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0/02_IndicadoresdeGestion/11_RECUPERACION_EMPRESARIAL/"/>
    </mc:Choice>
  </mc:AlternateContent>
  <bookViews>
    <workbookView xWindow="480" yWindow="780" windowWidth="15195" windowHeight="10350" tabRatio="724" firstSheet="7" activeTab="11"/>
  </bookViews>
  <sheets>
    <sheet name="Toma Posesion " sheetId="5" state="hidden" r:id="rId1"/>
    <sheet name="Registro Toma Poses " sheetId="7" state="hidden" r:id="rId2"/>
    <sheet name="Oport Termin Proc" sheetId="6" state="hidden" r:id="rId3"/>
    <sheet name="Regis Opor Term Pro" sheetId="8" state="hidden" r:id="rId4"/>
    <sheet name="Seguimiento a Sociedades" sheetId="9" r:id="rId5"/>
    <sheet name="Registro Seguimiento" sheetId="10" r:id="rId6"/>
    <sheet name="Audiencias y Reuniones Acreedor" sheetId="13" r:id="rId7"/>
    <sheet name="Registro Aud y Reuniónnes Acree" sheetId="11" r:id="rId8"/>
    <sheet name="Eficacia en la atención solicit" sheetId="14" r:id="rId9"/>
    <sheet name="Registro Eficacia Atención Soli" sheetId="12" r:id="rId10"/>
    <sheet name="Impulso Procesal" sheetId="15" r:id="rId11"/>
    <sheet name="Registro Impulso" sheetId="16" r:id="rId12"/>
  </sheets>
  <externalReferences>
    <externalReference r:id="rId13"/>
  </externalReference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L22" i="16" l="1"/>
  <c r="K23" i="16"/>
  <c r="K20" i="16"/>
  <c r="K22" i="16"/>
  <c r="J22" i="16"/>
  <c r="H22" i="16" l="1"/>
  <c r="F22" i="16"/>
  <c r="D22" i="16"/>
  <c r="J16" i="16" l="1"/>
  <c r="H16" i="16"/>
  <c r="F16" i="16"/>
  <c r="K19" i="12" l="1"/>
  <c r="J18" i="12"/>
  <c r="H18" i="12"/>
  <c r="F18" i="12"/>
  <c r="C18" i="12"/>
  <c r="K18" i="12" s="1"/>
  <c r="L18" i="12" s="1"/>
  <c r="E21" i="16"/>
  <c r="K21" i="16" s="1"/>
  <c r="C20" i="16"/>
  <c r="L20" i="16" s="1"/>
  <c r="D18" i="12" l="1"/>
  <c r="D20" i="16"/>
  <c r="F20" i="16"/>
  <c r="F26" i="16"/>
  <c r="F24" i="16"/>
  <c r="D26" i="16"/>
  <c r="D24" i="16"/>
  <c r="E10" i="12" l="1"/>
  <c r="E11" i="12"/>
  <c r="K19" i="16" l="1"/>
  <c r="K18" i="16"/>
  <c r="D18" i="16"/>
  <c r="I11" i="16"/>
  <c r="G11" i="16"/>
  <c r="E11" i="16"/>
  <c r="C11" i="16"/>
  <c r="I10" i="16"/>
  <c r="G10" i="16"/>
  <c r="E10" i="16"/>
  <c r="C10" i="16"/>
  <c r="F49" i="15" s="1"/>
  <c r="P50" i="15"/>
  <c r="O50" i="15"/>
  <c r="L50" i="15"/>
  <c r="I50" i="15"/>
  <c r="F50" i="15"/>
  <c r="O49" i="13"/>
  <c r="L49" i="13"/>
  <c r="L49" i="9"/>
  <c r="F49" i="9"/>
  <c r="I49" i="13"/>
  <c r="F49" i="13"/>
  <c r="K10" i="10"/>
  <c r="K11" i="10"/>
  <c r="C11" i="12"/>
  <c r="C10" i="12"/>
  <c r="B11" i="11"/>
  <c r="B10" i="11"/>
  <c r="K25" i="12"/>
  <c r="K24" i="12"/>
  <c r="J24" i="12"/>
  <c r="H24" i="12"/>
  <c r="F24" i="12"/>
  <c r="D24" i="12"/>
  <c r="K23" i="12"/>
  <c r="L22" i="12" s="1"/>
  <c r="K22" i="12"/>
  <c r="J22" i="12"/>
  <c r="H22" i="12"/>
  <c r="F22" i="12"/>
  <c r="D22" i="12"/>
  <c r="K21" i="12"/>
  <c r="K20" i="12"/>
  <c r="J20" i="12"/>
  <c r="H20" i="12"/>
  <c r="F20" i="12"/>
  <c r="D20" i="12"/>
  <c r="K17" i="12"/>
  <c r="K16" i="12"/>
  <c r="J16" i="12"/>
  <c r="H16" i="12"/>
  <c r="F16" i="12"/>
  <c r="D16" i="12"/>
  <c r="K15" i="12"/>
  <c r="K14" i="12"/>
  <c r="J14" i="12"/>
  <c r="H14" i="12"/>
  <c r="F14" i="12"/>
  <c r="D14" i="12"/>
  <c r="K13" i="12"/>
  <c r="K12" i="12"/>
  <c r="J12" i="12"/>
  <c r="H12" i="12"/>
  <c r="F12" i="12"/>
  <c r="D12" i="12"/>
  <c r="I11" i="12"/>
  <c r="G11" i="12"/>
  <c r="G10" i="12"/>
  <c r="H10" i="12" s="1"/>
  <c r="I10" i="12"/>
  <c r="P50" i="14"/>
  <c r="O50" i="14"/>
  <c r="L50" i="14"/>
  <c r="I50" i="14"/>
  <c r="F50" i="14"/>
  <c r="P50" i="13"/>
  <c r="O50" i="13"/>
  <c r="L50" i="13"/>
  <c r="I50" i="13"/>
  <c r="F50" i="13"/>
  <c r="K11" i="11"/>
  <c r="K10" i="11"/>
  <c r="J10" i="11"/>
  <c r="H10" i="11"/>
  <c r="F10" i="11"/>
  <c r="D10" i="11"/>
  <c r="O49" i="9"/>
  <c r="D10" i="10"/>
  <c r="P50" i="9"/>
  <c r="O50" i="9"/>
  <c r="L50" i="9"/>
  <c r="I50" i="9"/>
  <c r="F50" i="9"/>
  <c r="J10" i="10"/>
  <c r="H10" i="10"/>
  <c r="D10" i="8"/>
  <c r="D12" i="8"/>
  <c r="O49" i="6"/>
  <c r="C12" i="7"/>
  <c r="O49" i="5"/>
  <c r="F10" i="10"/>
  <c r="I49" i="9"/>
  <c r="O49" i="15" l="1"/>
  <c r="J10" i="16"/>
  <c r="J10" i="12"/>
  <c r="O49" i="14"/>
  <c r="L20" i="12"/>
  <c r="L10" i="11"/>
  <c r="L10" i="10"/>
  <c r="P49" i="9" s="1"/>
  <c r="L16" i="12"/>
  <c r="H10" i="16"/>
  <c r="L12" i="12"/>
  <c r="L49" i="14"/>
  <c r="K10" i="12"/>
  <c r="L14" i="12"/>
  <c r="L49" i="15"/>
  <c r="K10" i="16"/>
  <c r="L18" i="16"/>
  <c r="I49" i="15"/>
  <c r="F10" i="16"/>
  <c r="K11" i="12"/>
  <c r="I49" i="14"/>
  <c r="F10" i="12"/>
  <c r="K11" i="16"/>
  <c r="D10" i="16"/>
  <c r="D10" i="12"/>
  <c r="F49" i="14"/>
  <c r="L24" i="12"/>
  <c r="P49" i="14" l="1"/>
  <c r="P49" i="13"/>
  <c r="L10" i="12"/>
  <c r="P49" i="15"/>
  <c r="L10" i="16"/>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<sst xmlns="http://schemas.openxmlformats.org/spreadsheetml/2006/main" count="987" uniqueCount="280">
  <si>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</si>
  <si>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</si>
  <si>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</si>
  <si>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</si>
  <si>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</si>
  <si>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</si>
  <si>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</si>
  <si>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</si>
  <si>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</si>
  <si>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</si>
  <si>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</si>
  <si>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</si>
  <si>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</si>
  <si>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</si>
  <si>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</si>
  <si>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</si>
  <si>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</si>
  <si>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</si>
  <si>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</si>
  <si>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</si>
  <si>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</si>
  <si>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</si>
  <si>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</si>
  <si>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</si>
  <si>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</si>
  <si>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</si>
  <si>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</si>
  <si>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</si>
  <si>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</si>
  <si>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</si>
  <si>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</si>
  <si>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</si>
  <si>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</si>
  <si>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</si>
  <si>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</si>
  <si>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</si>
  <si>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</si>
  <si>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</si>
  <si>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</si>
  <si>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</si>
  <si>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</si>
  <si>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</si>
  <si>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</si>
  <si>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</si>
  <si>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</si>
  <si>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</si>
  <si>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</si>
  <si>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</si>
  <si>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</si>
  <si>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</si>
  <si>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</si>
  <si>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</si>
  <si>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</si>
  <si>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</si>
  <si>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</si>
  <si>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</si>
  <si>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</si>
  <si>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</si>
  <si>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</si>
  <si>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</si>
  <si>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</si>
  <si>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</si>
  <si>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</si>
  <si>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</si>
  <si>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</si>
  <si>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</si>
  <si>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</si>
  <si>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</si>
  <si>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</si>
  <si>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</si>
  <si>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</si>
  <si>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</si>
  <si>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</si>
  <si>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</si>
  <si>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</si>
  <si>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</si>
  <si>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</si>
  <si>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</si>
  <si>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</si>
  <si>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</si>
  <si>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</si>
  <si>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</si>
  <si>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</si>
  <si>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</si>
  <si>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</si>
  <si>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</si>
  <si>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</si>
  <si>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</si>
  <si>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</si>
  <si>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</si>
  <si>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</si>
  <si>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</si>
  <si>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</si>
  <si>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</si>
  <si>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</si>
  <si>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</si>
  <si>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</si>
  <si>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</si>
  <si>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</si>
  <si>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</si>
  <si>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</si>
  <si>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</si>
  <si>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</si>
  <si>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</si>
  <si>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</si>
  <si>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</si>
  <si>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</si>
  <si>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</si>
  <si>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</si>
  <si>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</si>
  <si>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</si>
  <si>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</si>
  <si>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</si>
  <si>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</si>
  <si>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</si>
  <si>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</si>
  <si>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</si>
  <si>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</si>
  <si>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</si>
  <si>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</si>
  <si>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</si>
  <si>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</si>
  <si>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</si>
  <si>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</si>
  <si>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</si>
  <si>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</si>
  <si>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</si>
  <si>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</si>
  <si>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</si>
  <si>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</si>
  <si>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</si>
  <si>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</si>
  <si>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</si>
  <si>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</si>
  <si>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</si>
  <si>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</si>
  <si>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</si>
  <si>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</si>
  <si>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</si>
  <si>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</si>
  <si>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</si>
  <si>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</si>
  <si>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</si>
  <si>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</si>
  <si>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</si>
  <si>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</si>
  <si>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</si>
  <si>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</si>
  <si>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</si>
  <si>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</si>
  <si>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</si>
  <si>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</si>
  <si>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</si>
  <si>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</si>
  <si>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</si>
  <si>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</si>
  <si>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</si>
  <si>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</si>
  <si>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</si>
  <si>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</si>
  <si>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</si>
  <si>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</si>
  <si>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</si>
  <si>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</si>
  <si>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</si>
  <si>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</si>
  <si>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</si>
  <si>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</si>
  <si>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</si>
  <si>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</si>
  <si>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</si>
  <si>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</si>
  <si>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</si>
  <si>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</si>
  <si>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</si>
  <si>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</si>
  <si>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Entre 65% y 80%</t>
  </si>
  <si>
    <t>Mayor a 80%</t>
  </si>
  <si>
    <t>Menor a 65%</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</si>
  <si>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</si>
  <si>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</si>
  <si>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</si>
  <si>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</si>
  <si>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</si>
  <si>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</si>
  <si>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</si>
  <si>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</si>
  <si>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</si>
  <si>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</si>
  <si>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</si>
  <si>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</si>
  <si>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</si>
  <si>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</si>
  <si>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</si>
  <si>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</si>
  <si>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</si>
  <si>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</si>
  <si>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Eficiencia</t>
  </si>
  <si>
    <t xml:space="preserve">Seguimiento a Sujetos en Acuerdo de Insolvencia en Ejecución </t>
  </si>
  <si>
    <t>Medir la oportunidad en el seguimiento de manera proactiva</t>
  </si>
  <si>
    <t>N°  de acuerdos con actuación dentro de cada trimestre
--------------------------------------------------------------------------------------------------------- X 100%
N° de acuerdos en ejecución</t>
  </si>
  <si>
    <r>
      <t xml:space="preserve">N° de acuerdos en actuación dentro de cada trimestre: </t>
    </r>
    <r>
      <rPr>
        <sz val="10"/>
        <rFont val="Arial"/>
        <family val="2"/>
      </rPr>
      <t xml:space="preserve">Aquellas socidades o personas naturales que adelantan un acuerdo de reorganización y que han tenido actuación por parte del Grupo de Acuerdos de Insolvencia en ejecución dentro del término de tres meses.
</t>
    </r>
    <r>
      <rPr>
        <b/>
        <sz val="10"/>
        <rFont val="Arial"/>
        <family val="2"/>
      </rPr>
      <t xml:space="preserve">
N°de acuerdos en ejecución: </t>
    </r>
    <r>
      <rPr>
        <sz val="10"/>
        <rFont val="Arial"/>
        <family val="2"/>
      </rPr>
      <t>Total de sociedades o personas naturales a las cuales se les ha confirmado un acuerdo recuperatorio, asignadas al Grupo de Acuerdos de Insolvencia en ejecución.</t>
    </r>
  </si>
  <si>
    <t>N°  de acuerdos con actuación dentro de cada trimestre</t>
  </si>
  <si>
    <t>DM</t>
  </si>
  <si>
    <t>Número de Acuerdos</t>
  </si>
  <si>
    <t>Coordinador Grupo de Acuerdos de Insolvencia en Ejecución</t>
  </si>
  <si>
    <t xml:space="preserve">N° de acuerdos en ejecución </t>
  </si>
  <si>
    <t>Grupo de Acuerdos de Insolvencia en Ejecución</t>
  </si>
  <si>
    <t>Formula</t>
  </si>
  <si>
    <t>Atención en las Solicitudes</t>
  </si>
  <si>
    <t xml:space="preserve">
</t>
  </si>
  <si>
    <t>Intendencia Medellin</t>
  </si>
  <si>
    <t>Intendencia Manizales</t>
  </si>
  <si>
    <t>Intendencia Bucaramanga</t>
  </si>
  <si>
    <t>Intendencia Cali</t>
  </si>
  <si>
    <t>Intendencia Barranquilla</t>
  </si>
  <si>
    <t>Intendencia Cartagena</t>
  </si>
  <si>
    <t>Audiencias y Reunión  de acreedores</t>
  </si>
  <si>
    <t xml:space="preserve">Medir el cumplimiento en la las audiencias convocadas </t>
  </si>
  <si>
    <t>No de audiencias realizadas 
----------------------------------------------------------- * 100%
No de audiencias convocadas</t>
  </si>
  <si>
    <r>
      <t xml:space="preserve">No de audiencias celebradas: </t>
    </r>
    <r>
      <rPr>
        <sz val="10"/>
        <rFont val="Arial"/>
        <family val="2"/>
      </rPr>
      <t>Las que efectivamente se realizan de conformidad con la convocatoria</t>
    </r>
    <r>
      <rPr>
        <b/>
        <sz val="10"/>
        <rFont val="Arial"/>
        <family val="2"/>
      </rPr>
      <t xml:space="preserve">
No de audiencias convocadas:</t>
    </r>
    <r>
      <rPr>
        <sz val="10"/>
        <rFont val="Arial"/>
        <family val="2"/>
      </rPr>
      <t xml:space="preserve"> Las que se realizan por los grupos de Reorganización y Acuerdos de insolvencia en ejecución</t>
    </r>
  </si>
  <si>
    <t>No de audiencias realizadas</t>
  </si>
  <si>
    <t>Número de Audiencias y Reuniones</t>
  </si>
  <si>
    <t>Grupo de Acuerdos de insolvencia en ejecución</t>
  </si>
  <si>
    <t>No de audiencias convocadas</t>
  </si>
  <si>
    <t>Medir el porcentaje de solicitudes al proceso de reorganización y validación estudiadas en el trimestre a evaluar.</t>
  </si>
  <si>
    <t xml:space="preserve">N° de Solicitudes con pronunciamiento
-----------------------------------------------------------------------------
Total de Solicitudes radicadas </t>
  </si>
  <si>
    <r>
      <t xml:space="preserve">N° de Solicitudes con pronunciamiento: </t>
    </r>
    <r>
      <rPr>
        <sz val="10"/>
        <rFont val="Arial"/>
        <family val="2"/>
      </rPr>
      <t>Solicitud sobre la cual se emite un oficio de inadmisión, auto de admisión o rechazo al proceso de reorganización y validación. Siempre se tomará el primer pronunciamiento.</t>
    </r>
    <r>
      <rPr>
        <b/>
        <sz val="10"/>
        <rFont val="Arial"/>
        <family val="2"/>
      </rPr>
      <t xml:space="preserve">
Total de Solicitudes radicadas: </t>
    </r>
    <r>
      <rPr>
        <sz val="10"/>
        <rFont val="Arial"/>
        <family val="2"/>
      </rPr>
      <t>Documento por el cual se solicita la admisión al proceso de reorganización, se tomarán las solicitudes que se reciben hasta 10 días antes del corte del periodo evaluado.</t>
    </r>
  </si>
  <si>
    <t>N° de Solicitudes Estudiadas y con pronunciamiento</t>
  </si>
  <si>
    <t>Base de datos</t>
  </si>
  <si>
    <t>Solicitudes</t>
  </si>
  <si>
    <t xml:space="preserve">Total de Solicitudes radicadas </t>
  </si>
  <si>
    <t>Eficacia</t>
  </si>
  <si>
    <t>Version: 004</t>
  </si>
  <si>
    <t>Grupo de Admisiones</t>
  </si>
  <si>
    <t>SUMATORIA TOTAL</t>
  </si>
  <si>
    <t xml:space="preserve">En 01/01/19, 263 solicitudes en trámite. 
Se emitieron 101 oficios. 
Se resolvieron 70 Solicitudes:
Procesos Iniciados: 29 
Desistimientos: 4
 Solicitudes rechazadas :37. </t>
  </si>
  <si>
    <t xml:space="preserve">Se observa que fueron resueltas más solicitudes de las que ingresaron para su trámite, conforme a lo que se describe a continuación: solicitudes presentadas 109. En el grupo fueron proyectados:  143 Oficios y 32 Autos. </t>
  </si>
  <si>
    <t xml:space="preserve">Se observa que fueron resueltas más solicitudes de las que ingresaron para su trámite, conforme a lo que se describe a continuación: solicitudes presentadas 106. En el grupo fueron proyectados: 163 autos entre admisiones y rechazos a los procesos en reorganización. </t>
  </si>
  <si>
    <t xml:space="preserve">Grupo de Acuerdos de Insolvencia en Ejecución </t>
  </si>
  <si>
    <t>Impulso Procesal</t>
  </si>
  <si>
    <t>Medir los movimientos de las etapas procesales realizadas</t>
  </si>
  <si>
    <t>N° de movimiento de etapas procesales realizadas en el periodo
-----------------------------------------------------------------------------
Número de movimiento de etapas estimadas en el periodo</t>
  </si>
  <si>
    <r>
      <t>N° de movimiento de etapas procesales realizadas en el periodo: 
Número de movimiento de etapas estimadas en el periodo</t>
    </r>
    <r>
      <rPr>
        <sz val="10"/>
        <rFont val="Arial"/>
        <family val="2"/>
      </rPr>
      <t>:</t>
    </r>
  </si>
  <si>
    <t>Grupo Procesos en Reorganización I</t>
  </si>
  <si>
    <t>Grupo Procesos en Reorganización II</t>
  </si>
  <si>
    <t>N° de movimiento de etapas procesales realizadas en el periodo</t>
  </si>
  <si>
    <t>Número de movimiento de etapas estimadas en el periodo</t>
  </si>
  <si>
    <t>Coordinador Grupo de Admisiones
Intendentes Regionales</t>
  </si>
  <si>
    <t>Coordinadores de los Grupos de Procesos en Reorganización I y II
Intendentes Regionales</t>
  </si>
  <si>
    <t>N° de Solicitudes con pronunciamiento</t>
  </si>
  <si>
    <t>Durante el  primer  trimestre se celebraron 16 audiencias: 6 de reforma, de las cuales 5 fueron  confirmadas; 7 de incumplimiento de las cuales a 4 se les confirmó las alternativas de solución al incumplimiento, a 1 se les decretó incumplimiento y la apertura de la liquidación judicial y a 2 se les decreto un receso . 3 audiencias de incidente en la cual a una se le impuso multa y se efectuó requerimiento y 2 se le cancelo el incidente.</t>
  </si>
  <si>
    <t>En el primer trimestre el Grupo finalizo con  490 procesos.Se le realizo actuacion a 418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y 2 sociedades dieron cumplimiento al acuerdo dando por terminado el proceso de reorganizacion.</t>
  </si>
  <si>
    <t>En el segundo trimestre el Grupo finalizo con  477 procesos.Se le realizo actuacion a 471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20 sociedades fueron remitidas a las diferentes intendencias por competencia segun segun el Artículo 12 de la Resolución 100-001106 de 31 de marzo de 2020 y 3 sociedades dieron cumplimiento al acuerdo dando por terminado el proceso de reorganizacion.</t>
  </si>
  <si>
    <r>
      <t>En el</t>
    </r>
    <r>
      <rPr>
        <b/>
        <u/>
        <sz val="8"/>
        <rFont val="Arial"/>
        <family val="2"/>
      </rPr>
      <t xml:space="preserve"> primer trimestre</t>
    </r>
    <r>
      <rPr>
        <sz val="8"/>
        <rFont val="Arial"/>
        <family val="2"/>
      </rPr>
      <t xml:space="preserve"> el Grupo finalizo con  490 procesos.Se le realizo actuacion a 418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 sociedades pasaron a liquidacion y 2 sociedades dieron cumplimiento al acuerdo dando por terminado el proceso de reorganizacion.
En el </t>
    </r>
    <r>
      <rPr>
        <b/>
        <u/>
        <sz val="8"/>
        <rFont val="Arial"/>
        <family val="2"/>
      </rPr>
      <t>segundo trimestre</t>
    </r>
    <r>
      <rPr>
        <sz val="8"/>
        <rFont val="Arial"/>
        <family val="2"/>
      </rPr>
      <t xml:space="preserve"> el Grupo finalizo con  477 procesos.Se le realizo actuacion a 471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20 sociedades fueron remitidas a las diferentes intendencias por competencia segun segun el Artículo 12 de la Resolución 100-001106 de 31 de marzo de 2020 y 3 sociedades dieron cumplimiento al acuerdo dando por terminado el proceso de reorganizacion.</t>
    </r>
  </si>
  <si>
    <t>Durante el segundo  trimestre se celebraron 14 audiencias en 17 sesiones: 10 de reforma, de las cuales 10 fueron  confirmadas; 1 de incumplimiento la cual se le drecreto un  un receso pafa presentar una reforma como mecanismo de normalizacion y  3 audiencias de incidente en la cual a una se le impuso multa, una se le ordeno proferir una certifiacion de gastos post y una se le orden postergar un credito.</t>
  </si>
  <si>
    <r>
      <rPr>
        <b/>
        <sz val="8"/>
        <rFont val="Arial"/>
        <family val="2"/>
      </rPr>
      <t>PRIMER TRIMESTRE</t>
    </r>
    <r>
      <rPr>
        <sz val="8"/>
        <rFont val="Arial"/>
        <family val="2"/>
      </rPr>
      <t xml:space="preserve">
Durante el  primer  trimestre se celebraron 16 audiencias: 6 de reforma, de las cuales 5 fueron  confirmadas; 7 de incumplimiento de las cuales a 4 se les confirmó las alternativas de solución al incumplimiento, a 1 se les decretó incumplimiento y la apertura de la liquidación judicial y a 2 se les decreto un receso . 3 audiencias de incidente en la cual a una se le impuso multa y se efectuó requerimiento y 2 se le cancelo el incidente.
</t>
    </r>
    <r>
      <rPr>
        <b/>
        <sz val="8"/>
        <rFont val="Arial"/>
        <family val="2"/>
      </rPr>
      <t>SEGUNDO TRIMESTRE</t>
    </r>
    <r>
      <rPr>
        <sz val="8"/>
        <rFont val="Arial"/>
        <family val="2"/>
      </rPr>
      <t xml:space="preserve">
Durante el segundo  trimestre se celebraron 14 audiencias en 17 sesiones: 10 de reforma, de las cuales 10 fueron  confirmadas; 1 de incumplimiento la cual se le drecreto un  un receso pafa presentar una reforma como mecanismo de normalizacion y  3 audiencias de incidente en la cual a una se le impuso multa, una se le ordeno proferir una certifiacion de gastos post y una se le orden postergar un credito.</t>
    </r>
  </si>
  <si>
    <t>Fecha: 14 de junio de 2019</t>
  </si>
  <si>
    <t>Número</t>
  </si>
  <si>
    <r>
      <rPr>
        <b/>
        <sz val="8"/>
        <rFont val="Arial"/>
        <family val="2"/>
      </rPr>
      <t>1° Trimestre.</t>
    </r>
    <r>
      <rPr>
        <sz val="8"/>
        <rFont val="Arial"/>
        <family val="2"/>
      </rPr>
      <t xml:space="preserve"> Se recibieron 12 Solicitudes, tres de las cuales fuerón recibidas  entre el 18 y 31 de de Diciembre de 2019. Todas las solicitudes tienen oficio inicial automatico estudio preliminar del Proceso. Sin embargo los oficios de requerimiento resultado del estudio de las solicitudes en total 11 , se oficializarón durante el mes de Abril y Mayo. como resultado del proceso de organización y preparación del tema de tele trabajo, Asi; 4 con Pronunciamiento  en abril 7 en Mayo y una pendiente, para un total de 12 solicitudes de admisión.                             </t>
    </r>
    <r>
      <rPr>
        <b/>
        <sz val="8"/>
        <rFont val="Arial"/>
        <family val="2"/>
      </rPr>
      <t xml:space="preserve">2° Trimestre. </t>
    </r>
    <r>
      <rPr>
        <sz val="8"/>
        <rFont val="Arial"/>
        <family val="2"/>
      </rPr>
      <t>De las 6 solicitudes</t>
    </r>
    <r>
      <rPr>
        <b/>
        <sz val="8"/>
        <rFont val="Arial"/>
        <family val="2"/>
      </rPr>
      <t xml:space="preserve"> </t>
    </r>
    <r>
      <rPr>
        <sz val="8"/>
        <rFont val="Arial"/>
        <family val="2"/>
      </rPr>
      <t xml:space="preserve">Recibidas durante el trimestre, 2 se rechazaron, 2 se admitieró y 2 estan en estudio de Inadmisión.                                                  </t>
    </r>
    <r>
      <rPr>
        <b/>
        <sz val="8"/>
        <rFont val="Arial"/>
        <family val="2"/>
      </rPr>
      <t xml:space="preserve">3° Trimestre. </t>
    </r>
    <r>
      <rPr>
        <sz val="8"/>
        <rFont val="Arial"/>
        <family val="2"/>
      </rPr>
      <t xml:space="preserve">Durante el periodo se tramitarón 20 solicitudes de Admision, de las cuales, 11 se admitierón, 6 se rechazarón, 1 desestimiento y 2 se en encuentra en estudio de inadmisión. </t>
    </r>
  </si>
  <si>
    <r>
      <rPr>
        <b/>
        <sz val="8"/>
        <rFont val="Arial"/>
        <family val="2"/>
      </rPr>
      <t>TRIMESTRE I:</t>
    </r>
    <r>
      <rPr>
        <sz val="8"/>
        <rFont val="Arial"/>
        <family val="2"/>
      </rPr>
      <t xml:space="preserve"> llegaron 107 solicitudes de admisión a procesos de insolvencia entre enero y marzo.  Se han estudiado (con auto de admisión y rechazo y otras con requerimiento) 295 solicitudes (que incluyen otros meses anteriores a enero y marzo y otras de este año.</t>
    </r>
    <r>
      <rPr>
        <b/>
        <sz val="8"/>
        <rFont val="Arial"/>
        <family val="2"/>
      </rPr>
      <t>TRIMESTRE II:</t>
    </r>
    <r>
      <rPr>
        <sz val="8"/>
        <rFont val="Arial"/>
        <family val="2"/>
      </rPr>
      <t xml:space="preserve">recibimos 122 solicitudes de admisión a procesos de insolvencia y se estudiaron (con admisión, rechazo, aceptación de desistimiento, inadmisión u oficio) 296 que corresponden al trimestre y a meses anteriores. </t>
    </r>
    <r>
      <rPr>
        <b/>
        <sz val="8"/>
        <rFont val="Arial"/>
        <family val="2"/>
      </rPr>
      <t>TRIMESTRE III:</t>
    </r>
    <r>
      <rPr>
        <sz val="8"/>
        <rFont val="Arial"/>
        <family val="2"/>
      </rPr>
      <t>recibimos 200 solicitudes de admisión a procesos de insolvencia y se estudiaron (con admisión, rechazo, aceptación de desistimiento, inadmisión u oficio) 207 que corresponden al trimestre y a meses anteriores.</t>
    </r>
  </si>
  <si>
    <t>%</t>
  </si>
  <si>
    <t xml:space="preserve">Durante el tercer  trimestre se celebraron 24 audiencias en igual numero sesiones: 11 de reforma, de las cuales 10 fueron  confirmadas y se decreto 1 receso y  13 de incumplimiento en las cuales a 8  proceso se les decreto la liquidacion judicial, a 4 procesos  se les drecreto un  un receso  y 1  en la cual la sociedad normalizo sus acreencias. </t>
  </si>
  <si>
    <r>
      <rPr>
        <b/>
        <sz val="8"/>
        <rFont val="Arial"/>
        <family val="2"/>
      </rPr>
      <t>1° Trimestre.</t>
    </r>
    <r>
      <rPr>
        <sz val="8"/>
        <rFont val="Arial"/>
        <family val="2"/>
      </rPr>
      <t xml:space="preserve"> Se Realizarón 3 Audiencias de Confirmación y Validación, 1 Auto Ordena celebración de acuerdo de adjudicación, 5 Audiencias de Resolución De Objeciones, 2 Autos de calificación y Graduación.</t>
    </r>
    <r>
      <rPr>
        <b/>
        <sz val="8"/>
        <rFont val="Arial"/>
        <family val="2"/>
      </rPr>
      <t xml:space="preserve">                                                                                                                                          2° Trimestre.</t>
    </r>
    <r>
      <rPr>
        <sz val="8"/>
        <rFont val="Arial"/>
        <family val="2"/>
      </rPr>
      <t xml:space="preserve"> Se Realizarón 12 Audiencias de Confirmación y Validación, 3 Auto Ordena celebración de acuerdo de adjudicación,1 Auto de calificación y Graduación, 4 Audiencias de Resolución De Objeciones.                                                                                                                    </t>
    </r>
    <r>
      <rPr>
        <b/>
        <sz val="8"/>
        <rFont val="Arial"/>
        <family val="2"/>
      </rPr>
      <t>3° Trimestre.</t>
    </r>
    <r>
      <rPr>
        <sz val="8"/>
        <rFont val="Arial"/>
        <family val="2"/>
      </rPr>
      <t xml:space="preserve"> Se Realizarón 8 Audiencias de Confirmación y Validación,2 Autos de calificación y Graduación, 20 Audiencias de Resolución De Objeciones, 4 Autos de Terminación de Liquidación y 5 Autos de Adjudicación</t>
    </r>
  </si>
  <si>
    <t>Pagina 2 de 2</t>
  </si>
  <si>
    <r>
      <rPr>
        <b/>
        <sz val="8"/>
        <rFont val="Arial"/>
        <family val="2"/>
      </rPr>
      <t>2020-02</t>
    </r>
    <r>
      <rPr>
        <sz val="8"/>
        <rFont val="Arial"/>
        <family val="2"/>
      </rPr>
      <t xml:space="preserve">. El total de solicitudes radicadas indicado, es el correspondiente al trimestre señalado en la columna respectiva. El total de pronunciamientos reportado no incluye los oficios de inadmisión; solo comprende los autos admitiendo o rechazando la solicitud definitivamente.
</t>
    </r>
    <r>
      <rPr>
        <b/>
        <sz val="8"/>
        <rFont val="Arial"/>
        <family val="2"/>
      </rPr>
      <t>2020-03</t>
    </r>
    <r>
      <rPr>
        <sz val="8"/>
        <rFont val="Arial"/>
        <family val="2"/>
      </rPr>
      <t xml:space="preserve">. En el trimestre se recibieron 35 solicitudes de liquidación judicial, 2 de las cuales fueron admitidas, 19 fueron rechazadas, 10 fueron inadmitidas y solo 4 continuaban en estudio para la fecha de corte. Igualmente, durante el trimestre se recibieron 52 solicitudes de reorganización, una de las cuales fue desistida, 7 fueron rechazadas, 25 fueron admitidas, 8 fueron inadmitidas y solo 2 continuaban en estudio para la fecha de corte. En general, la Intendencia ha mejorado su proceso de estudio de solicitudes de insolvencia, lo que ha generado mayor eficacia en la respuesta.
</t>
    </r>
    <r>
      <rPr>
        <b/>
        <sz val="8"/>
        <rFont val="Arial"/>
        <family val="2"/>
      </rPr>
      <t>2020-04.</t>
    </r>
    <r>
      <rPr>
        <sz val="8"/>
        <rFont val="Arial"/>
        <family val="2"/>
      </rPr>
      <t xml:space="preserve">  El total de solicitudes radicadas indicado es el correspondiente al trimestre señalado en la columna respectiva. El total de pronunciamientos reportado no incluye los oficios de inadmisión; solo comprende los autos admitiendo o rechazando la solicitud definitivamente. Además de lo anterior, debe tenerse en cuenta que el número de solicitudes con pronunciamiento no tiene correlación con el número total de solicitudes radicadas durante el periodo.</t>
    </r>
  </si>
  <si>
    <r>
      <rPr>
        <b/>
        <sz val="8"/>
        <rFont val="Arial"/>
        <family val="2"/>
      </rPr>
      <t>2020-02</t>
    </r>
    <r>
      <rPr>
        <sz val="8"/>
        <rFont val="Arial"/>
        <family val="2"/>
      </rPr>
      <t xml:space="preserve">. El menor desempeño durante el segundo trimestre corresponde al periodo de emergencia sanitaria y a la concentracion del personal en la descongestion de las solicitudes.
</t>
    </r>
    <r>
      <rPr>
        <b/>
        <sz val="8"/>
        <rFont val="Arial"/>
        <family val="2"/>
      </rPr>
      <t>2020-03.</t>
    </r>
    <r>
      <rPr>
        <sz val="8"/>
        <rFont val="Arial"/>
        <family val="2"/>
      </rPr>
      <t xml:space="preserve"> Durante el periodo se aprobó solo 1 acuerdo de reorganización (quedando así en la etapa de ejecución) y 4 sociedades pasaron a liquidación por no presentación del acuerdo. En este punto debe tenerse en cuenta que la Resolución 100-001101 de  31  de marzo de 2020 suspendió los términos para la presentación de los acuerdos de reorganización, los cuales se reanudaron a partir del 2 de junio; por este motivo, a muchos concursados se les extendió sustancialmente el término para la presentación de sus acuerdos de reorganización. Además de lo anterior, durante el periodo se aprobaron 3 proyectos de calificación de créditos y de determinación de derechos de voto, por lo que estos procesos pasaron a la etap de negociación.
</t>
    </r>
    <r>
      <rPr>
        <b/>
        <sz val="8"/>
        <rFont val="Arial"/>
        <family val="2"/>
      </rPr>
      <t>2020-04</t>
    </r>
    <r>
      <rPr>
        <sz val="8"/>
        <rFont val="Arial"/>
        <family val="2"/>
      </rPr>
      <t>. Para analizar los datos del tercer trimestre debe tenerse en cuenta que la suspensión de términos para presentaciones de acuerdos de reorganización solo se levantó a partir del 2 de junio de 2020, motivo por el cual a muchos concursados se les extendió el término sustancialmente. Adicionalmente, la disminución en los resultados durante este trimestre también se explica por la necesidad de reestructurar la sala de insolvencia con el fin de poder atender los nuevos tipos de concursos recuperatorios, acción que se adelantó durante el mes de septiembre y que generó también la redefinición de los ponentes de este tipo de procesos</t>
    </r>
  </si>
  <si>
    <r>
      <t xml:space="preserve">En el </t>
    </r>
    <r>
      <rPr>
        <b/>
        <sz val="8"/>
        <rFont val="Arial"/>
        <family val="2"/>
      </rPr>
      <t>I Trimestre</t>
    </r>
    <r>
      <rPr>
        <sz val="8"/>
        <rFont val="Arial"/>
        <family val="2"/>
      </rPr>
      <t xml:space="preserve"> la meta por la Dr. Martha Ruth fueron 3 autos de liquidación por adjudicación y 20 audiencias de confirmación de acuerdo (2016,2017 y 2018) para un total de 23 impulsos. Se cumplió con los 3 autos de liquidación por adjudicación y con 11 audiencias de confirmación de acuerdo. Por efecto de Covid 19 se convocaron 8 audiencias de confirmación que no se pudieron realizar. Hizo falta convocar BLANCA ROSA ECHEVERRY RAMIREZ (cc 36559432).
En el </t>
    </r>
    <r>
      <rPr>
        <b/>
        <sz val="8"/>
        <rFont val="Arial"/>
        <family val="2"/>
      </rPr>
      <t>II Trimestre</t>
    </r>
    <r>
      <rPr>
        <sz val="8"/>
        <rFont val="Arial"/>
        <family val="2"/>
      </rPr>
      <t xml:space="preserve"> la meta por la Dr. Martha Ruth fueron 16 audiencias de confirmación de acuerdo y 8 audiencias de resolución de objeciones, para un total de 24 impulsos. Se cumplió con impulsar.
En el</t>
    </r>
    <r>
      <rPr>
        <b/>
        <sz val="8"/>
        <rFont val="Arial"/>
        <family val="2"/>
      </rPr>
      <t xml:space="preserve"> III Trimestre </t>
    </r>
    <r>
      <rPr>
        <sz val="8"/>
        <rFont val="Arial"/>
        <family val="2"/>
      </rPr>
      <t xml:space="preserve">la meta por la Dr. Martha Ruth fueron 8 audiencias de confirmación de acuerdo, 3 reuniones de conciliacion , 2 autos liq simplificada y 1 liq por adjudicacion, y 7 traslados Proyectos, para un total de 21 impulsos. Se cumplió con impulsar.
En el </t>
    </r>
    <r>
      <rPr>
        <b/>
        <sz val="8"/>
        <rFont val="Arial"/>
        <family val="2"/>
      </rPr>
      <t>IV Trimestre</t>
    </r>
    <r>
      <rPr>
        <sz val="8"/>
        <rFont val="Arial"/>
        <family val="2"/>
      </rPr>
      <t xml:space="preserve"> la meta por la Dr. Martha Ruth fueron 15 audiencias de confirmación de acuerdo, 21 reuniones de conciliacion  de objeciones bajo Dec 772, 3 autos liq simplificada y 1 liq judicial, y 12 traslados Proyectos, para un total de 52 impulsos. Se cumplió con impulsar.</t>
    </r>
  </si>
  <si>
    <r>
      <t xml:space="preserve">En el </t>
    </r>
    <r>
      <rPr>
        <b/>
        <sz val="8"/>
        <rFont val="Arial"/>
        <family val="2"/>
      </rPr>
      <t>I Trimestre</t>
    </r>
    <r>
      <rPr>
        <sz val="8"/>
        <rFont val="Arial"/>
        <family val="2"/>
      </rPr>
      <t xml:space="preserve"> Se recibieron 27 solicitudes, de las cuales 4 fueron radicadas dentro de los diez días anteriores a finalizar el IV trimestre de 2019.  Se observa que fueron resueltas más solicitudes de las que ingresaron para su trámite, conforme a lo que se describe a continuación: solicitudes presentadas 27. En la Intendencia fueron proyectados: 17 autos entre admisiones y rechazos a los procesos en reorganización y 21 oficios de requerimientos de completar información.
En el </t>
    </r>
    <r>
      <rPr>
        <b/>
        <sz val="8"/>
        <rFont val="Arial"/>
        <family val="2"/>
      </rPr>
      <t>II Trimestre</t>
    </r>
    <r>
      <rPr>
        <sz val="8"/>
        <rFont val="Arial"/>
        <family val="2"/>
      </rPr>
      <t xml:space="preserve"> se recibieron 3 solicitudes.  Se observa que fueron resueltas más solicitudes de las que ingresaron para su trámite, conforme a lo que se describe a continuación: solicitudes presentadas 3. En la Intendencia fueron proyectados: entre Auto y Oficios de requerimientos a 21 procesos. 
En el</t>
    </r>
    <r>
      <rPr>
        <b/>
        <sz val="8"/>
        <rFont val="Arial"/>
        <family val="2"/>
      </rPr>
      <t xml:space="preserve"> III Trimestre</t>
    </r>
    <r>
      <rPr>
        <sz val="8"/>
        <rFont val="Arial"/>
        <family val="2"/>
      </rPr>
      <t xml:space="preserve"> se recibieron 58 solicitudes.  Se observa que fueron resueltas más solicitudes de las que ingresaron para su trámite, conforme a lo que se describe a continuación: solicitudes presentadas 3. En la Intendencia fueron proyectados: entre Auto y Oficios de requerimientos a 61 procesos. 
En el </t>
    </r>
    <r>
      <rPr>
        <b/>
        <sz val="8"/>
        <rFont val="Arial"/>
        <family val="2"/>
      </rPr>
      <t>IV Trimestre</t>
    </r>
    <r>
      <rPr>
        <sz val="8"/>
        <rFont val="Arial"/>
        <family val="2"/>
      </rPr>
      <t xml:space="preserve"> se recibieron 38 solicitudes.  En la Intendencia fueron proyectados: entre Auto y Oficios de requerimientos a 34 procesos. </t>
    </r>
  </si>
  <si>
    <r>
      <rPr>
        <b/>
        <sz val="9"/>
        <rFont val="Arial"/>
        <family val="2"/>
      </rPr>
      <t>TRIMESTRE I</t>
    </r>
    <r>
      <rPr>
        <sz val="9"/>
        <rFont val="Arial"/>
        <family val="2"/>
      </rPr>
      <t xml:space="preserve">: Corresponde al trámite de tres (3) solicitudes de reorganización recibidas dentro de los diez días anteriores al finalizar el mes de diciembre de 2019 . Ocho (8) soliciutes de reorganización recibidas en el primer trimestre de 2020 (6 inadmitidas y 2 en estudio).
</t>
    </r>
    <r>
      <rPr>
        <b/>
        <sz val="9"/>
        <rFont val="Arial"/>
        <family val="2"/>
      </rPr>
      <t>TRIMESTRE II:</t>
    </r>
    <r>
      <rPr>
        <sz val="9"/>
        <rFont val="Arial"/>
        <family val="2"/>
      </rPr>
      <t xml:space="preserve"> corresponde al trámite de tres (3) solicitudes recibidas en le periodo anterior  (inadmitidas). Diez (10) solicitudes recibidas en el trimestre  (inadmitidas).
</t>
    </r>
    <r>
      <rPr>
        <b/>
        <sz val="9"/>
        <rFont val="Arial"/>
        <family val="2"/>
      </rPr>
      <t xml:space="preserve">TRIMESTRE III: </t>
    </r>
    <r>
      <rPr>
        <sz val="9"/>
        <rFont val="Arial"/>
        <family val="2"/>
      </rPr>
      <t xml:space="preserve">Corresponde al trámite de 2 solicitudes de validación del trimestre anterior (rechazadas);  9 solicitudes de Reorg abreviada  y de emergencia (5 inadmitidas, 1 rechazada, 3 admitidas) ;  2 solicitudes de Ley 1116 (1 admitida, 1 inadmitida).
</t>
    </r>
    <r>
      <rPr>
        <b/>
        <sz val="9"/>
        <rFont val="Arial"/>
        <family val="2"/>
      </rPr>
      <t xml:space="preserve">TRIMESTRE IV: </t>
    </r>
    <r>
      <rPr>
        <sz val="9"/>
        <rFont val="Arial"/>
        <family val="2"/>
      </rPr>
      <t xml:space="preserve">Corresponde la trémite de 3 soliciudes del trimestre anterior (2 admitidas y una rechazada); 3 solicitudes de Reorganización abreviada (2 rechazadas, 1 admitida); 2 solicitudes de NEAR - admitidas; 2 solicitudes de Reorganización Ley 1116 (1 inadmitida y una en estudio.
</t>
    </r>
  </si>
  <si>
    <r>
      <t xml:space="preserve">TRIMESTRE I: Corresponde a tres (3) confirmaciónes del acuerdo, Cinco (5) aprobaciones de calificación y graduación de créditos 
</t>
    </r>
    <r>
      <rPr>
        <b/>
        <sz val="8"/>
        <rFont val="Arial"/>
        <family val="2"/>
      </rPr>
      <t xml:space="preserve">TRIMESTRE II: </t>
    </r>
    <r>
      <rPr>
        <sz val="8"/>
        <rFont val="Arial"/>
        <family val="2"/>
      </rPr>
      <t xml:space="preserve">corresponde a tres (3) aprobaciones de calificación y graduación de creditos ; Uno (1) con presentación de allanamientos a las objeciones presentadas al proyecto  y uno (1) con traslado de objeciones al proyecto.
Se excluyen:  una (1) sociedad en reorganización por decretarse la liquidación judicial;  Una (1) sociedad en reorganizació por traslado por competencia a las Oficinas  Centrales.
NOTA: No se tiene en cuenta los vencimimientos para la presentación del acuerdo, dada la suspensión de las negociaciones por la pandemia.
</t>
    </r>
    <r>
      <rPr>
        <b/>
        <sz val="8"/>
        <rFont val="Arial"/>
        <family val="2"/>
      </rPr>
      <t>TRIMESTRE III</t>
    </r>
    <r>
      <rPr>
        <sz val="8"/>
        <rFont val="Arial"/>
        <family val="2"/>
      </rPr>
      <t xml:space="preserve">:  Corresponde a una (1) aprobación de la CALIFICACION Y GRADUACION DE CREDTIOS y una (1) audiencia de autorización del acuerdo.
</t>
    </r>
    <r>
      <rPr>
        <b/>
        <sz val="8"/>
        <rFont val="Arial"/>
        <family val="2"/>
      </rPr>
      <t xml:space="preserve">TRIMESTRE IV: </t>
    </r>
    <r>
      <rPr>
        <sz val="8"/>
        <rFont val="Arial"/>
        <family val="2"/>
      </rPr>
      <t xml:space="preserve">Corresponde a la CALIFICACIÓN Y GRADUACIÓN DE CREDITOS de 3 procesos de reorganización; Confirmación de cinco (5) acuerdos de reorganización;
Realizacion de seis (6) audiencias en los procesos de reorganización NEAR y ABREVIADOS </t>
    </r>
  </si>
  <si>
    <t>En el cuarto trimestre el Grupo finalizo con  501 procesos. Se le realizó actuacion durante el trimestre a 472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8 sociedades pasaron a liquidacion y 3 sociedades dieron cumplimiento al acuerdo dando por terminado el proceso de reorganizacion.</t>
  </si>
  <si>
    <t>En el tercer trimestre el Grupo finalizo con  477 procesos.Se le realizó actuacion durante el trimestre a 443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8 sociedades pasaron a liquidacion y 2 sociedades dieron cumplimiento al acuerdo dando por terminado el proceso de reorganizacion.</t>
  </si>
  <si>
    <r>
      <t xml:space="preserve">En el </t>
    </r>
    <r>
      <rPr>
        <b/>
        <u/>
        <sz val="8"/>
        <rFont val="Arial"/>
        <family val="2"/>
      </rPr>
      <t>tercer trimestre</t>
    </r>
    <r>
      <rPr>
        <sz val="8"/>
        <rFont val="Arial"/>
        <family val="2"/>
      </rPr>
      <t xml:space="preserve"> el Grupo finalizo con  477 procesos.Se le realizo actuacion durante el trimestre a 443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8 sociedades pasaron a liquidacion y 2 sociedades dieron cumplimiento al acuerdo dando por terminado el proceso de reorganizacion.
En el </t>
    </r>
    <r>
      <rPr>
        <b/>
        <u/>
        <sz val="8"/>
        <rFont val="Arial"/>
        <family val="2"/>
      </rPr>
      <t>cuarto trimestre</t>
    </r>
    <r>
      <rPr>
        <b/>
        <sz val="8"/>
        <rFont val="Arial"/>
        <family val="2"/>
      </rPr>
      <t xml:space="preserve"> </t>
    </r>
    <r>
      <rPr>
        <sz val="8"/>
        <rFont val="Arial"/>
        <family val="2"/>
      </rPr>
      <t>el Grupo finalizo con  501 procesos. Se le realizó actuacion durante el trimestre a 472 de los procesos. Para la actuación se tuvo en cuenta los oficios, actas y autos que se profirieron en el Grupo, así como el estudio financiero de la información allegada tanto en documentos físicos o a través del aplicativo SIRFIN, radicados que no necesariamente genera un documento de salida pero que requieren ser estudiados y analizados para determinar las medidas a adoptar; también se revisa y actualiza el SIGS y se ingresa información en el Share Point. Durante este periodo 8 sociedades pasaron a liquidacion y 3 sociedades dieron cumplimiento al acuerdo dando por terminado el proceso de reorganizacion.</t>
    </r>
  </si>
  <si>
    <t xml:space="preserve">Durante el cuarto  trimestre se celebraron 25 audiencias en igual numero sesiones: 8 de reforma, de las cuales 2 fueron  confirmadas y se decreto 6 receso y  17 de incumplimiento en las cuales a 8  proceso se les decreto la liquidacion judicial, a 7 procesos  se les drecreto un  un receso  y 2  en las cuales las sociedades normalizaron sus acreencias. </t>
  </si>
  <si>
    <r>
      <rPr>
        <b/>
        <sz val="8"/>
        <rFont val="Arial"/>
        <family val="2"/>
      </rPr>
      <t>TERCER TRIMESTRE</t>
    </r>
    <r>
      <rPr>
        <sz val="8"/>
        <rFont val="Arial"/>
        <family val="2"/>
      </rPr>
      <t xml:space="preserve">
Durante el tercer  trimestre se celebraron 24 audiencias en igual numero sesiones: 11 de reforma, de las cuales 10 fueron  confirmadas y se decreto 1 receso y  13 de incumplimiento en las cuales a 8  proceso se les decreto la liquidacion judicial, a 4 procesos  se les drecreto un  un receso  y 1  en la cual la sociedad normalizo sus acreencias. 
</t>
    </r>
    <r>
      <rPr>
        <b/>
        <sz val="8"/>
        <rFont val="Arial"/>
        <family val="2"/>
      </rPr>
      <t>CUARTO TRIMESTRE</t>
    </r>
    <r>
      <rPr>
        <sz val="8"/>
        <rFont val="Arial"/>
        <family val="2"/>
      </rPr>
      <t xml:space="preserve">
Durante el cuarto  trimestre se celebraron 25 audiencias en igual numero sesiones: 8 de reforma, de las cuales 2 fueron  confirmadas y se decreto 6 receso y  17 de incumplimiento en las cuales a 8  proceso se les decreto la liquidacion judicial, a 7 procesos  se les drecreto un  un receso  y 2  en las cuales las sociedades normalizaron sus acreencias. </t>
    </r>
  </si>
  <si>
    <t>I Trim. Se recibieron 8 y se atendieron 10, porque se admitieron dos que venìa del mes de diiciembre de 2019.  
II Trim. Ingresaron 7 todas con pronunciamiento. 
III Trim..Se atendieron 9 solicitudes, se admitieron 8 y se rechazo una
IV:Trim, Se atendieron 6 solicitudes, se admitieron 5 y se rechazo una</t>
  </si>
  <si>
    <t>I Trim. Se realizaron 15 Audiencias, se generaron 124 autos y 305 oficios entre otrs actividades dentro de los procesos
II TRIM: Se realizaron 8 Audiencias, Se emitieron 179 autos y 169 oficios entre oras actividades. 
III TRIM. Se realizaron 10 audiencias: se generaron 79 autos, 122 oficios, entre otras actividades dentro de los procesos.
IV TRIM. En el periodo se realizaron 9 audiencias virtuales, se generaron 74 autos y 91 oficios, dentro otras mas actividades.</t>
  </si>
  <si>
    <r>
      <t xml:space="preserve">I TRIMESTRE: </t>
    </r>
    <r>
      <rPr>
        <sz val="8"/>
        <rFont val="Arial"/>
        <family val="2"/>
      </rPr>
      <t xml:space="preserve">DE LAS 25 SOLICITUDES RECIBIDAS FUERON ATENDIDAS EN TIEMPO 25.  </t>
    </r>
    <r>
      <rPr>
        <b/>
        <sz val="8"/>
        <rFont val="Arial"/>
        <family val="2"/>
      </rPr>
      <t xml:space="preserve">                                                                                                                        II TRIMESTRE: </t>
    </r>
    <r>
      <rPr>
        <sz val="8"/>
        <rFont val="Arial"/>
        <family val="2"/>
      </rPr>
      <t xml:space="preserve">DE LAS 17 SOLICITUDES RECIBIDAS FUERON ATENDIDAS EN TIEMPO 17. </t>
    </r>
    <r>
      <rPr>
        <b/>
        <sz val="8"/>
        <rFont val="Arial"/>
        <family val="2"/>
      </rPr>
      <t xml:space="preserve">      
III TRIMESTRE: </t>
    </r>
    <r>
      <rPr>
        <sz val="8"/>
        <rFont val="Arial"/>
        <family val="2"/>
      </rPr>
      <t xml:space="preserve">DE LAS 48 SOLICITUDES RECIBIDAS FUERON ATENDIDAS EN TIEMPO 48.    </t>
    </r>
    <r>
      <rPr>
        <b/>
        <sz val="8"/>
        <rFont val="Arial"/>
        <family val="2"/>
      </rPr>
      <t xml:space="preserve"> 
IV TRIMESTRE: </t>
    </r>
    <r>
      <rPr>
        <sz val="8"/>
        <rFont val="Arial"/>
        <family val="2"/>
      </rPr>
      <t>DE LAS 53 SOLICITUDES RECIBIDAS FUERON ATENDIDAS EN TIEMPO 53.</t>
    </r>
  </si>
  <si>
    <r>
      <t>TRIMESTRE I:</t>
    </r>
    <r>
      <rPr>
        <sz val="8"/>
        <rFont val="Arial"/>
        <family val="2"/>
      </rPr>
      <t xml:space="preserve"> graduación y calificación de créditos JADES JIMENEZ VELASQUEZ 2019</t>
    </r>
    <r>
      <rPr>
        <b/>
        <sz val="8"/>
        <rFont val="Arial"/>
        <family val="2"/>
      </rPr>
      <t xml:space="preserve"> / ARBELAEZ FERNANDEZ  (Confirmación de acuerdo                                           TRIMESTRE II:</t>
    </r>
    <r>
      <rPr>
        <sz val="8"/>
        <rFont val="Arial"/>
        <family val="2"/>
      </rPr>
      <t xml:space="preserve"> ALVARO ESCOBAR TORO y MARIA DEL SOCORRO ESCOBAR TORO                calificación y graduación de créditos. (MONTAJES DAYPED S.A.S) Confirmacion de Acuerdo. (JAIRO HOME MUÑOZ) 2018 / TECOLSOF (Apertura de liquidación judicial), PRODECALES (Graduación y calificación de créditos), CONSTRUARQUI (Graduación y calificación de créditos), JJ TEJADA (Graduación y calificación de créditos)</t>
    </r>
    <r>
      <rPr>
        <b/>
        <sz val="8"/>
        <rFont val="Arial"/>
        <family val="2"/>
      </rPr>
      <t xml:space="preserve">
TRIMESTRE III:  </t>
    </r>
    <r>
      <rPr>
        <sz val="8"/>
        <rFont val="Arial"/>
        <family val="2"/>
      </rPr>
      <t xml:space="preserve">confirmación. (JAIRO HOME MUÑOZ y JADES JIEMENEZ) calificación y graduación de créditos. DANA LONDOÑO EU.  / CAFÉ GRANJA LA ESPERANZA (Traslado de objeciones el 25/08/2020), AFE ATHLETIC FITNESS EXPERIENCE (Traslado de objeciones el 23/09/2020), OSCAR ELIAS GIRALDO MOLINA (Traslado de objeciones el 23/09/2020), AGROINCA (Traslado de objeciones el 09/09/2020)                                        </t>
    </r>
    <r>
      <rPr>
        <b/>
        <sz val="8"/>
        <rFont val="Arial"/>
        <family val="2"/>
      </rPr>
      <t>**</t>
    </r>
    <r>
      <rPr>
        <sz val="8"/>
        <rFont val="Arial"/>
        <family val="2"/>
      </rPr>
      <t xml:space="preserve">Es necesrio tener en cuenta que la Resolución 100-001101 de  31  de marzo de 2020 suspendió los términos para la presentación de los acuerdos de reorganización, los cuales se reanudaron a partir del 2 de junio; por este motivo, a muchos concursados se les extendió sustancialmente el término para la presentación de sus acuerdos de reorganización.                                                                                                     </t>
    </r>
    <r>
      <rPr>
        <b/>
        <sz val="8"/>
        <rFont val="Arial"/>
        <family val="2"/>
      </rPr>
      <t xml:space="preserve">TRIMESTRE IV: 1. </t>
    </r>
    <r>
      <rPr>
        <sz val="8"/>
        <rFont val="Arial"/>
        <family val="2"/>
      </rPr>
      <t xml:space="preserve">ACA. MONTAJES DAYPED S.A.S. (RAD. 2020-03-011193).2. ACA. MARIA DEL SOCORRO ESCOBAR TORO (RAD. 2020-03-011976)3. ACA. ALVARO ESCOBAR TORO (RAD. 2020-03-0011977),4. A. Valid. Jdcial. INVERPACIFICO S.A. (RAD. 2020-03-011442) Observación: Proceso remitido por la sede central para descongestión y que fue atendido en término. Proceso 2018.5. Reanudación A. Validación. INVERPACIFICO S.A. ( RAD. 2020-03-012928).De 12 procesos activos, 2 se iniciaron en 2017 y llegaron de Bogotá a Cali en Abril de 2020, con graduación y calificación de créditos surtida en noviembre de 2020.Los 5 procesos que no avanzaron son: 1 (C.I. SOLOMETALES) en el cual el Promotor renunció por quebrantos de salud y se tuvo que nombrar nuevo Promotor. 2 coordinados (CONSTRUARQUI y JOHN JAIRO TEJADA) que tuvieron suspensión de procesos. 2 coordinados (AFE ATHLETIC FITNESS y OSCAR ELIAS GIRALDO) porque se ha requerido corrección al Informe de Objeciones en dos oportunidades Se calificaron y graduaron 1 proceso (PILAR AGUIRRE ARIAS (controlante DISTRECE) Se realizó la audiencia de confirmación del acuerdo en 3 procesos (APP MOVIL S.A.S.; JUAN CARLOS TORRES TORRES (controlante APP MOVIL) y  COMERCIAL Y SERVICIOS AYRE S.A.SEs decir, se hicieron 4movimientos de etapas sobre un total de 6 procesos de reorganización que estaban activos antes del trimestre evaluado. Luego de estos impulsos, del plan de trabajo únicamente me quedan 3 procesos que se encuentran para convocar a la audiencia de confirmación del acuerdo que serían INTERCOL S.A., PILAR AGUIRRE ARIAS y PALMAR DE SANTA BARBARA. Respecto del proceso de Intercol S.A., quisiera anotar lo siguiente:  PROCESO TRASLADADO DE BOGOTA, POR AUTO 430-003567 DEL 17/04/2020, RECIBIDO POR REPARTO DEL  28/04/2020. EL PROCESO SE REMITIÓ SIN AGOTAR LA AUDIENCIA DE RESOLUCIÓN DE OBJECIONES, A PESAR DE QUE EL INFORME RESPECTIVO SE PRESENTÓ CON RADICADO 2019-03-013920 DEL 12/09/2019. AHORA BIEN, EL PROCESO SE TRASLADO A LA INTENDENCIA CON UNA PETICIÓN PENDIENTE POR RESOLVER FRENTE A UNA DENUNCIA DE ABANDONO DE LOS NEGOCIOS PRESENTADA POR UN ACREEDOR MEDIANTE RADICADO 2019-03-014973 DEL 3/10/2019. POR TANTO, SE REQUIERE ADELANTAR UNA INSPECIÓN JUDICIAL PARA VERIFICAR EL ABANDONO DE LOS NEGOCIOS Y DETERMINAR UNA POSIBLE TERMINACIÓN DEL PROCESO Y LA APERTURA DEL PROCESO LIQUIDATORIO. El 11 de noviembre de 2020, mediante Auto 2020-03-012453 del 13/11/2020, se decretó como prueba la inspección judicial con miras a establecer la denuncia por abandono de los negocios, diligencia que quedó programada para el día lunes 14/12/2020. Realizada la diligencia, mediante Auto 2020-03-013997 del 18/12/2020, se desestimó la solicitud del denunciante, por tanto, se espera que en el primer trimestre de 2021 se realice la calificación y graduación de créditos. 
</t>
    </r>
    <r>
      <rPr>
        <b/>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</si>
</sst>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54"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8"/>
      <name val="Arial"/>
      <family val="2"/>
    </font>
    <font>
      <b/>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sz val="9"/>
      <color theme="0"/>
      <name val="Arial"/>
      <family val="2"/>
    </font>
    <font>
      <sz val="9"/>
      <color rgb="FFFF0000"/>
      <name val="Arial"/>
      <family val="2"/>
    </font>
    <font>
      <b/>
      <sz val="8"/>
      <color theme="0"/>
      <name val="Arial"/>
      <family val="2"/>
    </font>
    <font>
      <b/>
      <sz val="11"/>
      <color theme="0"/>
      <name val="Arial"/>
      <family val="2"/>
    </font>
    <font>
      <b/>
      <sz val="9"/>
      <color theme="0"/>
      <name val="Arial"/>
      <family val="2"/>
    </font>
    <font>
      <b/>
      <u/>
      <sz val="8"/>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0.14996795556505021"/>
        <bgColor indexed="64"/>
      </patternFill>
    </fill>
    <fill>
      <patternFill patternType="solid">
        <fgColor rgb="FF000099"/>
        <bgColor indexed="64"/>
      </patternFill>
    </fill>
    <fill>
      <patternFill patternType="solid">
        <fgColor rgb="FFFFFF00"/>
        <bgColor indexed="64"/>
      </patternFill>
    </fill>
    <fill>
      <patternFill patternType="solid">
        <fgColor theme="7" tint="0.5999938962981048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164" fontId="28" fillId="0" borderId="0" applyFont="0" applyFill="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546">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3" fillId="25" borderId="0" xfId="0" applyFont="1" applyFill="1"/>
    <xf numFmtId="0" fontId="44" fillId="25" borderId="0" xfId="0" applyFont="1" applyFill="1"/>
    <xf numFmtId="0" fontId="45" fillId="25" borderId="0" xfId="0" applyFont="1" applyFill="1"/>
    <xf numFmtId="0" fontId="45" fillId="25" borderId="0" xfId="0" applyFont="1" applyFill="1" applyBorder="1"/>
    <xf numFmtId="0" fontId="44" fillId="25" borderId="0" xfId="0" applyFont="1" applyFill="1" applyAlignment="1">
      <alignment vertical="center" wrapText="1"/>
    </xf>
    <xf numFmtId="0" fontId="44"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5" fillId="29" borderId="24" xfId="0" applyFont="1" applyFill="1" applyBorder="1" applyAlignment="1" applyProtection="1">
      <alignment horizontal="center" vertical="center" wrapText="1"/>
    </xf>
    <xf numFmtId="0" fontId="0" fillId="25" borderId="0" xfId="0" applyFill="1" applyProtection="1">
      <protection locked="0"/>
    </xf>
    <xf numFmtId="0" fontId="44" fillId="25" borderId="0" xfId="0" applyFont="1" applyFill="1" applyProtection="1">
      <protection locked="0"/>
    </xf>
    <xf numFmtId="0" fontId="46"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5" fillId="25" borderId="0" xfId="0" applyFont="1" applyFill="1" applyProtection="1">
      <protection locked="0"/>
    </xf>
    <xf numFmtId="0" fontId="45" fillId="30" borderId="0" xfId="0" applyFont="1" applyFill="1" applyBorder="1" applyProtection="1">
      <protection locked="0"/>
    </xf>
    <xf numFmtId="0" fontId="44" fillId="25" borderId="0" xfId="0" applyFont="1" applyFill="1" applyAlignment="1" applyProtection="1">
      <alignment vertical="center" wrapText="1"/>
      <protection locked="0"/>
    </xf>
    <xf numFmtId="0" fontId="44" fillId="25" borderId="0" xfId="0" applyFont="1" applyFill="1" applyAlignment="1" applyProtection="1">
      <alignment horizontal="center" vertical="center" wrapText="1"/>
      <protection locked="0"/>
    </xf>
    <xf numFmtId="0" fontId="45"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3"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3" applyFont="1" applyFill="1" applyBorder="1" applyProtection="1"/>
    <xf numFmtId="0" fontId="2" fillId="25" borderId="23" xfId="33" applyFont="1" applyFill="1" applyBorder="1" applyAlignment="1" applyProtection="1">
      <alignment horizontal="center"/>
    </xf>
    <xf numFmtId="0" fontId="2" fillId="25" borderId="25" xfId="33" applyFont="1" applyFill="1" applyBorder="1" applyAlignment="1" applyProtection="1">
      <alignment horizontal="center"/>
    </xf>
    <xf numFmtId="0" fontId="2" fillId="25" borderId="19" xfId="33" applyFont="1" applyFill="1" applyBorder="1" applyAlignment="1" applyProtection="1">
      <alignment horizontal="center"/>
    </xf>
    <xf numFmtId="0" fontId="2" fillId="25" borderId="14" xfId="33" applyFont="1" applyFill="1" applyBorder="1" applyProtection="1"/>
    <xf numFmtId="0" fontId="2" fillId="25" borderId="17" xfId="33" applyFont="1" applyFill="1" applyBorder="1" applyAlignment="1" applyProtection="1">
      <alignment horizontal="center"/>
    </xf>
    <xf numFmtId="166" fontId="2" fillId="31" borderId="17" xfId="35" applyNumberFormat="1" applyFont="1" applyFill="1" applyBorder="1" applyAlignment="1" applyProtection="1">
      <alignment horizontal="center"/>
    </xf>
    <xf numFmtId="166" fontId="2" fillId="25" borderId="17" xfId="35"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5" fontId="0" fillId="0" borderId="0" xfId="0" applyNumberFormat="1" applyFill="1" applyBorder="1" applyAlignment="1" applyProtection="1">
      <alignment horizontal="center" wrapText="1"/>
      <protection locked="0"/>
    </xf>
    <xf numFmtId="0" fontId="3" fillId="24" borderId="10" xfId="33" applyFont="1" applyFill="1" applyBorder="1" applyProtection="1"/>
    <xf numFmtId="0" fontId="0" fillId="25" borderId="0" xfId="0" applyFill="1" applyProtection="1"/>
    <xf numFmtId="0" fontId="3" fillId="24" borderId="10" xfId="33"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4" fillId="25" borderId="0" xfId="0" applyFont="1" applyFill="1" applyProtection="1"/>
    <xf numFmtId="0" fontId="46" fillId="25" borderId="0" xfId="0" applyFont="1" applyFill="1" applyProtection="1"/>
    <xf numFmtId="0" fontId="44"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3" applyFont="1" applyFill="1" applyBorder="1" applyAlignment="1" applyProtection="1">
      <alignment horizontal="center" vertical="center" wrapText="1"/>
    </xf>
    <xf numFmtId="0" fontId="1" fillId="0" borderId="27" xfId="33"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43" fillId="25" borderId="0" xfId="0" applyFont="1" applyFill="1" applyProtection="1">
      <protection locked="0"/>
    </xf>
    <xf numFmtId="0" fontId="47" fillId="25" borderId="0" xfId="0" applyFont="1" applyFill="1" applyProtection="1">
      <protection locked="0"/>
    </xf>
    <xf numFmtId="0" fontId="45" fillId="25" borderId="0" xfId="0" applyFont="1" applyFill="1" applyAlignment="1" applyProtection="1">
      <alignment vertical="center" wrapText="1"/>
      <protection locked="0"/>
    </xf>
    <xf numFmtId="0" fontId="1" fillId="25" borderId="21" xfId="0" applyFont="1" applyFill="1" applyBorder="1" applyAlignment="1" applyProtection="1">
      <alignment horizontal="center" vertical="center" wrapText="1"/>
      <protection locked="0"/>
    </xf>
    <xf numFmtId="0" fontId="1" fillId="25" borderId="21" xfId="0" applyFont="1" applyFill="1" applyBorder="1" applyAlignment="1">
      <alignment horizontal="center" vertical="center" wrapText="1"/>
    </xf>
    <xf numFmtId="0" fontId="1" fillId="25" borderId="14" xfId="0" applyFont="1" applyFill="1" applyBorder="1" applyAlignment="1">
      <alignment horizontal="center" vertical="center" wrapText="1"/>
    </xf>
    <xf numFmtId="0" fontId="0" fillId="0" borderId="27" xfId="0" applyFill="1" applyBorder="1" applyAlignment="1" applyProtection="1">
      <alignment horizontal="center" vertical="center" wrapText="1"/>
    </xf>
    <xf numFmtId="0" fontId="1" fillId="0" borderId="16" xfId="0" applyFont="1" applyFill="1" applyBorder="1" applyAlignment="1">
      <alignment vertical="center" wrapText="1"/>
    </xf>
    <xf numFmtId="0" fontId="1" fillId="0" borderId="14" xfId="0" applyFont="1" applyFill="1" applyBorder="1" applyAlignment="1">
      <alignment vertical="center" wrapText="1"/>
    </xf>
    <xf numFmtId="0" fontId="42" fillId="0" borderId="0" xfId="0" applyFont="1" applyBorder="1" applyAlignment="1" applyProtection="1"/>
    <xf numFmtId="0" fontId="40" fillId="0" borderId="0" xfId="0" applyFont="1" applyProtection="1"/>
    <xf numFmtId="0" fontId="48" fillId="25" borderId="0" xfId="0" applyFont="1" applyFill="1" applyProtection="1"/>
    <xf numFmtId="0" fontId="42" fillId="0" borderId="0" xfId="0" applyFont="1" applyBorder="1" applyAlignment="1" applyProtection="1">
      <protection locked="0"/>
    </xf>
    <xf numFmtId="0" fontId="40" fillId="0" borderId="0" xfId="0" applyFont="1" applyBorder="1" applyProtection="1">
      <protection locked="0"/>
    </xf>
    <xf numFmtId="0" fontId="40" fillId="0" borderId="0" xfId="0" applyFont="1" applyBorder="1" applyAlignment="1" applyProtection="1">
      <protection locked="0"/>
    </xf>
    <xf numFmtId="0" fontId="40" fillId="0" borderId="0" xfId="0" applyFont="1" applyProtection="1">
      <protection locked="0"/>
    </xf>
    <xf numFmtId="0" fontId="42" fillId="0" borderId="0" xfId="0" applyFont="1" applyFill="1" applyBorder="1" applyAlignment="1" applyProtection="1"/>
    <xf numFmtId="0" fontId="40" fillId="0" borderId="0" xfId="0" applyFont="1" applyFill="1" applyProtection="1"/>
    <xf numFmtId="0" fontId="49" fillId="25" borderId="0" xfId="0" applyFont="1" applyFill="1" applyProtection="1"/>
    <xf numFmtId="0" fontId="42" fillId="0" borderId="0" xfId="0" applyFont="1" applyFill="1" applyBorder="1" applyAlignment="1" applyProtection="1">
      <protection locked="0"/>
    </xf>
    <xf numFmtId="0" fontId="40" fillId="0" borderId="0" xfId="0" applyFont="1" applyFill="1" applyBorder="1" applyProtection="1">
      <protection locked="0"/>
    </xf>
    <xf numFmtId="0" fontId="40" fillId="0" borderId="0" xfId="0" applyFont="1" applyFill="1" applyBorder="1" applyAlignment="1" applyProtection="1">
      <protection locked="0"/>
    </xf>
    <xf numFmtId="0" fontId="40" fillId="0" borderId="0" xfId="0" applyFont="1" applyFill="1" applyProtection="1">
      <protection locked="0"/>
    </xf>
    <xf numFmtId="0" fontId="30" fillId="0" borderId="0" xfId="0" applyFont="1" applyFill="1" applyBorder="1" applyAlignment="1" applyProtection="1"/>
    <xf numFmtId="0" fontId="30" fillId="0" borderId="0" xfId="0" applyFont="1" applyFill="1" applyBorder="1" applyAlignment="1" applyProtection="1">
      <protection locked="0"/>
    </xf>
    <xf numFmtId="0" fontId="40" fillId="30" borderId="0" xfId="0" applyFont="1" applyFill="1" applyBorder="1" applyAlignment="1" applyProtection="1">
      <alignment horizontal="center" vertical="center"/>
    </xf>
    <xf numFmtId="0" fontId="40" fillId="30" borderId="0" xfId="0" applyFont="1" applyFill="1" applyBorder="1" applyAlignment="1" applyProtection="1"/>
    <xf numFmtId="0" fontId="30" fillId="30" borderId="0" xfId="0" applyFont="1" applyFill="1" applyAlignment="1" applyProtection="1">
      <alignment horizontal="center" vertical="center"/>
    </xf>
    <xf numFmtId="0" fontId="40" fillId="30" borderId="0" xfId="0" applyFont="1" applyFill="1" applyProtection="1"/>
    <xf numFmtId="0" fontId="40" fillId="30" borderId="0" xfId="0" applyFont="1" applyFill="1" applyAlignment="1" applyProtection="1">
      <alignment horizontal="center" vertical="center"/>
    </xf>
    <xf numFmtId="0" fontId="30" fillId="0" borderId="0" xfId="0" applyFont="1" applyFill="1" applyAlignment="1" applyProtection="1">
      <alignment horizontal="center"/>
    </xf>
    <xf numFmtId="0" fontId="30" fillId="0" borderId="0" xfId="0" applyFont="1" applyFill="1" applyAlignment="1" applyProtection="1">
      <alignment horizontal="center"/>
      <protection locked="0"/>
    </xf>
    <xf numFmtId="0" fontId="30" fillId="0" borderId="0" xfId="0" applyFont="1" applyFill="1" applyAlignment="1" applyProtection="1">
      <alignment horizontal="center" vertical="center"/>
    </xf>
    <xf numFmtId="0" fontId="30" fillId="0" borderId="0" xfId="0" applyFont="1" applyFill="1" applyAlignment="1" applyProtection="1">
      <alignment horizontal="center" vertical="center"/>
      <protection locked="0"/>
    </xf>
    <xf numFmtId="0" fontId="40" fillId="32" borderId="27"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protection locked="0"/>
    </xf>
    <xf numFmtId="0" fontId="48" fillId="0" borderId="0" xfId="0" applyFont="1" applyFill="1" applyProtection="1"/>
    <xf numFmtId="0" fontId="40" fillId="0" borderId="0" xfId="0" applyFont="1" applyAlignment="1" applyProtection="1">
      <alignment horizontal="center" vertical="center"/>
      <protection locked="0"/>
    </xf>
    <xf numFmtId="0" fontId="35" fillId="30" borderId="0" xfId="0" applyFont="1" applyFill="1" applyBorder="1" applyAlignment="1" applyProtection="1">
      <alignment horizontal="center"/>
    </xf>
    <xf numFmtId="0" fontId="41" fillId="30" borderId="0" xfId="0" applyFont="1" applyFill="1" applyBorder="1" applyAlignment="1" applyProtection="1">
      <alignment horizontal="left"/>
    </xf>
    <xf numFmtId="0" fontId="41" fillId="30" borderId="0" xfId="0" applyFont="1" applyFill="1" applyProtection="1"/>
    <xf numFmtId="0" fontId="50" fillId="33" borderId="27" xfId="0" applyFont="1" applyFill="1" applyBorder="1" applyAlignment="1" applyProtection="1">
      <alignment horizontal="center" vertical="center" wrapText="1"/>
      <protection locked="0"/>
    </xf>
    <xf numFmtId="3" fontId="41" fillId="32" borderId="27" xfId="0" applyNumberFormat="1" applyFont="1" applyFill="1" applyBorder="1" applyAlignment="1" applyProtection="1">
      <alignment horizontal="center" vertical="center" wrapText="1"/>
    </xf>
    <xf numFmtId="0" fontId="41" fillId="0" borderId="16" xfId="0" applyFont="1" applyFill="1" applyBorder="1" applyAlignment="1" applyProtection="1">
      <alignment horizontal="center" vertical="center" wrapText="1"/>
      <protection locked="0"/>
    </xf>
    <xf numFmtId="0" fontId="41" fillId="0" borderId="27" xfId="0" applyFont="1" applyFill="1" applyBorder="1" applyAlignment="1" applyProtection="1">
      <alignment horizontal="center" vertical="center" wrapText="1"/>
      <protection locked="0"/>
    </xf>
    <xf numFmtId="3" fontId="41" fillId="0" borderId="27" xfId="0" applyNumberFormat="1" applyFont="1" applyFill="1" applyBorder="1" applyAlignment="1" applyProtection="1">
      <alignment horizontal="center" vertical="center" wrapText="1"/>
      <protection locked="0"/>
    </xf>
    <xf numFmtId="1" fontId="41" fillId="0" borderId="27" xfId="31" applyNumberFormat="1" applyFont="1" applyFill="1" applyBorder="1" applyAlignment="1" applyProtection="1">
      <alignment horizontal="center" vertical="center" wrapText="1"/>
      <protection locked="0"/>
    </xf>
    <xf numFmtId="1" fontId="41" fillId="0" borderId="27" xfId="35" applyNumberFormat="1" applyFont="1" applyFill="1" applyBorder="1" applyAlignment="1" applyProtection="1">
      <alignment horizontal="center" vertical="center" wrapText="1"/>
      <protection locked="0"/>
    </xf>
    <xf numFmtId="1" fontId="41" fillId="0" borderId="27" xfId="0" applyNumberFormat="1" applyFont="1" applyFill="1" applyBorder="1" applyAlignment="1" applyProtection="1">
      <alignment horizontal="center" vertical="center" wrapText="1"/>
      <protection locked="0"/>
    </xf>
    <xf numFmtId="0" fontId="41" fillId="0" borderId="27" xfId="0" applyNumberFormat="1" applyFont="1" applyFill="1" applyBorder="1" applyAlignment="1" applyProtection="1">
      <alignment horizontal="center" vertical="center" wrapText="1"/>
      <protection locked="0"/>
    </xf>
    <xf numFmtId="1" fontId="41" fillId="0" borderId="17" xfId="0" applyNumberFormat="1" applyFont="1" applyFill="1" applyBorder="1" applyAlignment="1" applyProtection="1">
      <alignment horizontal="center" vertical="center" wrapText="1"/>
      <protection locked="0"/>
    </xf>
    <xf numFmtId="0" fontId="41" fillId="0" borderId="0" xfId="0" applyFont="1" applyProtection="1">
      <protection locked="0"/>
    </xf>
    <xf numFmtId="0" fontId="50" fillId="33" borderId="27" xfId="0" applyFont="1" applyFill="1" applyBorder="1" applyAlignment="1" applyProtection="1">
      <alignment horizontal="center" vertical="center" wrapText="1"/>
      <protection locked="0"/>
    </xf>
    <xf numFmtId="0" fontId="1" fillId="30" borderId="0" xfId="0" applyFont="1" applyFill="1" applyProtection="1"/>
    <xf numFmtId="0" fontId="40" fillId="0" borderId="27" xfId="0" applyFont="1" applyFill="1" applyBorder="1" applyAlignment="1" applyProtection="1">
      <alignment horizontal="center" vertical="center" wrapText="1"/>
    </xf>
    <xf numFmtId="0" fontId="40" fillId="35" borderId="27" xfId="0" applyFont="1" applyFill="1" applyBorder="1" applyAlignment="1" applyProtection="1">
      <alignment horizontal="center" vertical="center" wrapText="1"/>
    </xf>
    <xf numFmtId="3" fontId="41" fillId="35" borderId="27" xfId="0" applyNumberFormat="1" applyFont="1" applyFill="1" applyBorder="1" applyAlignment="1" applyProtection="1">
      <alignment horizontal="center" vertical="center" wrapText="1"/>
      <protection locked="0"/>
    </xf>
    <xf numFmtId="0" fontId="41" fillId="35" borderId="27" xfId="0" applyFont="1" applyFill="1" applyBorder="1" applyAlignment="1" applyProtection="1">
      <alignment horizontal="center" vertical="center" wrapText="1"/>
      <protection locked="0"/>
    </xf>
    <xf numFmtId="0" fontId="40" fillId="35" borderId="27" xfId="0" applyFont="1" applyFill="1" applyBorder="1" applyAlignment="1" applyProtection="1">
      <alignment horizontal="center" vertical="center" wrapText="1"/>
      <protection locked="0"/>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3" applyFont="1" applyFill="1" applyBorder="1" applyAlignment="1" applyProtection="1">
      <alignment horizontal="center" vertical="distributed"/>
    </xf>
    <xf numFmtId="0" fontId="3" fillId="24" borderId="26" xfId="33"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33" applyFont="1" applyFill="1" applyBorder="1" applyAlignment="1" applyProtection="1">
      <alignment horizontal="center" vertical="distributed"/>
    </xf>
    <xf numFmtId="0" fontId="2" fillId="0" borderId="26" xfId="33" applyFont="1" applyFill="1" applyBorder="1" applyAlignment="1" applyProtection="1">
      <alignment horizontal="center" vertical="distributed"/>
    </xf>
    <xf numFmtId="0" fontId="2" fillId="0" borderId="28" xfId="33" applyFont="1" applyFill="1" applyBorder="1" applyAlignment="1" applyProtection="1">
      <alignment horizontal="center" vertical="distributed"/>
    </xf>
    <xf numFmtId="0" fontId="1" fillId="25" borderId="29" xfId="33" applyFont="1" applyFill="1" applyBorder="1" applyAlignment="1" applyProtection="1">
      <alignment horizontal="center"/>
    </xf>
    <xf numFmtId="0" fontId="1" fillId="25" borderId="0" xfId="33" applyFont="1" applyFill="1" applyBorder="1" applyAlignment="1" applyProtection="1">
      <alignment horizontal="center"/>
    </xf>
    <xf numFmtId="0" fontId="1" fillId="25" borderId="30" xfId="33" applyFont="1" applyFill="1" applyBorder="1" applyAlignment="1" applyProtection="1">
      <alignment horizontal="center"/>
    </xf>
    <xf numFmtId="0" fontId="2" fillId="25" borderId="26" xfId="33" applyFont="1" applyFill="1" applyBorder="1" applyAlignment="1" applyProtection="1">
      <alignment horizontal="center"/>
    </xf>
    <xf numFmtId="0" fontId="2" fillId="25" borderId="28" xfId="33" applyFont="1" applyFill="1" applyBorder="1" applyAlignment="1" applyProtection="1">
      <alignment horizontal="center"/>
    </xf>
    <xf numFmtId="0" fontId="3" fillId="25" borderId="12" xfId="33" applyFont="1" applyFill="1" applyBorder="1" applyAlignment="1" applyProtection="1">
      <alignment horizontal="center"/>
    </xf>
    <xf numFmtId="0" fontId="3" fillId="25" borderId="11" xfId="33" applyFont="1" applyFill="1" applyBorder="1" applyAlignment="1" applyProtection="1">
      <alignment horizontal="center"/>
    </xf>
    <xf numFmtId="0" fontId="3" fillId="25" borderId="13" xfId="33" applyFont="1" applyFill="1" applyBorder="1" applyAlignment="1" applyProtection="1">
      <alignment horizontal="center"/>
    </xf>
    <xf numFmtId="0" fontId="1" fillId="0" borderId="9" xfId="33" applyFont="1" applyFill="1" applyBorder="1" applyAlignment="1" applyProtection="1">
      <alignment horizontal="center" vertical="center"/>
    </xf>
    <xf numFmtId="0" fontId="1" fillId="0" borderId="26" xfId="33" applyFont="1" applyFill="1" applyBorder="1" applyAlignment="1" applyProtection="1">
      <alignment horizontal="center" vertical="center"/>
    </xf>
    <xf numFmtId="0" fontId="1" fillId="0" borderId="28" xfId="33" applyFont="1" applyFill="1" applyBorder="1" applyAlignment="1" applyProtection="1">
      <alignment horizontal="center" vertical="center"/>
    </xf>
    <xf numFmtId="0" fontId="3" fillId="25" borderId="9" xfId="33" applyFont="1" applyFill="1" applyBorder="1" applyAlignment="1" applyProtection="1">
      <alignment horizontal="center"/>
    </xf>
    <xf numFmtId="0" fontId="3" fillId="25" borderId="26" xfId="33" applyFont="1" applyFill="1" applyBorder="1" applyAlignment="1" applyProtection="1">
      <alignment horizontal="center"/>
    </xf>
    <xf numFmtId="0" fontId="3" fillId="25" borderId="28" xfId="33" applyFont="1" applyFill="1" applyBorder="1" applyAlignment="1" applyProtection="1">
      <alignment horizontal="center"/>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3" applyFont="1" applyFill="1" applyBorder="1" applyAlignment="1" applyProtection="1">
      <alignment horizontal="center" vertical="center" wrapText="1"/>
    </xf>
    <xf numFmtId="0" fontId="1" fillId="25" borderId="26" xfId="33" applyFont="1" applyFill="1" applyBorder="1" applyAlignment="1" applyProtection="1">
      <alignment horizontal="center" vertical="center"/>
    </xf>
    <xf numFmtId="0" fontId="1" fillId="25" borderId="28" xfId="33" applyFont="1" applyFill="1" applyBorder="1" applyAlignment="1" applyProtection="1">
      <alignment horizontal="center" vertical="center"/>
    </xf>
    <xf numFmtId="0" fontId="2" fillId="0" borderId="9" xfId="33" applyFont="1" applyFill="1" applyBorder="1" applyAlignment="1" applyProtection="1">
      <alignment horizontal="justify" vertical="center" wrapText="1"/>
    </xf>
    <xf numFmtId="0" fontId="1" fillId="0" borderId="26" xfId="33" applyFont="1" applyFill="1" applyBorder="1" applyAlignment="1" applyProtection="1">
      <alignment horizontal="justify" vertical="center"/>
    </xf>
    <xf numFmtId="0" fontId="1" fillId="0" borderId="28" xfId="33"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12" xfId="33" applyFont="1" applyFill="1" applyBorder="1" applyAlignment="1" applyProtection="1">
      <alignment horizontal="center"/>
    </xf>
    <xf numFmtId="0" fontId="3" fillId="0" borderId="11" xfId="33" applyFont="1" applyFill="1" applyBorder="1" applyAlignment="1" applyProtection="1">
      <alignment horizontal="center"/>
    </xf>
    <xf numFmtId="0" fontId="3" fillId="0" borderId="13" xfId="33" applyFont="1" applyFill="1" applyBorder="1" applyAlignment="1" applyProtection="1">
      <alignment horizontal="center"/>
    </xf>
    <xf numFmtId="0" fontId="2" fillId="25" borderId="9" xfId="33" applyFont="1" applyFill="1" applyBorder="1" applyAlignment="1" applyProtection="1">
      <alignment horizontal="center"/>
    </xf>
    <xf numFmtId="0" fontId="2" fillId="25" borderId="9" xfId="33" applyFont="1" applyFill="1" applyBorder="1" applyAlignment="1" applyProtection="1">
      <alignment horizontal="center" wrapText="1"/>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1" fillId="25" borderId="43" xfId="0" applyFont="1" applyFill="1" applyBorder="1" applyAlignment="1" applyProtection="1">
      <alignment horizontal="center" vertical="center"/>
      <protection locked="0"/>
    </xf>
    <xf numFmtId="0" fontId="1" fillId="25" borderId="44" xfId="0" applyFont="1" applyFill="1" applyBorder="1" applyAlignment="1" applyProtection="1">
      <alignment horizontal="center" vertical="center"/>
      <protection locked="0"/>
    </xf>
    <xf numFmtId="0" fontId="1" fillId="25" borderId="45" xfId="0" applyFont="1" applyFill="1" applyBorder="1" applyAlignment="1" applyProtection="1">
      <alignment horizontal="center" vertical="center"/>
      <protection locked="0"/>
    </xf>
    <xf numFmtId="0" fontId="1" fillId="25" borderId="49" xfId="0" applyFont="1" applyFill="1" applyBorder="1" applyAlignment="1" applyProtection="1">
      <alignment horizontal="center" vertical="center" wrapText="1"/>
      <protection locked="0"/>
    </xf>
    <xf numFmtId="0" fontId="1" fillId="25" borderId="11" xfId="0" applyFont="1" applyFill="1" applyBorder="1" applyAlignment="1" applyProtection="1">
      <alignment horizontal="center" vertical="center" wrapText="1"/>
      <protection locked="0"/>
    </xf>
    <xf numFmtId="0" fontId="1" fillId="25" borderId="13" xfId="0" applyFont="1" applyFill="1" applyBorder="1" applyAlignment="1" applyProtection="1">
      <alignment horizontal="center" vertical="center" wrapText="1"/>
      <protection locked="0"/>
    </xf>
    <xf numFmtId="0" fontId="1" fillId="25" borderId="39" xfId="0" applyFont="1" applyFill="1" applyBorder="1" applyAlignment="1" applyProtection="1">
      <alignment horizontal="center" vertical="center"/>
      <protection locked="0"/>
    </xf>
    <xf numFmtId="0" fontId="1" fillId="25" borderId="40" xfId="0" applyFont="1" applyFill="1" applyBorder="1" applyAlignment="1" applyProtection="1">
      <alignment horizontal="center" vertical="center"/>
      <protection locked="0"/>
    </xf>
    <xf numFmtId="0" fontId="1" fillId="25" borderId="41" xfId="0" applyFont="1" applyFill="1" applyBorder="1" applyAlignment="1" applyProtection="1">
      <alignment horizontal="center" vertical="center"/>
      <protection locked="0"/>
    </xf>
    <xf numFmtId="0" fontId="1" fillId="25" borderId="39" xfId="0" applyFont="1" applyFill="1" applyBorder="1" applyAlignment="1" applyProtection="1">
      <alignment horizontal="center" vertical="center" wrapText="1"/>
      <protection locked="0"/>
    </xf>
    <xf numFmtId="0" fontId="1" fillId="25" borderId="40" xfId="0" applyFont="1" applyFill="1" applyBorder="1" applyAlignment="1" applyProtection="1">
      <alignment horizontal="center" vertical="center" wrapText="1"/>
      <protection locked="0"/>
    </xf>
    <xf numFmtId="0" fontId="1" fillId="25" borderId="42" xfId="0" applyFont="1" applyFill="1" applyBorder="1" applyAlignment="1" applyProtection="1">
      <alignment horizontal="center" vertical="center" wrapText="1"/>
      <protection locked="0"/>
    </xf>
    <xf numFmtId="0" fontId="2" fillId="25" borderId="27" xfId="0" applyFont="1" applyFill="1" applyBorder="1" applyAlignment="1" applyProtection="1">
      <alignment horizontal="center"/>
    </xf>
    <xf numFmtId="0" fontId="2" fillId="25" borderId="58" xfId="0" applyFont="1" applyFill="1" applyBorder="1" applyAlignment="1" applyProtection="1">
      <alignment horizontal="center"/>
    </xf>
    <xf numFmtId="0" fontId="2" fillId="30" borderId="12" xfId="33" applyFont="1" applyFill="1" applyBorder="1" applyAlignment="1" applyProtection="1">
      <alignment horizontal="left" vertical="top" wrapText="1"/>
      <protection locked="0"/>
    </xf>
    <xf numFmtId="0" fontId="2" fillId="30" borderId="11" xfId="33" applyFont="1" applyFill="1" applyBorder="1" applyAlignment="1" applyProtection="1">
      <alignment horizontal="left" vertical="top" wrapText="1"/>
      <protection locked="0"/>
    </xf>
    <xf numFmtId="0" fontId="2" fillId="30" borderId="13" xfId="33" applyFont="1" applyFill="1" applyBorder="1" applyAlignment="1" applyProtection="1">
      <alignment horizontal="left" vertical="top" wrapText="1"/>
      <protection locked="0"/>
    </xf>
    <xf numFmtId="0" fontId="3" fillId="24" borderId="37" xfId="0" applyFont="1" applyFill="1" applyBorder="1" applyAlignment="1" applyProtection="1">
      <alignment horizontal="left" vertical="center" wrapText="1"/>
      <protection locked="0"/>
    </xf>
    <xf numFmtId="0" fontId="3" fillId="24" borderId="85"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7" xfId="33" applyFont="1" applyFill="1" applyBorder="1" applyAlignment="1" applyProtection="1">
      <alignment horizontal="left" vertical="center" wrapText="1"/>
    </xf>
    <xf numFmtId="0" fontId="3" fillId="24" borderId="38" xfId="33" applyFont="1" applyFill="1" applyBorder="1" applyAlignment="1" applyProtection="1">
      <alignment horizontal="left" vertical="center" wrapText="1"/>
    </xf>
    <xf numFmtId="0" fontId="2" fillId="25" borderId="9" xfId="33" applyFont="1" applyFill="1" applyBorder="1" applyAlignment="1" applyProtection="1">
      <alignment horizontal="center" vertical="center"/>
      <protection locked="0"/>
    </xf>
    <xf numFmtId="0" fontId="2" fillId="25" borderId="26" xfId="33" applyFont="1" applyFill="1" applyBorder="1" applyAlignment="1" applyProtection="1">
      <alignment horizontal="center" vertical="center"/>
      <protection locked="0"/>
    </xf>
    <xf numFmtId="0" fontId="2" fillId="25" borderId="28" xfId="33" applyFont="1" applyFill="1" applyBorder="1" applyAlignment="1" applyProtection="1">
      <alignment horizontal="center" vertical="center"/>
      <protection locked="0"/>
    </xf>
    <xf numFmtId="0" fontId="2" fillId="0" borderId="26" xfId="33" applyFont="1" applyFill="1" applyBorder="1" applyAlignment="1" applyProtection="1">
      <alignment horizontal="center" vertical="center" wrapText="1"/>
      <protection locked="0"/>
    </xf>
    <xf numFmtId="0" fontId="2" fillId="0" borderId="28" xfId="33" applyFont="1" applyFill="1" applyBorder="1" applyAlignment="1" applyProtection="1">
      <alignment horizontal="center" vertical="center" wrapText="1"/>
      <protection locked="0"/>
    </xf>
    <xf numFmtId="0" fontId="41" fillId="0" borderId="29" xfId="33" applyFont="1" applyFill="1" applyBorder="1" applyAlignment="1" applyProtection="1">
      <alignment horizontal="justify" vertical="center" wrapText="1"/>
      <protection locked="0"/>
    </xf>
    <xf numFmtId="0" fontId="41" fillId="0" borderId="0" xfId="33" applyFont="1" applyFill="1" applyBorder="1" applyAlignment="1" applyProtection="1">
      <alignment horizontal="justify" vertical="center" wrapText="1"/>
      <protection locked="0"/>
    </xf>
    <xf numFmtId="0" fontId="41" fillId="0" borderId="30" xfId="33" applyFont="1" applyFill="1" applyBorder="1" applyAlignment="1" applyProtection="1">
      <alignment horizontal="justify" vertical="center" wrapText="1"/>
      <protection locked="0"/>
    </xf>
    <xf numFmtId="0" fontId="2" fillId="30" borderId="86" xfId="33" applyFont="1" applyFill="1" applyBorder="1" applyAlignment="1" applyProtection="1">
      <alignment horizontal="left" vertical="top" wrapText="1"/>
      <protection locked="0"/>
    </xf>
    <xf numFmtId="0" fontId="2" fillId="30" borderId="87" xfId="33" applyFont="1" applyFill="1" applyBorder="1" applyAlignment="1" applyProtection="1">
      <alignment horizontal="left" vertical="top" wrapText="1"/>
      <protection locked="0"/>
    </xf>
    <xf numFmtId="0" fontId="2" fillId="30" borderId="88" xfId="33" applyFont="1" applyFill="1" applyBorder="1" applyAlignment="1" applyProtection="1">
      <alignment horizontal="left" vertical="top" wrapText="1"/>
      <protection locked="0"/>
    </xf>
    <xf numFmtId="0" fontId="35" fillId="0" borderId="0" xfId="33" applyFont="1" applyFill="1" applyBorder="1" applyAlignment="1" applyProtection="1">
      <alignment horizontal="justify" vertical="center" wrapText="1"/>
      <protection locked="0"/>
    </xf>
    <xf numFmtId="0" fontId="35" fillId="0" borderId="30" xfId="33" applyFont="1" applyFill="1" applyBorder="1" applyAlignment="1" applyProtection="1">
      <alignment horizontal="justify" vertical="center" wrapText="1"/>
      <protection locked="0"/>
    </xf>
    <xf numFmtId="0" fontId="41" fillId="0" borderId="31" xfId="33" applyFont="1" applyFill="1" applyBorder="1" applyAlignment="1" applyProtection="1">
      <alignment horizontal="justify" vertical="center" wrapText="1"/>
      <protection locked="0"/>
    </xf>
    <xf numFmtId="0" fontId="41" fillId="0" borderId="32" xfId="33" applyFont="1" applyFill="1" applyBorder="1" applyAlignment="1" applyProtection="1">
      <alignment horizontal="justify" vertical="center" wrapText="1"/>
      <protection locked="0"/>
    </xf>
    <xf numFmtId="0" fontId="41" fillId="0" borderId="33" xfId="33" applyFont="1" applyFill="1" applyBorder="1" applyAlignment="1" applyProtection="1">
      <alignment horizontal="justify" vertical="center" wrapText="1"/>
      <protection locked="0"/>
    </xf>
    <xf numFmtId="0" fontId="51" fillId="29" borderId="24" xfId="0" applyFont="1" applyFill="1" applyBorder="1" applyAlignment="1" applyProtection="1">
      <alignment horizontal="center" vertical="center" wrapText="1"/>
    </xf>
    <xf numFmtId="0" fontId="51" fillId="29" borderId="89" xfId="0" applyFont="1" applyFill="1" applyBorder="1" applyAlignment="1" applyProtection="1">
      <alignment horizontal="center" vertical="center" wrapText="1"/>
    </xf>
    <xf numFmtId="0" fontId="51" fillId="29" borderId="27" xfId="0" applyFont="1" applyFill="1" applyBorder="1" applyAlignment="1" applyProtection="1">
      <alignment horizontal="center" vertical="center" wrapText="1"/>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0" fillId="0" borderId="27" xfId="0" applyBorder="1" applyAlignment="1" applyProtection="1">
      <alignment horizontal="center" vertical="center"/>
    </xf>
    <xf numFmtId="0" fontId="1" fillId="0" borderId="27" xfId="0" applyFont="1" applyBorder="1" applyAlignment="1" applyProtection="1">
      <alignment horizontal="left" vertical="center"/>
    </xf>
    <xf numFmtId="0" fontId="0" fillId="0" borderId="27" xfId="0" applyBorder="1" applyAlignment="1" applyProtection="1">
      <alignment horizontal="left" vertical="center"/>
    </xf>
    <xf numFmtId="0" fontId="27" fillId="30" borderId="0" xfId="0" applyFont="1" applyFill="1" applyAlignment="1" applyProtection="1">
      <alignment horizontal="center"/>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0" fontId="41" fillId="0" borderId="27" xfId="0" applyFont="1" applyFill="1" applyBorder="1" applyAlignment="1" applyProtection="1">
      <alignment horizontal="left" vertical="top" wrapText="1"/>
      <protection locked="0"/>
    </xf>
    <xf numFmtId="0" fontId="41" fillId="0" borderId="58" xfId="0" applyFont="1" applyFill="1" applyBorder="1" applyAlignment="1" applyProtection="1">
      <alignment horizontal="left" vertical="top" wrapText="1"/>
      <protection locked="0"/>
    </xf>
    <xf numFmtId="166" fontId="2" fillId="0" borderId="48" xfId="35" applyNumberFormat="1" applyFont="1" applyFill="1" applyBorder="1" applyAlignment="1" applyProtection="1">
      <alignment horizontal="center" vertical="center"/>
    </xf>
    <xf numFmtId="166" fontId="2" fillId="0" borderId="89" xfId="35" applyNumberFormat="1" applyFont="1" applyFill="1" applyBorder="1" applyAlignment="1" applyProtection="1">
      <alignment horizontal="center" vertical="center"/>
    </xf>
    <xf numFmtId="0" fontId="1" fillId="0" borderId="29" xfId="33" applyFont="1" applyFill="1" applyBorder="1" applyAlignment="1" applyProtection="1">
      <alignment horizontal="justify" vertical="center" wrapText="1"/>
      <protection locked="0"/>
    </xf>
    <xf numFmtId="0" fontId="1" fillId="0" borderId="0" xfId="33" applyFont="1" applyFill="1" applyBorder="1" applyAlignment="1" applyProtection="1">
      <alignment horizontal="justify" vertical="center" wrapText="1"/>
      <protection locked="0"/>
    </xf>
    <xf numFmtId="0" fontId="1" fillId="0" borderId="30" xfId="33" applyFont="1" applyFill="1" applyBorder="1" applyAlignment="1" applyProtection="1">
      <alignment horizontal="justify" vertical="center" wrapText="1"/>
      <protection locked="0"/>
    </xf>
    <xf numFmtId="0" fontId="40" fillId="0" borderId="29" xfId="33" applyFont="1" applyFill="1" applyBorder="1" applyAlignment="1" applyProtection="1">
      <alignment horizontal="justify" vertical="center" wrapText="1"/>
      <protection locked="0"/>
    </xf>
    <xf numFmtId="0" fontId="2" fillId="0" borderId="0" xfId="33" applyFont="1" applyFill="1" applyBorder="1" applyAlignment="1" applyProtection="1">
      <alignment horizontal="justify" vertical="center" wrapText="1"/>
      <protection locked="0"/>
    </xf>
    <xf numFmtId="0" fontId="2" fillId="0" borderId="30" xfId="33" applyFont="1" applyFill="1" applyBorder="1" applyAlignment="1" applyProtection="1">
      <alignment horizontal="justify" vertical="center" wrapText="1"/>
      <protection locked="0"/>
    </xf>
    <xf numFmtId="0" fontId="1" fillId="25" borderId="90" xfId="0" applyFont="1" applyFill="1" applyBorder="1" applyAlignment="1">
      <alignment horizontal="center" vertical="center"/>
    </xf>
    <xf numFmtId="0" fontId="1" fillId="25" borderId="90" xfId="0" applyFont="1" applyFill="1" applyBorder="1" applyAlignment="1">
      <alignment horizontal="center" vertical="center" wrapText="1"/>
    </xf>
    <xf numFmtId="0" fontId="1" fillId="25" borderId="91" xfId="0" applyFont="1" applyFill="1" applyBorder="1" applyAlignment="1">
      <alignment horizontal="center" vertical="center" wrapText="1"/>
    </xf>
    <xf numFmtId="0" fontId="1" fillId="25" borderId="17" xfId="0" applyFont="1" applyFill="1" applyBorder="1" applyAlignment="1">
      <alignment horizontal="center" vertical="center"/>
    </xf>
    <xf numFmtId="0" fontId="1" fillId="25" borderId="17" xfId="0" applyFont="1" applyFill="1" applyBorder="1" applyAlignment="1">
      <alignment horizontal="center" vertical="center" wrapText="1"/>
    </xf>
    <xf numFmtId="0" fontId="1" fillId="25" borderId="18" xfId="0" applyFont="1" applyFill="1" applyBorder="1" applyAlignment="1">
      <alignment horizontal="center" vertical="center" wrapText="1"/>
    </xf>
    <xf numFmtId="0" fontId="2" fillId="0" borderId="27" xfId="0" applyFont="1"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0" fontId="2" fillId="0" borderId="31" xfId="33" applyFont="1" applyFill="1" applyBorder="1" applyAlignment="1" applyProtection="1">
      <alignment horizontal="justify" vertical="center" wrapText="1"/>
      <protection locked="0"/>
    </xf>
    <xf numFmtId="0" fontId="2" fillId="0" borderId="32" xfId="33" applyFont="1" applyFill="1" applyBorder="1" applyAlignment="1" applyProtection="1">
      <alignment horizontal="justify" vertical="center" wrapText="1"/>
      <protection locked="0"/>
    </xf>
    <xf numFmtId="0" fontId="2" fillId="0" borderId="33" xfId="33" applyFont="1" applyFill="1" applyBorder="1" applyAlignment="1" applyProtection="1">
      <alignment horizontal="justify" vertical="center" wrapText="1"/>
      <protection locked="0"/>
    </xf>
    <xf numFmtId="0" fontId="1" fillId="0" borderId="27" xfId="0" applyFont="1" applyFill="1" applyBorder="1" applyAlignment="1">
      <alignment horizontal="center" vertical="center" wrapText="1"/>
    </xf>
    <xf numFmtId="0" fontId="1" fillId="25" borderId="27" xfId="0" applyFont="1" applyFill="1" applyBorder="1" applyAlignment="1">
      <alignment horizontal="center" vertical="center"/>
    </xf>
    <xf numFmtId="0" fontId="1" fillId="25" borderId="27" xfId="0" applyFont="1" applyFill="1" applyBorder="1" applyAlignment="1">
      <alignment horizontal="center" vertical="center" wrapText="1"/>
    </xf>
    <xf numFmtId="0" fontId="1" fillId="25" borderId="5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5" fillId="30" borderId="0" xfId="0" applyFont="1" applyFill="1" applyAlignment="1" applyProtection="1">
      <alignment horizontal="center"/>
    </xf>
    <xf numFmtId="0" fontId="52" fillId="33" borderId="27" xfId="0" applyFont="1" applyFill="1" applyBorder="1" applyAlignment="1" applyProtection="1">
      <alignment horizontal="center" vertical="center" wrapText="1"/>
      <protection locked="0"/>
    </xf>
    <xf numFmtId="0" fontId="30" fillId="32" borderId="27" xfId="0" applyFont="1" applyFill="1" applyBorder="1" applyAlignment="1" applyProtection="1">
      <alignment horizontal="center" vertical="center" wrapText="1"/>
    </xf>
    <xf numFmtId="9" fontId="41" fillId="32" borderId="27" xfId="0" applyNumberFormat="1" applyFont="1" applyFill="1" applyBorder="1" applyAlignment="1" applyProtection="1">
      <alignment horizontal="center" vertical="center" wrapText="1"/>
    </xf>
    <xf numFmtId="0" fontId="50" fillId="33" borderId="27" xfId="0" applyFont="1" applyFill="1" applyBorder="1" applyAlignment="1" applyProtection="1">
      <alignment horizontal="center" vertical="center" wrapText="1"/>
      <protection locked="0"/>
    </xf>
    <xf numFmtId="0" fontId="50" fillId="33" borderId="27" xfId="0" applyFont="1" applyFill="1" applyBorder="1" applyAlignment="1" applyProtection="1">
      <alignment horizontal="center" vertical="center"/>
      <protection locked="0"/>
    </xf>
    <xf numFmtId="0" fontId="35" fillId="32" borderId="27" xfId="0" applyFont="1" applyFill="1" applyBorder="1" applyAlignment="1" applyProtection="1">
      <alignment horizontal="left" vertical="center" wrapText="1"/>
      <protection locked="0"/>
    </xf>
    <xf numFmtId="0" fontId="40" fillId="0" borderId="27" xfId="0" applyFont="1" applyBorder="1" applyAlignment="1" applyProtection="1">
      <alignment horizontal="center" vertical="center"/>
    </xf>
    <xf numFmtId="0" fontId="42" fillId="0" borderId="39" xfId="0" applyFont="1" applyBorder="1" applyAlignment="1" applyProtection="1">
      <alignment horizontal="center" vertical="center"/>
    </xf>
    <xf numFmtId="0" fontId="42" fillId="0" borderId="40" xfId="0" applyFont="1" applyBorder="1" applyAlignment="1" applyProtection="1">
      <alignment horizontal="center" vertical="center"/>
    </xf>
    <xf numFmtId="0" fontId="42" fillId="0" borderId="41" xfId="0" applyFont="1" applyBorder="1" applyAlignment="1" applyProtection="1">
      <alignment horizontal="center" vertical="center"/>
    </xf>
    <xf numFmtId="0" fontId="30" fillId="0" borderId="27" xfId="0" applyFont="1" applyFill="1" applyBorder="1" applyAlignment="1" applyProtection="1">
      <alignment horizontal="center" vertical="center" wrapText="1"/>
      <protection locked="0"/>
    </xf>
    <xf numFmtId="9" fontId="41" fillId="0" borderId="27" xfId="0" applyNumberFormat="1" applyFont="1" applyFill="1" applyBorder="1" applyAlignment="1" applyProtection="1">
      <alignment horizontal="center" vertical="center" wrapText="1"/>
      <protection locked="0"/>
    </xf>
    <xf numFmtId="0" fontId="41" fillId="30" borderId="27" xfId="0" applyFont="1" applyFill="1" applyBorder="1" applyAlignment="1" applyProtection="1">
      <alignment horizontal="left" vertical="center" wrapText="1"/>
      <protection locked="0"/>
    </xf>
    <xf numFmtId="0" fontId="41" fillId="35" borderId="27" xfId="0" applyFont="1" applyFill="1" applyBorder="1" applyAlignment="1" applyProtection="1">
      <alignment horizontal="left" vertical="center" wrapText="1"/>
      <protection locked="0"/>
    </xf>
    <xf numFmtId="0" fontId="41" fillId="0" borderId="27" xfId="0" applyFont="1" applyFill="1" applyBorder="1" applyAlignment="1" applyProtection="1">
      <alignment horizontal="left" vertical="center" wrapText="1"/>
      <protection locked="0"/>
    </xf>
    <xf numFmtId="9" fontId="41" fillId="35" borderId="27" xfId="0" applyNumberFormat="1" applyFont="1" applyFill="1" applyBorder="1" applyAlignment="1" applyProtection="1">
      <alignment horizontal="center" vertical="center" wrapText="1"/>
      <protection locked="0"/>
    </xf>
    <xf numFmtId="0" fontId="40" fillId="35" borderId="27" xfId="0" applyFont="1" applyFill="1" applyBorder="1" applyAlignment="1" applyProtection="1">
      <alignment horizontal="center" vertical="center" wrapText="1"/>
      <protection locked="0"/>
    </xf>
    <xf numFmtId="0" fontId="40" fillId="0" borderId="27" xfId="0" applyFont="1" applyBorder="1" applyAlignment="1" applyProtection="1">
      <alignment horizontal="center" vertical="center" wrapText="1"/>
      <protection locked="0"/>
    </xf>
    <xf numFmtId="0" fontId="40" fillId="0" borderId="27" xfId="0" applyFont="1" applyFill="1" applyBorder="1" applyAlignment="1" applyProtection="1">
      <alignment horizontal="left" vertical="top" wrapText="1"/>
      <protection locked="0"/>
    </xf>
    <xf numFmtId="0" fontId="40" fillId="0" borderId="27" xfId="0" applyFont="1" applyFill="1" applyBorder="1" applyAlignment="1" applyProtection="1">
      <alignment horizontal="center" vertical="center" wrapText="1"/>
      <protection locked="0"/>
    </xf>
    <xf numFmtId="0" fontId="35" fillId="0" borderId="27" xfId="0" applyFont="1" applyFill="1" applyBorder="1" applyAlignment="1" applyProtection="1">
      <alignment horizontal="left" vertical="center" wrapText="1"/>
      <protection locked="0"/>
    </xf>
    <xf numFmtId="9" fontId="41" fillId="0" borderId="27" xfId="35" applyFont="1" applyFill="1" applyBorder="1" applyAlignment="1" applyProtection="1">
      <alignment horizontal="center" vertical="center" wrapText="1"/>
      <protection locked="0"/>
    </xf>
    <xf numFmtId="9" fontId="2" fillId="34" borderId="9" xfId="0" applyNumberFormat="1" applyFont="1" applyFill="1" applyBorder="1" applyAlignment="1" applyProtection="1">
      <alignment horizontal="center" wrapText="1"/>
    </xf>
    <xf numFmtId="0" fontId="2" fillId="34" borderId="26" xfId="0" applyFont="1" applyFill="1" applyBorder="1" applyAlignment="1" applyProtection="1">
      <alignment horizontal="center" wrapText="1"/>
    </xf>
    <xf numFmtId="0" fontId="2" fillId="34" borderId="28" xfId="0" applyFont="1" applyFill="1" applyBorder="1" applyAlignment="1" applyProtection="1">
      <alignment horizontal="center" wrapText="1"/>
    </xf>
    <xf numFmtId="0" fontId="1" fillId="0" borderId="27" xfId="0" applyFont="1" applyFill="1" applyBorder="1" applyAlignment="1">
      <alignment horizontal="center" vertical="center"/>
    </xf>
    <xf numFmtId="0" fontId="1" fillId="0" borderId="58" xfId="0" applyFont="1" applyFill="1" applyBorder="1" applyAlignment="1">
      <alignment horizontal="center" vertical="center" wrapText="1"/>
    </xf>
    <xf numFmtId="0" fontId="1" fillId="0" borderId="17" xfId="0" applyFont="1" applyFill="1" applyBorder="1" applyAlignment="1">
      <alignment horizontal="center" vertical="center"/>
    </xf>
    <xf numFmtId="0" fontId="35" fillId="30" borderId="27" xfId="0" applyFont="1" applyFill="1" applyBorder="1" applyAlignment="1" applyProtection="1">
      <alignment horizontal="left" vertical="center" wrapText="1"/>
      <protection locked="0"/>
    </xf>
    <xf numFmtId="9" fontId="40" fillId="0" borderId="27" xfId="0" applyNumberFormat="1" applyFont="1" applyFill="1" applyBorder="1" applyAlignment="1" applyProtection="1">
      <alignment horizontal="center" vertical="center" wrapText="1"/>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cellStyle name="Notas" xfId="34" builtinId="10" customBuiltin="1"/>
    <cellStyle name="Porcentaje" xfId="35" builtinId="5"/>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96">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Seguimiento</a:t>
            </a:r>
            <a:r>
              <a:rPr lang="es-CO" baseline="0"/>
              <a:t> a sujetos con acuerdos de insolvencia en ejecución</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('Seguimiento a Sociedades'!$F$48,'Seguimiento a Sociedades'!$I$48,'Seguimiento a Sociedades'!$L$48,'Seguimiento a Sociedades'!$O$48,'Seguimiento a Sociedades'!$P$48)</c:f>
              <c:strCache>
                <c:ptCount val="5"/>
                <c:pt idx="0">
                  <c:v>MAR</c:v>
                </c:pt>
                <c:pt idx="1">
                  <c:v>JUN</c:v>
                </c:pt>
                <c:pt idx="2">
                  <c:v>SEP</c:v>
                </c:pt>
                <c:pt idx="3">
                  <c:v>DIC</c:v>
                </c:pt>
                <c:pt idx="4">
                  <c:v>PROMEDIO</c:v>
                </c:pt>
              </c:strCache>
            </c:strRef>
          </c:cat>
          <c:val>
            <c:numRef>
              <c:f>('Seguimiento a Sociedades'!$F$49,'Seguimiento a Sociedades'!$I$49,'Seguimiento a Sociedades'!$L$49,'Seguimiento a Sociedades'!$O$49,'Seguimiento a Sociedades'!$P$49)</c:f>
              <c:numCache>
                <c:formatCode>0.0%</c:formatCode>
                <c:ptCount val="5"/>
                <c:pt idx="0">
                  <c:v>0.85306122448979593</c:v>
                </c:pt>
                <c:pt idx="1">
                  <c:v>0.98742138364779874</c:v>
                </c:pt>
                <c:pt idx="2">
                  <c:v>0.93067226890756305</c:v>
                </c:pt>
                <c:pt idx="3">
                  <c:v>0.94211576846307388</c:v>
                </c:pt>
                <c:pt idx="4">
                  <c:v>0.92798353909465026</c:v>
                </c:pt>
              </c:numCache>
            </c:numRef>
          </c:val>
          <c:extLst>
            <c:ext xmlns:c16="http://schemas.microsoft.com/office/drawing/2014/chart" uri="{C3380CC4-5D6E-409C-BE32-E72D297353CC}">
              <c16:uniqueId val="{00000000-73CC-4AA9-BE2D-F21D9BEE30B0}"/>
            </c:ext>
          </c:extLst>
        </c:ser>
        <c:dLbls>
          <c:showLegendKey val="0"/>
          <c:showVal val="0"/>
          <c:showCatName val="0"/>
          <c:showSerName val="0"/>
          <c:showPercent val="0"/>
          <c:showBubbleSize val="0"/>
        </c:dLbls>
        <c:gapWidth val="219"/>
        <c:overlap val="-27"/>
        <c:axId val="374871624"/>
        <c:axId val="374874576"/>
      </c:barChart>
      <c:catAx>
        <c:axId val="37487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4874576"/>
        <c:crosses val="autoZero"/>
        <c:auto val="1"/>
        <c:lblAlgn val="ctr"/>
        <c:lblOffset val="100"/>
        <c:noMultiLvlLbl val="0"/>
      </c:catAx>
      <c:valAx>
        <c:axId val="374874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4871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Audiencias y reunión de acreedores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('Audiencias y Reuniones Acreedor'!$F$48,'Audiencias y Reuniones Acreedor'!$I$48,'Audiencias y Reuniones Acreedor'!$L$48,'Audiencias y Reuniones Acreedor'!$O$48,'Audiencias y Reuniones Acreedor'!$P$48)</c:f>
              <c:strCache>
                <c:ptCount val="5"/>
                <c:pt idx="0">
                  <c:v>MAR</c:v>
                </c:pt>
                <c:pt idx="1">
                  <c:v>JUN</c:v>
                </c:pt>
                <c:pt idx="2">
                  <c:v>SEP</c:v>
                </c:pt>
                <c:pt idx="3">
                  <c:v>DIC</c:v>
                </c:pt>
                <c:pt idx="4">
                  <c:v>PROMEDIO</c:v>
                </c:pt>
              </c:strCache>
            </c:strRef>
          </c:cat>
          <c:val>
            <c:numRef>
              <c:f>('Audiencias y Reuniones Acreedor'!$F$49,'Audiencias y Reuniones Acreedor'!$I$49,'Audiencias y Reuniones Acreedor'!$L$49,'Audiencias y Reuniones Acreedor'!$O$49,'Audiencias y Reuniones Acreedor'!$P$49)</c:f>
              <c:numCache>
                <c:formatCode>0.0%</c:formatCode>
                <c:ptCount val="5"/>
                <c:pt idx="0">
                  <c:v>1</c:v>
                </c:pt>
                <c:pt idx="1">
                  <c:v>1</c:v>
                </c:pt>
                <c:pt idx="2">
                  <c:v>1</c:v>
                </c:pt>
                <c:pt idx="3">
                  <c:v>1</c:v>
                </c:pt>
                <c:pt idx="4">
                  <c:v>0.92798353909465026</c:v>
                </c:pt>
              </c:numCache>
            </c:numRef>
          </c:val>
          <c:extLst>
            <c:ext xmlns:c16="http://schemas.microsoft.com/office/drawing/2014/chart" uri="{C3380CC4-5D6E-409C-BE32-E72D297353CC}">
              <c16:uniqueId val="{00000000-D362-40D5-85FB-23CA13C41A1E}"/>
            </c:ext>
          </c:extLst>
        </c:ser>
        <c:dLbls>
          <c:showLegendKey val="0"/>
          <c:showVal val="0"/>
          <c:showCatName val="0"/>
          <c:showSerName val="0"/>
          <c:showPercent val="0"/>
          <c:showBubbleSize val="0"/>
        </c:dLbls>
        <c:gapWidth val="219"/>
        <c:overlap val="-27"/>
        <c:axId val="522682600"/>
        <c:axId val="522681944"/>
      </c:barChart>
      <c:catAx>
        <c:axId val="52268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681944"/>
        <c:crosses val="autoZero"/>
        <c:auto val="1"/>
        <c:lblAlgn val="ctr"/>
        <c:lblOffset val="100"/>
        <c:noMultiLvlLbl val="0"/>
      </c:catAx>
      <c:valAx>
        <c:axId val="5226819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682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Atención en las solicitudes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('Eficacia en la atención solicit'!$F$48,'Eficacia en la atención solicit'!$I$48,'Eficacia en la atención solicit'!$L$48,'Eficacia en la atención solicit'!$O$48,'Eficacia en la atención solicit'!$P$48)</c:f>
              <c:strCache>
                <c:ptCount val="5"/>
                <c:pt idx="0">
                  <c:v>MAR</c:v>
                </c:pt>
                <c:pt idx="1">
                  <c:v>JUN</c:v>
                </c:pt>
                <c:pt idx="2">
                  <c:v>SEP</c:v>
                </c:pt>
                <c:pt idx="3">
                  <c:v>DIC</c:v>
                </c:pt>
                <c:pt idx="4">
                  <c:v>PROMEDIO</c:v>
                </c:pt>
              </c:strCache>
            </c:strRef>
          </c:cat>
          <c:val>
            <c:numRef>
              <c:f>('Eficacia en la atención solicit'!$F$49,'Eficacia en la atención solicit'!$I$49,'Eficacia en la atención solicit'!$L$49,'Eficacia en la atención solicit'!$O$49,'Eficacia en la atención solicit'!$P$49)</c:f>
              <c:numCache>
                <c:formatCode>0.0%</c:formatCode>
                <c:ptCount val="5"/>
                <c:pt idx="0">
                  <c:v>0.48275862068965519</c:v>
                </c:pt>
                <c:pt idx="1">
                  <c:v>1.9734042553191489</c:v>
                </c:pt>
                <c:pt idx="2">
                  <c:v>1.0091954022988505</c:v>
                </c:pt>
                <c:pt idx="3">
                  <c:v>0.88888888888888884</c:v>
                </c:pt>
                <c:pt idx="4">
                  <c:v>0.92798353909465026</c:v>
                </c:pt>
              </c:numCache>
            </c:numRef>
          </c:val>
          <c:extLst>
            <c:ext xmlns:c16="http://schemas.microsoft.com/office/drawing/2014/chart" uri="{C3380CC4-5D6E-409C-BE32-E72D297353CC}">
              <c16:uniqueId val="{00000000-7DFF-4635-98A8-A4125AA73B5F}"/>
            </c:ext>
          </c:extLst>
        </c:ser>
        <c:dLbls>
          <c:showLegendKey val="0"/>
          <c:showVal val="0"/>
          <c:showCatName val="0"/>
          <c:showSerName val="0"/>
          <c:showPercent val="0"/>
          <c:showBubbleSize val="0"/>
        </c:dLbls>
        <c:gapWidth val="219"/>
        <c:overlap val="-27"/>
        <c:axId val="522683256"/>
        <c:axId val="522684568"/>
      </c:barChart>
      <c:catAx>
        <c:axId val="52268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684568"/>
        <c:crosses val="autoZero"/>
        <c:auto val="1"/>
        <c:lblAlgn val="ctr"/>
        <c:lblOffset val="100"/>
        <c:noMultiLvlLbl val="0"/>
      </c:catAx>
      <c:valAx>
        <c:axId val="522684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268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Impulso Procesal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('Impulso Procesal'!$F$48,'Impulso Procesal'!$I$48,'Impulso Procesal'!$L$48,'Impulso Procesal'!$O$48,'Impulso Procesal'!$P$48)</c:f>
              <c:strCache>
                <c:ptCount val="5"/>
                <c:pt idx="0">
                  <c:v>MAR</c:v>
                </c:pt>
                <c:pt idx="1">
                  <c:v>JUN</c:v>
                </c:pt>
                <c:pt idx="2">
                  <c:v>SEP</c:v>
                </c:pt>
                <c:pt idx="3">
                  <c:v>DIC</c:v>
                </c:pt>
                <c:pt idx="4">
                  <c:v>PROMEDIO</c:v>
                </c:pt>
              </c:strCache>
            </c:strRef>
          </c:cat>
          <c:val>
            <c:numRef>
              <c:f>('Impulso Procesal'!$F$49,'Impulso Procesal'!$I$49,'Impulso Procesal'!$L$49,'Impulso Procesal'!$O$49,'Impulso Procesal'!$P$49)</c:f>
              <c:numCache>
                <c:formatCode>0.0%</c:formatCode>
                <c:ptCount val="5"/>
                <c:pt idx="0">
                  <c:v>0.94404332129963897</c:v>
                </c:pt>
                <c:pt idx="1">
                  <c:v>0.90239043824701193</c:v>
                </c:pt>
                <c:pt idx="2">
                  <c:v>0.92073170731707321</c:v>
                </c:pt>
                <c:pt idx="3">
                  <c:v>0.9880239520958084</c:v>
                </c:pt>
                <c:pt idx="4">
                  <c:v>0.93597206053550641</c:v>
                </c:pt>
              </c:numCache>
            </c:numRef>
          </c:val>
          <c:extLst>
            <c:ext xmlns:c16="http://schemas.microsoft.com/office/drawing/2014/chart" uri="{C3380CC4-5D6E-409C-BE32-E72D297353CC}">
              <c16:uniqueId val="{00000000-E020-4038-9B5A-51C70DF55B87}"/>
            </c:ext>
          </c:extLst>
        </c:ser>
        <c:dLbls>
          <c:showLegendKey val="0"/>
          <c:showVal val="0"/>
          <c:showCatName val="0"/>
          <c:showSerName val="0"/>
          <c:showPercent val="0"/>
          <c:showBubbleSize val="0"/>
        </c:dLbls>
        <c:gapWidth val="219"/>
        <c:overlap val="-27"/>
        <c:axId val="567184088"/>
        <c:axId val="567182448"/>
      </c:barChart>
      <c:catAx>
        <c:axId val="56718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7182448"/>
        <c:crosses val="autoZero"/>
        <c:auto val="1"/>
        <c:lblAlgn val="ctr"/>
        <c:lblOffset val="100"/>
        <c:noMultiLvlLbl val="0"/>
      </c:catAx>
      <c:valAx>
        <c:axId val="5671824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718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760"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36949" name="Group 1"/>
        <xdr:cNvGrpSpPr>
          <a:grpSpLocks/>
        </xdr:cNvGrpSpPr>
      </xdr:nvGrpSpPr>
      <xdr:grpSpPr bwMode="auto">
        <a:xfrm>
          <a:off x="3495989" y="104775"/>
          <a:ext cx="0" cy="424438"/>
          <a:chOff x="5362575" y="104775"/>
          <a:chExt cx="0" cy="314325"/>
        </a:xfrm>
      </xdr:grpSpPr>
      <xdr:sp macro="" textlink="">
        <xdr:nvSpPr>
          <xdr:cNvPr id="6369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0" name="Group 15"/>
        <xdr:cNvGrpSpPr>
          <a:grpSpLocks/>
        </xdr:cNvGrpSpPr>
      </xdr:nvGrpSpPr>
      <xdr:grpSpPr bwMode="auto">
        <a:xfrm>
          <a:off x="3495989" y="104775"/>
          <a:ext cx="0" cy="424438"/>
          <a:chOff x="5362575" y="104775"/>
          <a:chExt cx="0" cy="314325"/>
        </a:xfrm>
      </xdr:grpSpPr>
      <xdr:sp macro="" textlink="">
        <xdr:nvSpPr>
          <xdr:cNvPr id="6369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1" name="Group 1"/>
        <xdr:cNvGrpSpPr>
          <a:grpSpLocks/>
        </xdr:cNvGrpSpPr>
      </xdr:nvGrpSpPr>
      <xdr:grpSpPr bwMode="auto">
        <a:xfrm>
          <a:off x="3495989" y="104775"/>
          <a:ext cx="0" cy="424438"/>
          <a:chOff x="5362575" y="104775"/>
          <a:chExt cx="0" cy="314325"/>
        </a:xfrm>
      </xdr:grpSpPr>
      <xdr:sp macro="" textlink="">
        <xdr:nvSpPr>
          <xdr:cNvPr id="6369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2" name="Group 15"/>
        <xdr:cNvGrpSpPr>
          <a:grpSpLocks/>
        </xdr:cNvGrpSpPr>
      </xdr:nvGrpSpPr>
      <xdr:grpSpPr bwMode="auto">
        <a:xfrm>
          <a:off x="3495989" y="104775"/>
          <a:ext cx="0" cy="424438"/>
          <a:chOff x="5362575" y="104775"/>
          <a:chExt cx="0" cy="314325"/>
        </a:xfrm>
      </xdr:grpSpPr>
      <xdr:sp macro="" textlink="">
        <xdr:nvSpPr>
          <xdr:cNvPr id="6369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3" name="Group 1"/>
        <xdr:cNvGrpSpPr>
          <a:grpSpLocks/>
        </xdr:cNvGrpSpPr>
      </xdr:nvGrpSpPr>
      <xdr:grpSpPr bwMode="auto">
        <a:xfrm>
          <a:off x="3495989" y="104775"/>
          <a:ext cx="0" cy="424438"/>
          <a:chOff x="7950200" y="104775"/>
          <a:chExt cx="0" cy="314325"/>
        </a:xfrm>
      </xdr:grpSpPr>
      <xdr:sp macro="" textlink="">
        <xdr:nvSpPr>
          <xdr:cNvPr id="6369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4" name="Group 1"/>
        <xdr:cNvGrpSpPr>
          <a:grpSpLocks/>
        </xdr:cNvGrpSpPr>
      </xdr:nvGrpSpPr>
      <xdr:grpSpPr bwMode="auto">
        <a:xfrm>
          <a:off x="3495989" y="104775"/>
          <a:ext cx="0" cy="424438"/>
          <a:chOff x="5362575" y="104775"/>
          <a:chExt cx="0" cy="314325"/>
        </a:xfrm>
      </xdr:grpSpPr>
      <xdr:sp macro="" textlink="">
        <xdr:nvSpPr>
          <xdr:cNvPr id="6369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5" name="Group 15"/>
        <xdr:cNvGrpSpPr>
          <a:grpSpLocks/>
        </xdr:cNvGrpSpPr>
      </xdr:nvGrpSpPr>
      <xdr:grpSpPr bwMode="auto">
        <a:xfrm>
          <a:off x="3495989" y="104775"/>
          <a:ext cx="0" cy="424438"/>
          <a:chOff x="5362575" y="104775"/>
          <a:chExt cx="0" cy="314325"/>
        </a:xfrm>
      </xdr:grpSpPr>
      <xdr:sp macro="" textlink="">
        <xdr:nvSpPr>
          <xdr:cNvPr id="6369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6" name="Group 1"/>
        <xdr:cNvGrpSpPr>
          <a:grpSpLocks/>
        </xdr:cNvGrpSpPr>
      </xdr:nvGrpSpPr>
      <xdr:grpSpPr bwMode="auto">
        <a:xfrm>
          <a:off x="3495989" y="104775"/>
          <a:ext cx="0" cy="424438"/>
          <a:chOff x="5362575" y="104775"/>
          <a:chExt cx="0" cy="314325"/>
        </a:xfrm>
      </xdr:grpSpPr>
      <xdr:sp macro="" textlink="">
        <xdr:nvSpPr>
          <xdr:cNvPr id="6369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7" name="Group 15"/>
        <xdr:cNvGrpSpPr>
          <a:grpSpLocks/>
        </xdr:cNvGrpSpPr>
      </xdr:nvGrpSpPr>
      <xdr:grpSpPr bwMode="auto">
        <a:xfrm>
          <a:off x="3495989" y="104775"/>
          <a:ext cx="0" cy="424438"/>
          <a:chOff x="5362575" y="104775"/>
          <a:chExt cx="0" cy="314325"/>
        </a:xfrm>
      </xdr:grpSpPr>
      <xdr:sp macro="" textlink="">
        <xdr:nvSpPr>
          <xdr:cNvPr id="6369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8" name="Group 1"/>
        <xdr:cNvGrpSpPr>
          <a:grpSpLocks/>
        </xdr:cNvGrpSpPr>
      </xdr:nvGrpSpPr>
      <xdr:grpSpPr bwMode="auto">
        <a:xfrm>
          <a:off x="3495989" y="104775"/>
          <a:ext cx="0" cy="424438"/>
          <a:chOff x="7950200" y="104775"/>
          <a:chExt cx="0" cy="314325"/>
        </a:xfrm>
      </xdr:grpSpPr>
      <xdr:sp macro="" textlink="">
        <xdr:nvSpPr>
          <xdr:cNvPr id="6369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59" name="Group 1"/>
        <xdr:cNvGrpSpPr>
          <a:grpSpLocks/>
        </xdr:cNvGrpSpPr>
      </xdr:nvGrpSpPr>
      <xdr:grpSpPr bwMode="auto">
        <a:xfrm>
          <a:off x="3495989" y="104775"/>
          <a:ext cx="0" cy="424438"/>
          <a:chOff x="5362575" y="104775"/>
          <a:chExt cx="0" cy="314325"/>
        </a:xfrm>
      </xdr:grpSpPr>
      <xdr:sp macro="" textlink="">
        <xdr:nvSpPr>
          <xdr:cNvPr id="6369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60" name="Group 15"/>
        <xdr:cNvGrpSpPr>
          <a:grpSpLocks/>
        </xdr:cNvGrpSpPr>
      </xdr:nvGrpSpPr>
      <xdr:grpSpPr bwMode="auto">
        <a:xfrm>
          <a:off x="3495989" y="104775"/>
          <a:ext cx="0" cy="424438"/>
          <a:chOff x="5362575" y="104775"/>
          <a:chExt cx="0" cy="314325"/>
        </a:xfrm>
      </xdr:grpSpPr>
      <xdr:sp macro="" textlink="">
        <xdr:nvSpPr>
          <xdr:cNvPr id="6369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61" name="Group 1"/>
        <xdr:cNvGrpSpPr>
          <a:grpSpLocks/>
        </xdr:cNvGrpSpPr>
      </xdr:nvGrpSpPr>
      <xdr:grpSpPr bwMode="auto">
        <a:xfrm>
          <a:off x="3495989" y="104775"/>
          <a:ext cx="0" cy="424438"/>
          <a:chOff x="5362575" y="104775"/>
          <a:chExt cx="0" cy="314325"/>
        </a:xfrm>
      </xdr:grpSpPr>
      <xdr:sp macro="" textlink="">
        <xdr:nvSpPr>
          <xdr:cNvPr id="6369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62" name="Group 15"/>
        <xdr:cNvGrpSpPr>
          <a:grpSpLocks/>
        </xdr:cNvGrpSpPr>
      </xdr:nvGrpSpPr>
      <xdr:grpSpPr bwMode="auto">
        <a:xfrm>
          <a:off x="3495989" y="104775"/>
          <a:ext cx="0" cy="424438"/>
          <a:chOff x="5362575" y="104775"/>
          <a:chExt cx="0" cy="314325"/>
        </a:xfrm>
      </xdr:grpSpPr>
      <xdr:sp macro="" textlink="">
        <xdr:nvSpPr>
          <xdr:cNvPr id="6369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6963" name="Group 1"/>
        <xdr:cNvGrpSpPr>
          <a:grpSpLocks/>
        </xdr:cNvGrpSpPr>
      </xdr:nvGrpSpPr>
      <xdr:grpSpPr bwMode="auto">
        <a:xfrm>
          <a:off x="3495989" y="104775"/>
          <a:ext cx="0" cy="424438"/>
          <a:chOff x="7950200" y="104775"/>
          <a:chExt cx="0" cy="314325"/>
        </a:xfrm>
      </xdr:grpSpPr>
      <xdr:sp macro="" textlink="">
        <xdr:nvSpPr>
          <xdr:cNvPr id="6369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63696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476250</xdr:colOff>
      <xdr:row>1</xdr:row>
      <xdr:rowOff>28575</xdr:rowOff>
    </xdr:from>
    <xdr:to>
      <xdr:col>1</xdr:col>
      <xdr:colOff>1317571</xdr:colOff>
      <xdr:row>4</xdr:row>
      <xdr:rowOff>132269</xdr:rowOff>
    </xdr:to>
    <xdr:pic>
      <xdr:nvPicPr>
        <xdr:cNvPr id="2" name="Imagen 1"/>
        <xdr:cNvPicPr>
          <a:picLocks noChangeAspect="1"/>
        </xdr:cNvPicPr>
      </xdr:nvPicPr>
      <xdr:blipFill>
        <a:blip xmlns:r="http://schemas.openxmlformats.org/officeDocument/2006/relationships" r:embed="rId1"/>
        <a:stretch>
          <a:fillRect/>
        </a:stretch>
      </xdr:blipFill>
      <xdr:spPr>
        <a:xfrm>
          <a:off x="676275" y="200025"/>
          <a:ext cx="841321" cy="713294"/>
        </a:xfrm>
        <a:prstGeom prst="rect">
          <a:avLst/>
        </a:prstGeom>
      </xdr:spPr>
    </xdr:pic>
    <xdr:clientData/>
  </xdr:twoCellAnchor>
  <xdr:twoCellAnchor>
    <xdr:from>
      <xdr:col>1</xdr:col>
      <xdr:colOff>971550</xdr:colOff>
      <xdr:row>51</xdr:row>
      <xdr:rowOff>95249</xdr:rowOff>
    </xdr:from>
    <xdr:to>
      <xdr:col>14</xdr:col>
      <xdr:colOff>704850</xdr:colOff>
      <xdr:row>66</xdr:row>
      <xdr:rowOff>95249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1605" name="Group 1"/>
        <xdr:cNvGrpSpPr>
          <a:grpSpLocks/>
        </xdr:cNvGrpSpPr>
      </xdr:nvGrpSpPr>
      <xdr:grpSpPr bwMode="auto">
        <a:xfrm>
          <a:off x="3505200" y="104775"/>
          <a:ext cx="0" cy="428625"/>
          <a:chOff x="5362575" y="104775"/>
          <a:chExt cx="0" cy="314325"/>
        </a:xfrm>
      </xdr:grpSpPr>
      <xdr:sp macro="" textlink="">
        <xdr:nvSpPr>
          <xdr:cNvPr id="6116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06" name="Group 15"/>
        <xdr:cNvGrpSpPr>
          <a:grpSpLocks/>
        </xdr:cNvGrpSpPr>
      </xdr:nvGrpSpPr>
      <xdr:grpSpPr bwMode="auto">
        <a:xfrm>
          <a:off x="3505200" y="104775"/>
          <a:ext cx="0" cy="428625"/>
          <a:chOff x="5362575" y="104775"/>
          <a:chExt cx="0" cy="314325"/>
        </a:xfrm>
      </xdr:grpSpPr>
      <xdr:sp macro="" textlink="">
        <xdr:nvSpPr>
          <xdr:cNvPr id="6116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07" name="Group 1"/>
        <xdr:cNvGrpSpPr>
          <a:grpSpLocks/>
        </xdr:cNvGrpSpPr>
      </xdr:nvGrpSpPr>
      <xdr:grpSpPr bwMode="auto">
        <a:xfrm>
          <a:off x="3505200" y="104775"/>
          <a:ext cx="0" cy="428625"/>
          <a:chOff x="5362575" y="104775"/>
          <a:chExt cx="0" cy="314325"/>
        </a:xfrm>
      </xdr:grpSpPr>
      <xdr:sp macro="" textlink="">
        <xdr:nvSpPr>
          <xdr:cNvPr id="6116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08" name="Group 15"/>
        <xdr:cNvGrpSpPr>
          <a:grpSpLocks/>
        </xdr:cNvGrpSpPr>
      </xdr:nvGrpSpPr>
      <xdr:grpSpPr bwMode="auto">
        <a:xfrm>
          <a:off x="3505200" y="104775"/>
          <a:ext cx="0" cy="428625"/>
          <a:chOff x="5362575" y="104775"/>
          <a:chExt cx="0" cy="314325"/>
        </a:xfrm>
      </xdr:grpSpPr>
      <xdr:sp macro="" textlink="">
        <xdr:nvSpPr>
          <xdr:cNvPr id="6116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09" name="Group 1"/>
        <xdr:cNvGrpSpPr>
          <a:grpSpLocks/>
        </xdr:cNvGrpSpPr>
      </xdr:nvGrpSpPr>
      <xdr:grpSpPr bwMode="auto">
        <a:xfrm>
          <a:off x="3505200" y="104775"/>
          <a:ext cx="0" cy="428625"/>
          <a:chOff x="7950200" y="104775"/>
          <a:chExt cx="0" cy="314325"/>
        </a:xfrm>
      </xdr:grpSpPr>
      <xdr:sp macro="" textlink="">
        <xdr:nvSpPr>
          <xdr:cNvPr id="6116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0" name="Group 1"/>
        <xdr:cNvGrpSpPr>
          <a:grpSpLocks/>
        </xdr:cNvGrpSpPr>
      </xdr:nvGrpSpPr>
      <xdr:grpSpPr bwMode="auto">
        <a:xfrm>
          <a:off x="3505200" y="104775"/>
          <a:ext cx="0" cy="428625"/>
          <a:chOff x="5362575" y="104775"/>
          <a:chExt cx="0" cy="314325"/>
        </a:xfrm>
      </xdr:grpSpPr>
      <xdr:sp macro="" textlink="">
        <xdr:nvSpPr>
          <xdr:cNvPr id="6116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1" name="Group 15"/>
        <xdr:cNvGrpSpPr>
          <a:grpSpLocks/>
        </xdr:cNvGrpSpPr>
      </xdr:nvGrpSpPr>
      <xdr:grpSpPr bwMode="auto">
        <a:xfrm>
          <a:off x="3505200" y="104775"/>
          <a:ext cx="0" cy="428625"/>
          <a:chOff x="5362575" y="104775"/>
          <a:chExt cx="0" cy="314325"/>
        </a:xfrm>
      </xdr:grpSpPr>
      <xdr:sp macro="" textlink="">
        <xdr:nvSpPr>
          <xdr:cNvPr id="6116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2" name="Group 1"/>
        <xdr:cNvGrpSpPr>
          <a:grpSpLocks/>
        </xdr:cNvGrpSpPr>
      </xdr:nvGrpSpPr>
      <xdr:grpSpPr bwMode="auto">
        <a:xfrm>
          <a:off x="3505200" y="104775"/>
          <a:ext cx="0" cy="428625"/>
          <a:chOff x="5362575" y="104775"/>
          <a:chExt cx="0" cy="314325"/>
        </a:xfrm>
      </xdr:grpSpPr>
      <xdr:sp macro="" textlink="">
        <xdr:nvSpPr>
          <xdr:cNvPr id="6116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3" name="Group 15"/>
        <xdr:cNvGrpSpPr>
          <a:grpSpLocks/>
        </xdr:cNvGrpSpPr>
      </xdr:nvGrpSpPr>
      <xdr:grpSpPr bwMode="auto">
        <a:xfrm>
          <a:off x="3505200" y="104775"/>
          <a:ext cx="0" cy="428625"/>
          <a:chOff x="5362575" y="104775"/>
          <a:chExt cx="0" cy="314325"/>
        </a:xfrm>
      </xdr:grpSpPr>
      <xdr:sp macro="" textlink="">
        <xdr:nvSpPr>
          <xdr:cNvPr id="6116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4" name="Group 1"/>
        <xdr:cNvGrpSpPr>
          <a:grpSpLocks/>
        </xdr:cNvGrpSpPr>
      </xdr:nvGrpSpPr>
      <xdr:grpSpPr bwMode="auto">
        <a:xfrm>
          <a:off x="3505200" y="104775"/>
          <a:ext cx="0" cy="428625"/>
          <a:chOff x="7950200" y="104775"/>
          <a:chExt cx="0" cy="314325"/>
        </a:xfrm>
      </xdr:grpSpPr>
      <xdr:sp macro="" textlink="">
        <xdr:nvSpPr>
          <xdr:cNvPr id="6116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5" name="Group 1"/>
        <xdr:cNvGrpSpPr>
          <a:grpSpLocks/>
        </xdr:cNvGrpSpPr>
      </xdr:nvGrpSpPr>
      <xdr:grpSpPr bwMode="auto">
        <a:xfrm>
          <a:off x="3505200" y="104775"/>
          <a:ext cx="0" cy="428625"/>
          <a:chOff x="5362575" y="104775"/>
          <a:chExt cx="0" cy="314325"/>
        </a:xfrm>
      </xdr:grpSpPr>
      <xdr:sp macro="" textlink="">
        <xdr:nvSpPr>
          <xdr:cNvPr id="6116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6" name="Group 15"/>
        <xdr:cNvGrpSpPr>
          <a:grpSpLocks/>
        </xdr:cNvGrpSpPr>
      </xdr:nvGrpSpPr>
      <xdr:grpSpPr bwMode="auto">
        <a:xfrm>
          <a:off x="3505200" y="104775"/>
          <a:ext cx="0" cy="428625"/>
          <a:chOff x="5362575" y="104775"/>
          <a:chExt cx="0" cy="314325"/>
        </a:xfrm>
      </xdr:grpSpPr>
      <xdr:sp macro="" textlink="">
        <xdr:nvSpPr>
          <xdr:cNvPr id="6116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7" name="Group 1"/>
        <xdr:cNvGrpSpPr>
          <a:grpSpLocks/>
        </xdr:cNvGrpSpPr>
      </xdr:nvGrpSpPr>
      <xdr:grpSpPr bwMode="auto">
        <a:xfrm>
          <a:off x="3505200" y="104775"/>
          <a:ext cx="0" cy="428625"/>
          <a:chOff x="5362575" y="104775"/>
          <a:chExt cx="0" cy="314325"/>
        </a:xfrm>
      </xdr:grpSpPr>
      <xdr:sp macro="" textlink="">
        <xdr:nvSpPr>
          <xdr:cNvPr id="6116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8" name="Group 15"/>
        <xdr:cNvGrpSpPr>
          <a:grpSpLocks/>
        </xdr:cNvGrpSpPr>
      </xdr:nvGrpSpPr>
      <xdr:grpSpPr bwMode="auto">
        <a:xfrm>
          <a:off x="3505200" y="104775"/>
          <a:ext cx="0" cy="428625"/>
          <a:chOff x="5362575" y="104775"/>
          <a:chExt cx="0" cy="314325"/>
        </a:xfrm>
      </xdr:grpSpPr>
      <xdr:sp macro="" textlink="">
        <xdr:nvSpPr>
          <xdr:cNvPr id="6116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619" name="Group 1"/>
        <xdr:cNvGrpSpPr>
          <a:grpSpLocks/>
        </xdr:cNvGrpSpPr>
      </xdr:nvGrpSpPr>
      <xdr:grpSpPr bwMode="auto">
        <a:xfrm>
          <a:off x="3505200" y="104775"/>
          <a:ext cx="0" cy="428625"/>
          <a:chOff x="7950200" y="104775"/>
          <a:chExt cx="0" cy="314325"/>
        </a:xfrm>
      </xdr:grpSpPr>
      <xdr:sp macro="" textlink="">
        <xdr:nvSpPr>
          <xdr:cNvPr id="6116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61162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87021" name="Group 1"/>
        <xdr:cNvGrpSpPr>
          <a:grpSpLocks/>
        </xdr:cNvGrpSpPr>
      </xdr:nvGrpSpPr>
      <xdr:grpSpPr bwMode="auto">
        <a:xfrm>
          <a:off x="4514850" y="104775"/>
          <a:ext cx="0" cy="285750"/>
          <a:chOff x="6238875" y="104775"/>
          <a:chExt cx="0" cy="314325"/>
        </a:xfrm>
      </xdr:grpSpPr>
      <xdr:sp macro="" textlink="">
        <xdr:nvSpPr>
          <xdr:cNvPr id="5870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58702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78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588045" name="Group 1"/>
        <xdr:cNvGrpSpPr>
          <a:grpSpLocks/>
        </xdr:cNvGrpSpPr>
      </xdr:nvGrpSpPr>
      <xdr:grpSpPr bwMode="auto">
        <a:xfrm>
          <a:off x="5543550" y="104775"/>
          <a:ext cx="0" cy="285750"/>
          <a:chOff x="6238875" y="104775"/>
          <a:chExt cx="0" cy="314325"/>
        </a:xfrm>
      </xdr:grpSpPr>
      <xdr:sp macro="" textlink="">
        <xdr:nvSpPr>
          <xdr:cNvPr id="5880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58804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533400</xdr:colOff>
      <xdr:row>1</xdr:row>
      <xdr:rowOff>57150</xdr:rowOff>
    </xdr:from>
    <xdr:to>
      <xdr:col>1</xdr:col>
      <xdr:colOff>1374721</xdr:colOff>
      <xdr:row>4</xdr:row>
      <xdr:rowOff>160844</xdr:rowOff>
    </xdr:to>
    <xdr:pic>
      <xdr:nvPicPr>
        <xdr:cNvPr id="2" name="Imagen 1"/>
        <xdr:cNvPicPr>
          <a:picLocks noChangeAspect="1"/>
        </xdr:cNvPicPr>
      </xdr:nvPicPr>
      <xdr:blipFill>
        <a:blip xmlns:r="http://schemas.openxmlformats.org/officeDocument/2006/relationships" r:embed="rId1"/>
        <a:stretch>
          <a:fillRect/>
        </a:stretch>
      </xdr:blipFill>
      <xdr:spPr>
        <a:xfrm>
          <a:off x="733425" y="228600"/>
          <a:ext cx="841321" cy="713294"/>
        </a:xfrm>
        <a:prstGeom prst="rect">
          <a:avLst/>
        </a:prstGeom>
      </xdr:spPr>
    </xdr:pic>
    <xdr:clientData/>
  </xdr:twoCellAnchor>
  <xdr:twoCellAnchor>
    <xdr:from>
      <xdr:col>1</xdr:col>
      <xdr:colOff>1323975</xdr:colOff>
      <xdr:row>51</xdr:row>
      <xdr:rowOff>123825</xdr:rowOff>
    </xdr:from>
    <xdr:to>
      <xdr:col>14</xdr:col>
      <xdr:colOff>266700</xdr:colOff>
      <xdr:row>65</xdr:row>
      <xdr:rowOff>133350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97459" name="Group 1"/>
        <xdr:cNvGrpSpPr>
          <a:grpSpLocks/>
        </xdr:cNvGrpSpPr>
      </xdr:nvGrpSpPr>
      <xdr:grpSpPr bwMode="auto">
        <a:xfrm>
          <a:off x="4109357" y="104775"/>
          <a:ext cx="0" cy="428625"/>
          <a:chOff x="5362575" y="104775"/>
          <a:chExt cx="0" cy="314325"/>
        </a:xfrm>
      </xdr:grpSpPr>
      <xdr:sp macro="" textlink="">
        <xdr:nvSpPr>
          <xdr:cNvPr id="5975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0" name="Group 15"/>
        <xdr:cNvGrpSpPr>
          <a:grpSpLocks/>
        </xdr:cNvGrpSpPr>
      </xdr:nvGrpSpPr>
      <xdr:grpSpPr bwMode="auto">
        <a:xfrm>
          <a:off x="4109357" y="104775"/>
          <a:ext cx="0" cy="428625"/>
          <a:chOff x="5362575" y="104775"/>
          <a:chExt cx="0" cy="314325"/>
        </a:xfrm>
      </xdr:grpSpPr>
      <xdr:sp macro="" textlink="">
        <xdr:nvSpPr>
          <xdr:cNvPr id="5975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1" name="Group 1"/>
        <xdr:cNvGrpSpPr>
          <a:grpSpLocks/>
        </xdr:cNvGrpSpPr>
      </xdr:nvGrpSpPr>
      <xdr:grpSpPr bwMode="auto">
        <a:xfrm>
          <a:off x="4109357" y="104775"/>
          <a:ext cx="0" cy="428625"/>
          <a:chOff x="5362575" y="104775"/>
          <a:chExt cx="0" cy="314325"/>
        </a:xfrm>
      </xdr:grpSpPr>
      <xdr:sp macro="" textlink="">
        <xdr:nvSpPr>
          <xdr:cNvPr id="5974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2" name="Group 15"/>
        <xdr:cNvGrpSpPr>
          <a:grpSpLocks/>
        </xdr:cNvGrpSpPr>
      </xdr:nvGrpSpPr>
      <xdr:grpSpPr bwMode="auto">
        <a:xfrm>
          <a:off x="4109357" y="104775"/>
          <a:ext cx="0" cy="428625"/>
          <a:chOff x="5362575" y="104775"/>
          <a:chExt cx="0" cy="314325"/>
        </a:xfrm>
      </xdr:grpSpPr>
      <xdr:sp macro="" textlink="">
        <xdr:nvSpPr>
          <xdr:cNvPr id="5974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3" name="Group 1"/>
        <xdr:cNvGrpSpPr>
          <a:grpSpLocks/>
        </xdr:cNvGrpSpPr>
      </xdr:nvGrpSpPr>
      <xdr:grpSpPr bwMode="auto">
        <a:xfrm>
          <a:off x="4109357" y="104775"/>
          <a:ext cx="0" cy="428625"/>
          <a:chOff x="7950200" y="104775"/>
          <a:chExt cx="0" cy="314325"/>
        </a:xfrm>
      </xdr:grpSpPr>
      <xdr:sp macro="" textlink="">
        <xdr:nvSpPr>
          <xdr:cNvPr id="5974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4" name="Group 1"/>
        <xdr:cNvGrpSpPr>
          <a:grpSpLocks/>
        </xdr:cNvGrpSpPr>
      </xdr:nvGrpSpPr>
      <xdr:grpSpPr bwMode="auto">
        <a:xfrm>
          <a:off x="4109357" y="104775"/>
          <a:ext cx="0" cy="428625"/>
          <a:chOff x="5362575" y="104775"/>
          <a:chExt cx="0" cy="314325"/>
        </a:xfrm>
      </xdr:grpSpPr>
      <xdr:sp macro="" textlink="">
        <xdr:nvSpPr>
          <xdr:cNvPr id="597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5" name="Group 15"/>
        <xdr:cNvGrpSpPr>
          <a:grpSpLocks/>
        </xdr:cNvGrpSpPr>
      </xdr:nvGrpSpPr>
      <xdr:grpSpPr bwMode="auto">
        <a:xfrm>
          <a:off x="4109357" y="104775"/>
          <a:ext cx="0" cy="428625"/>
          <a:chOff x="5362575" y="104775"/>
          <a:chExt cx="0" cy="314325"/>
        </a:xfrm>
      </xdr:grpSpPr>
      <xdr:sp macro="" textlink="">
        <xdr:nvSpPr>
          <xdr:cNvPr id="597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6" name="Group 1"/>
        <xdr:cNvGrpSpPr>
          <a:grpSpLocks/>
        </xdr:cNvGrpSpPr>
      </xdr:nvGrpSpPr>
      <xdr:grpSpPr bwMode="auto">
        <a:xfrm>
          <a:off x="4109357" y="104775"/>
          <a:ext cx="0" cy="428625"/>
          <a:chOff x="5362575" y="104775"/>
          <a:chExt cx="0" cy="314325"/>
        </a:xfrm>
      </xdr:grpSpPr>
      <xdr:sp macro="" textlink="">
        <xdr:nvSpPr>
          <xdr:cNvPr id="597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7" name="Group 15"/>
        <xdr:cNvGrpSpPr>
          <a:grpSpLocks/>
        </xdr:cNvGrpSpPr>
      </xdr:nvGrpSpPr>
      <xdr:grpSpPr bwMode="auto">
        <a:xfrm>
          <a:off x="4109357" y="104775"/>
          <a:ext cx="0" cy="428625"/>
          <a:chOff x="5362575" y="104775"/>
          <a:chExt cx="0" cy="314325"/>
        </a:xfrm>
      </xdr:grpSpPr>
      <xdr:sp macro="" textlink="">
        <xdr:nvSpPr>
          <xdr:cNvPr id="5974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8" name="Group 1"/>
        <xdr:cNvGrpSpPr>
          <a:grpSpLocks/>
        </xdr:cNvGrpSpPr>
      </xdr:nvGrpSpPr>
      <xdr:grpSpPr bwMode="auto">
        <a:xfrm>
          <a:off x="4109357" y="104775"/>
          <a:ext cx="0" cy="428625"/>
          <a:chOff x="7950200" y="104775"/>
          <a:chExt cx="0" cy="314325"/>
        </a:xfrm>
      </xdr:grpSpPr>
      <xdr:sp macro="" textlink="">
        <xdr:nvSpPr>
          <xdr:cNvPr id="5974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69" name="Group 1"/>
        <xdr:cNvGrpSpPr>
          <a:grpSpLocks/>
        </xdr:cNvGrpSpPr>
      </xdr:nvGrpSpPr>
      <xdr:grpSpPr bwMode="auto">
        <a:xfrm>
          <a:off x="4109357" y="104775"/>
          <a:ext cx="0" cy="428625"/>
          <a:chOff x="5362575" y="104775"/>
          <a:chExt cx="0" cy="314325"/>
        </a:xfrm>
      </xdr:grpSpPr>
      <xdr:sp macro="" textlink="">
        <xdr:nvSpPr>
          <xdr:cNvPr id="597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70" name="Group 15"/>
        <xdr:cNvGrpSpPr>
          <a:grpSpLocks/>
        </xdr:cNvGrpSpPr>
      </xdr:nvGrpSpPr>
      <xdr:grpSpPr bwMode="auto">
        <a:xfrm>
          <a:off x="4109357" y="104775"/>
          <a:ext cx="0" cy="428625"/>
          <a:chOff x="5362575" y="104775"/>
          <a:chExt cx="0" cy="314325"/>
        </a:xfrm>
      </xdr:grpSpPr>
      <xdr:sp macro="" textlink="">
        <xdr:nvSpPr>
          <xdr:cNvPr id="597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71" name="Group 1"/>
        <xdr:cNvGrpSpPr>
          <a:grpSpLocks/>
        </xdr:cNvGrpSpPr>
      </xdr:nvGrpSpPr>
      <xdr:grpSpPr bwMode="auto">
        <a:xfrm>
          <a:off x="4109357" y="104775"/>
          <a:ext cx="0" cy="428625"/>
          <a:chOff x="5362575" y="104775"/>
          <a:chExt cx="0" cy="314325"/>
        </a:xfrm>
      </xdr:grpSpPr>
      <xdr:sp macro="" textlink="">
        <xdr:nvSpPr>
          <xdr:cNvPr id="597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72" name="Group 15"/>
        <xdr:cNvGrpSpPr>
          <a:grpSpLocks/>
        </xdr:cNvGrpSpPr>
      </xdr:nvGrpSpPr>
      <xdr:grpSpPr bwMode="auto">
        <a:xfrm>
          <a:off x="4109357" y="104775"/>
          <a:ext cx="0" cy="428625"/>
          <a:chOff x="5362575" y="104775"/>
          <a:chExt cx="0" cy="314325"/>
        </a:xfrm>
      </xdr:grpSpPr>
      <xdr:sp macro="" textlink="">
        <xdr:nvSpPr>
          <xdr:cNvPr id="5974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7473" name="Group 1"/>
        <xdr:cNvGrpSpPr>
          <a:grpSpLocks/>
        </xdr:cNvGrpSpPr>
      </xdr:nvGrpSpPr>
      <xdr:grpSpPr bwMode="auto">
        <a:xfrm>
          <a:off x="4109357" y="104775"/>
          <a:ext cx="0" cy="428625"/>
          <a:chOff x="7950200" y="104775"/>
          <a:chExt cx="0" cy="314325"/>
        </a:xfrm>
      </xdr:grpSpPr>
      <xdr:sp macro="" textlink="">
        <xdr:nvSpPr>
          <xdr:cNvPr id="5974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9747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381000</xdr:colOff>
      <xdr:row>1</xdr:row>
      <xdr:rowOff>47625</xdr:rowOff>
    </xdr:from>
    <xdr:to>
      <xdr:col>1</xdr:col>
      <xdr:colOff>1219200</xdr:colOff>
      <xdr:row>4</xdr:row>
      <xdr:rowOff>152400</xdr:rowOff>
    </xdr:to>
    <xdr:pic>
      <xdr:nvPicPr>
        <xdr:cNvPr id="2" name="Imagen 1"/>
        <xdr:cNvPicPr>
          <a:picLocks noChangeAspect="1"/>
        </xdr:cNvPicPr>
      </xdr:nvPicPr>
      <xdr:blipFill>
        <a:blip xmlns:r="http://schemas.openxmlformats.org/officeDocument/2006/relationships" r:embed="rId1"/>
        <a:stretch>
          <a:fillRect/>
        </a:stretch>
      </xdr:blipFill>
      <xdr:spPr>
        <a:xfrm>
          <a:off x="581025" y="219075"/>
          <a:ext cx="838200" cy="714375"/>
        </a:xfrm>
        <a:prstGeom prst="rect">
          <a:avLst/>
        </a:prstGeom>
      </xdr:spPr>
    </xdr:pic>
    <xdr:clientData/>
  </xdr:twoCellAnchor>
  <xdr:twoCellAnchor>
    <xdr:from>
      <xdr:col>1</xdr:col>
      <xdr:colOff>790576</xdr:colOff>
      <xdr:row>51</xdr:row>
      <xdr:rowOff>95249</xdr:rowOff>
    </xdr:from>
    <xdr:to>
      <xdr:col>15</xdr:col>
      <xdr:colOff>352426</xdr:colOff>
      <xdr:row>66</xdr:row>
      <xdr:rowOff>95249</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34901" name="Group 1"/>
        <xdr:cNvGrpSpPr>
          <a:grpSpLocks/>
        </xdr:cNvGrpSpPr>
      </xdr:nvGrpSpPr>
      <xdr:grpSpPr bwMode="auto">
        <a:xfrm>
          <a:off x="3702844" y="104775"/>
          <a:ext cx="0" cy="428625"/>
          <a:chOff x="5362575" y="104775"/>
          <a:chExt cx="0" cy="314325"/>
        </a:xfrm>
      </xdr:grpSpPr>
      <xdr:sp macro="" textlink="">
        <xdr:nvSpPr>
          <xdr:cNvPr id="6349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2" name="Group 15"/>
        <xdr:cNvGrpSpPr>
          <a:grpSpLocks/>
        </xdr:cNvGrpSpPr>
      </xdr:nvGrpSpPr>
      <xdr:grpSpPr bwMode="auto">
        <a:xfrm>
          <a:off x="3702844" y="104775"/>
          <a:ext cx="0" cy="428625"/>
          <a:chOff x="5362575" y="104775"/>
          <a:chExt cx="0" cy="314325"/>
        </a:xfrm>
      </xdr:grpSpPr>
      <xdr:sp macro="" textlink="">
        <xdr:nvSpPr>
          <xdr:cNvPr id="6349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3" name="Group 1"/>
        <xdr:cNvGrpSpPr>
          <a:grpSpLocks/>
        </xdr:cNvGrpSpPr>
      </xdr:nvGrpSpPr>
      <xdr:grpSpPr bwMode="auto">
        <a:xfrm>
          <a:off x="3702844" y="104775"/>
          <a:ext cx="0" cy="428625"/>
          <a:chOff x="5362575" y="104775"/>
          <a:chExt cx="0" cy="314325"/>
        </a:xfrm>
      </xdr:grpSpPr>
      <xdr:sp macro="" textlink="">
        <xdr:nvSpPr>
          <xdr:cNvPr id="6349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4" name="Group 15"/>
        <xdr:cNvGrpSpPr>
          <a:grpSpLocks/>
        </xdr:cNvGrpSpPr>
      </xdr:nvGrpSpPr>
      <xdr:grpSpPr bwMode="auto">
        <a:xfrm>
          <a:off x="3702844" y="104775"/>
          <a:ext cx="0" cy="428625"/>
          <a:chOff x="5362575" y="104775"/>
          <a:chExt cx="0" cy="314325"/>
        </a:xfrm>
      </xdr:grpSpPr>
      <xdr:sp macro="" textlink="">
        <xdr:nvSpPr>
          <xdr:cNvPr id="6349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5" name="Group 1"/>
        <xdr:cNvGrpSpPr>
          <a:grpSpLocks/>
        </xdr:cNvGrpSpPr>
      </xdr:nvGrpSpPr>
      <xdr:grpSpPr bwMode="auto">
        <a:xfrm>
          <a:off x="3702844" y="104775"/>
          <a:ext cx="0" cy="428625"/>
          <a:chOff x="7950200" y="104775"/>
          <a:chExt cx="0" cy="314325"/>
        </a:xfrm>
      </xdr:grpSpPr>
      <xdr:sp macro="" textlink="">
        <xdr:nvSpPr>
          <xdr:cNvPr id="6349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6" name="Group 1"/>
        <xdr:cNvGrpSpPr>
          <a:grpSpLocks/>
        </xdr:cNvGrpSpPr>
      </xdr:nvGrpSpPr>
      <xdr:grpSpPr bwMode="auto">
        <a:xfrm>
          <a:off x="3702844" y="104775"/>
          <a:ext cx="0" cy="428625"/>
          <a:chOff x="5362575" y="104775"/>
          <a:chExt cx="0" cy="314325"/>
        </a:xfrm>
      </xdr:grpSpPr>
      <xdr:sp macro="" textlink="">
        <xdr:nvSpPr>
          <xdr:cNvPr id="6349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7" name="Group 15"/>
        <xdr:cNvGrpSpPr>
          <a:grpSpLocks/>
        </xdr:cNvGrpSpPr>
      </xdr:nvGrpSpPr>
      <xdr:grpSpPr bwMode="auto">
        <a:xfrm>
          <a:off x="3702844" y="104775"/>
          <a:ext cx="0" cy="428625"/>
          <a:chOff x="5362575" y="104775"/>
          <a:chExt cx="0" cy="314325"/>
        </a:xfrm>
      </xdr:grpSpPr>
      <xdr:sp macro="" textlink="">
        <xdr:nvSpPr>
          <xdr:cNvPr id="6349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8" name="Group 1"/>
        <xdr:cNvGrpSpPr>
          <a:grpSpLocks/>
        </xdr:cNvGrpSpPr>
      </xdr:nvGrpSpPr>
      <xdr:grpSpPr bwMode="auto">
        <a:xfrm>
          <a:off x="3702844" y="104775"/>
          <a:ext cx="0" cy="428625"/>
          <a:chOff x="5362575" y="104775"/>
          <a:chExt cx="0" cy="314325"/>
        </a:xfrm>
      </xdr:grpSpPr>
      <xdr:sp macro="" textlink="">
        <xdr:nvSpPr>
          <xdr:cNvPr id="6349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09" name="Group 15"/>
        <xdr:cNvGrpSpPr>
          <a:grpSpLocks/>
        </xdr:cNvGrpSpPr>
      </xdr:nvGrpSpPr>
      <xdr:grpSpPr bwMode="auto">
        <a:xfrm>
          <a:off x="3702844" y="104775"/>
          <a:ext cx="0" cy="428625"/>
          <a:chOff x="5362575" y="104775"/>
          <a:chExt cx="0" cy="314325"/>
        </a:xfrm>
      </xdr:grpSpPr>
      <xdr:sp macro="" textlink="">
        <xdr:nvSpPr>
          <xdr:cNvPr id="6349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10" name="Group 1"/>
        <xdr:cNvGrpSpPr>
          <a:grpSpLocks/>
        </xdr:cNvGrpSpPr>
      </xdr:nvGrpSpPr>
      <xdr:grpSpPr bwMode="auto">
        <a:xfrm>
          <a:off x="3702844" y="104775"/>
          <a:ext cx="0" cy="428625"/>
          <a:chOff x="7950200" y="104775"/>
          <a:chExt cx="0" cy="314325"/>
        </a:xfrm>
      </xdr:grpSpPr>
      <xdr:sp macro="" textlink="">
        <xdr:nvSpPr>
          <xdr:cNvPr id="6349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11" name="Group 1"/>
        <xdr:cNvGrpSpPr>
          <a:grpSpLocks/>
        </xdr:cNvGrpSpPr>
      </xdr:nvGrpSpPr>
      <xdr:grpSpPr bwMode="auto">
        <a:xfrm>
          <a:off x="3702844" y="104775"/>
          <a:ext cx="0" cy="428625"/>
          <a:chOff x="5362575" y="104775"/>
          <a:chExt cx="0" cy="314325"/>
        </a:xfrm>
      </xdr:grpSpPr>
      <xdr:sp macro="" textlink="">
        <xdr:nvSpPr>
          <xdr:cNvPr id="6349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12" name="Group 15"/>
        <xdr:cNvGrpSpPr>
          <a:grpSpLocks/>
        </xdr:cNvGrpSpPr>
      </xdr:nvGrpSpPr>
      <xdr:grpSpPr bwMode="auto">
        <a:xfrm>
          <a:off x="3702844" y="104775"/>
          <a:ext cx="0" cy="428625"/>
          <a:chOff x="5362575" y="104775"/>
          <a:chExt cx="0" cy="314325"/>
        </a:xfrm>
      </xdr:grpSpPr>
      <xdr:sp macro="" textlink="">
        <xdr:nvSpPr>
          <xdr:cNvPr id="6349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13" name="Group 1"/>
        <xdr:cNvGrpSpPr>
          <a:grpSpLocks/>
        </xdr:cNvGrpSpPr>
      </xdr:nvGrpSpPr>
      <xdr:grpSpPr bwMode="auto">
        <a:xfrm>
          <a:off x="3702844" y="104775"/>
          <a:ext cx="0" cy="428625"/>
          <a:chOff x="5362575" y="104775"/>
          <a:chExt cx="0" cy="314325"/>
        </a:xfrm>
      </xdr:grpSpPr>
      <xdr:sp macro="" textlink="">
        <xdr:nvSpPr>
          <xdr:cNvPr id="6349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14" name="Group 15"/>
        <xdr:cNvGrpSpPr>
          <a:grpSpLocks/>
        </xdr:cNvGrpSpPr>
      </xdr:nvGrpSpPr>
      <xdr:grpSpPr bwMode="auto">
        <a:xfrm>
          <a:off x="3702844" y="104775"/>
          <a:ext cx="0" cy="428625"/>
          <a:chOff x="5362575" y="104775"/>
          <a:chExt cx="0" cy="314325"/>
        </a:xfrm>
      </xdr:grpSpPr>
      <xdr:sp macro="" textlink="">
        <xdr:nvSpPr>
          <xdr:cNvPr id="6349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4915" name="Group 1"/>
        <xdr:cNvGrpSpPr>
          <a:grpSpLocks/>
        </xdr:cNvGrpSpPr>
      </xdr:nvGrpSpPr>
      <xdr:grpSpPr bwMode="auto">
        <a:xfrm>
          <a:off x="3702844" y="104775"/>
          <a:ext cx="0" cy="428625"/>
          <a:chOff x="7950200" y="104775"/>
          <a:chExt cx="0" cy="314325"/>
        </a:xfrm>
      </xdr:grpSpPr>
      <xdr:sp macro="" textlink="">
        <xdr:nvSpPr>
          <xdr:cNvPr id="6349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3491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514350</xdr:colOff>
      <xdr:row>1</xdr:row>
      <xdr:rowOff>47625</xdr:rowOff>
    </xdr:from>
    <xdr:to>
      <xdr:col>1</xdr:col>
      <xdr:colOff>1355671</xdr:colOff>
      <xdr:row>4</xdr:row>
      <xdr:rowOff>151319</xdr:rowOff>
    </xdr:to>
    <xdr:pic>
      <xdr:nvPicPr>
        <xdr:cNvPr id="2" name="Imagen 1"/>
        <xdr:cNvPicPr>
          <a:picLocks noChangeAspect="1"/>
        </xdr:cNvPicPr>
      </xdr:nvPicPr>
      <xdr:blipFill>
        <a:blip xmlns:r="http://schemas.openxmlformats.org/officeDocument/2006/relationships" r:embed="rId1"/>
        <a:stretch>
          <a:fillRect/>
        </a:stretch>
      </xdr:blipFill>
      <xdr:spPr>
        <a:xfrm>
          <a:off x="714375" y="219075"/>
          <a:ext cx="841321" cy="713294"/>
        </a:xfrm>
        <a:prstGeom prst="rect">
          <a:avLst/>
        </a:prstGeom>
      </xdr:spPr>
    </xdr:pic>
    <xdr:clientData/>
  </xdr:twoCellAnchor>
  <xdr:twoCellAnchor>
    <xdr:from>
      <xdr:col>1</xdr:col>
      <xdr:colOff>1276350</xdr:colOff>
      <xdr:row>51</xdr:row>
      <xdr:rowOff>57151</xdr:rowOff>
    </xdr:from>
    <xdr:to>
      <xdr:col>14</xdr:col>
      <xdr:colOff>390525</xdr:colOff>
      <xdr:row>66</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rios%20Carlos/Trabajo%202019/Asesor&#237;a%20a%20procesos%20e%20intendencia/Indicadores/RecuperacionEmpresarial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a Sociedades 1"/>
      <sheetName val="Registro Seguimiento"/>
      <sheetName val="Audiencias y Reuniones Acreedor"/>
      <sheetName val="Registro Aud y Reuni Acreedo"/>
      <sheetName val="Eficacia en la Atención de Soli"/>
      <sheetName val="Registro Efic Aten Solici"/>
    </sheetNames>
    <sheetDataSet>
      <sheetData sheetId="0"/>
      <sheetData sheetId="1"/>
      <sheetData sheetId="2">
        <row r="40">
          <cell r="B40" t="str">
            <v>No de audiencias realizadas</v>
          </cell>
        </row>
        <row r="41">
          <cell r="B41" t="str">
            <v>No de audiencias convocadas</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77"/>
      <c r="C2" s="280" t="s">
        <v>56</v>
      </c>
      <c r="D2" s="281"/>
      <c r="E2" s="281"/>
      <c r="F2" s="281"/>
      <c r="G2" s="281"/>
      <c r="H2" s="281"/>
      <c r="I2" s="281"/>
      <c r="J2" s="281"/>
      <c r="K2" s="281"/>
      <c r="L2" s="281"/>
      <c r="M2" s="282"/>
      <c r="N2" s="283" t="s">
        <v>57</v>
      </c>
      <c r="O2" s="284"/>
      <c r="P2" s="285"/>
    </row>
    <row r="3" spans="1:17" ht="15.75" customHeight="1" x14ac:dyDescent="0.2">
      <c r="B3" s="278"/>
      <c r="C3" s="286" t="s">
        <v>58</v>
      </c>
      <c r="D3" s="287"/>
      <c r="E3" s="287"/>
      <c r="F3" s="287"/>
      <c r="G3" s="287"/>
      <c r="H3" s="287"/>
      <c r="I3" s="287"/>
      <c r="J3" s="287"/>
      <c r="K3" s="287"/>
      <c r="L3" s="287"/>
      <c r="M3" s="288"/>
      <c r="N3" s="289" t="s">
        <v>97</v>
      </c>
      <c r="O3" s="290"/>
      <c r="P3" s="291"/>
    </row>
    <row r="4" spans="1:17" ht="15.75" customHeight="1" x14ac:dyDescent="0.2">
      <c r="B4" s="278"/>
      <c r="C4" s="286" t="s">
        <v>59</v>
      </c>
      <c r="D4" s="287"/>
      <c r="E4" s="287"/>
      <c r="F4" s="287"/>
      <c r="G4" s="287"/>
      <c r="H4" s="287"/>
      <c r="I4" s="287"/>
      <c r="J4" s="287"/>
      <c r="K4" s="287"/>
      <c r="L4" s="287"/>
      <c r="M4" s="288"/>
      <c r="N4" s="289" t="s">
        <v>62</v>
      </c>
      <c r="O4" s="290"/>
      <c r="P4" s="291"/>
    </row>
    <row r="5" spans="1:17" ht="16.5" customHeight="1" thickBot="1" x14ac:dyDescent="0.25">
      <c r="B5" s="279"/>
      <c r="C5" s="292" t="s">
        <v>60</v>
      </c>
      <c r="D5" s="293"/>
      <c r="E5" s="293"/>
      <c r="F5" s="293"/>
      <c r="G5" s="293"/>
      <c r="H5" s="293"/>
      <c r="I5" s="293"/>
      <c r="J5" s="293"/>
      <c r="K5" s="293"/>
      <c r="L5" s="293"/>
      <c r="M5" s="294"/>
      <c r="N5" s="295" t="s">
        <v>61</v>
      </c>
      <c r="O5" s="296"/>
      <c r="P5" s="297"/>
    </row>
    <row r="6" spans="1:17" ht="13.5" thickBot="1" x14ac:dyDescent="0.25"/>
    <row r="7" spans="1:17" x14ac:dyDescent="0.2">
      <c r="A7" s="32"/>
      <c r="B7" s="266" t="s">
        <v>65</v>
      </c>
      <c r="C7" s="267"/>
      <c r="D7" s="267"/>
      <c r="E7" s="267"/>
      <c r="F7" s="267"/>
      <c r="G7" s="267"/>
      <c r="H7" s="267"/>
      <c r="I7" s="267"/>
      <c r="J7" s="267"/>
      <c r="K7" s="267"/>
      <c r="L7" s="267"/>
      <c r="M7" s="267"/>
      <c r="N7" s="267"/>
      <c r="O7" s="267"/>
      <c r="P7" s="268"/>
      <c r="Q7" s="32"/>
    </row>
    <row r="8" spans="1:17" ht="13.5" thickBot="1" x14ac:dyDescent="0.25">
      <c r="A8" s="32"/>
      <c r="B8" s="269"/>
      <c r="C8" s="270"/>
      <c r="D8" s="270"/>
      <c r="E8" s="270"/>
      <c r="F8" s="270"/>
      <c r="G8" s="270"/>
      <c r="H8" s="270"/>
      <c r="I8" s="270"/>
      <c r="J8" s="270"/>
      <c r="K8" s="270"/>
      <c r="L8" s="270"/>
      <c r="M8" s="270"/>
      <c r="N8" s="270"/>
      <c r="O8" s="270"/>
      <c r="P8" s="271"/>
      <c r="Q8" s="32"/>
    </row>
    <row r="9" spans="1:17" ht="6.75" customHeight="1" thickBot="1" x14ac:dyDescent="0.25">
      <c r="A9" s="32"/>
      <c r="B9" s="272"/>
      <c r="C9" s="272"/>
      <c r="D9" s="272"/>
      <c r="E9" s="272"/>
      <c r="F9" s="272"/>
      <c r="G9" s="272"/>
      <c r="H9" s="272"/>
      <c r="I9" s="272"/>
      <c r="J9" s="272"/>
      <c r="K9" s="272"/>
      <c r="L9" s="272"/>
      <c r="M9" s="272"/>
      <c r="N9" s="272"/>
      <c r="O9" s="272"/>
      <c r="P9" s="272"/>
      <c r="Q9" s="32"/>
    </row>
    <row r="10" spans="1:17" ht="26.25" customHeight="1" thickBot="1" x14ac:dyDescent="0.25">
      <c r="A10" s="32"/>
      <c r="B10" s="16" t="s">
        <v>83</v>
      </c>
      <c r="C10" s="17">
        <v>2017</v>
      </c>
      <c r="D10" s="273" t="s">
        <v>1</v>
      </c>
      <c r="E10" s="274"/>
      <c r="F10" s="274"/>
      <c r="G10" s="274"/>
      <c r="H10" s="275" t="s">
        <v>96</v>
      </c>
      <c r="I10" s="275"/>
      <c r="J10" s="275"/>
      <c r="K10" s="274" t="s">
        <v>27</v>
      </c>
      <c r="L10" s="274"/>
      <c r="M10" s="274"/>
      <c r="N10" s="274"/>
      <c r="O10" s="275" t="s">
        <v>35</v>
      </c>
      <c r="P10" s="276"/>
      <c r="Q10" s="32"/>
    </row>
    <row r="11" spans="1:17" ht="4.5" customHeight="1" thickBot="1" x14ac:dyDescent="0.25">
      <c r="A11" s="32"/>
      <c r="B11" s="255"/>
      <c r="C11" s="256"/>
      <c r="D11" s="256"/>
      <c r="E11" s="256"/>
      <c r="F11" s="256"/>
      <c r="G11" s="256"/>
      <c r="H11" s="256"/>
      <c r="I11" s="256"/>
      <c r="J11" s="256"/>
      <c r="K11" s="256"/>
      <c r="L11" s="256"/>
      <c r="M11" s="256"/>
      <c r="N11" s="256"/>
      <c r="O11" s="256"/>
      <c r="P11" s="257"/>
      <c r="Q11" s="32"/>
    </row>
    <row r="12" spans="1:17" ht="13.5" thickBot="1" x14ac:dyDescent="0.25">
      <c r="A12" s="32"/>
      <c r="B12" s="23" t="s">
        <v>0</v>
      </c>
      <c r="C12" s="211" t="s">
        <v>46</v>
      </c>
      <c r="D12" s="211"/>
      <c r="E12" s="211"/>
      <c r="F12" s="211"/>
      <c r="G12" s="211"/>
      <c r="H12" s="211"/>
      <c r="I12" s="211"/>
      <c r="J12" s="211"/>
      <c r="K12" s="211"/>
      <c r="L12" s="211"/>
      <c r="M12" s="211"/>
      <c r="N12" s="211"/>
      <c r="O12" s="211"/>
      <c r="P12" s="212"/>
      <c r="Q12" s="32"/>
    </row>
    <row r="13" spans="1:17" ht="4.5" customHeight="1" thickBot="1" x14ac:dyDescent="0.25">
      <c r="A13" s="32"/>
      <c r="B13" s="194"/>
      <c r="C13" s="221"/>
      <c r="D13" s="221"/>
      <c r="E13" s="221"/>
      <c r="F13" s="221"/>
      <c r="G13" s="221"/>
      <c r="H13" s="221"/>
      <c r="I13" s="221"/>
      <c r="J13" s="221"/>
      <c r="K13" s="221"/>
      <c r="L13" s="221"/>
      <c r="M13" s="221"/>
      <c r="N13" s="221"/>
      <c r="O13" s="221"/>
      <c r="P13" s="222"/>
      <c r="Q13" s="32"/>
    </row>
    <row r="14" spans="1:17" ht="13.5" thickBot="1" x14ac:dyDescent="0.25">
      <c r="A14" s="32"/>
      <c r="B14" s="23" t="s">
        <v>6</v>
      </c>
      <c r="C14" s="252" t="s">
        <v>98</v>
      </c>
      <c r="D14" s="253"/>
      <c r="E14" s="253"/>
      <c r="F14" s="253"/>
      <c r="G14" s="253"/>
      <c r="H14" s="253"/>
      <c r="I14" s="253"/>
      <c r="J14" s="253"/>
      <c r="K14" s="253"/>
      <c r="L14" s="253"/>
      <c r="M14" s="253"/>
      <c r="N14" s="253"/>
      <c r="O14" s="253"/>
      <c r="P14" s="254"/>
      <c r="Q14" s="32"/>
    </row>
    <row r="15" spans="1:17" ht="4.5" customHeight="1" thickBot="1" x14ac:dyDescent="0.25">
      <c r="A15" s="32"/>
      <c r="B15" s="231"/>
      <c r="C15" s="232"/>
      <c r="D15" s="232"/>
      <c r="E15" s="232"/>
      <c r="F15" s="232"/>
      <c r="G15" s="232"/>
      <c r="H15" s="232"/>
      <c r="I15" s="232"/>
      <c r="J15" s="232"/>
      <c r="K15" s="232"/>
      <c r="L15" s="232"/>
      <c r="M15" s="232"/>
      <c r="N15" s="232"/>
      <c r="O15" s="232"/>
      <c r="P15" s="233"/>
      <c r="Q15" s="32"/>
    </row>
    <row r="16" spans="1:17" ht="37.5" customHeight="1" thickBot="1" x14ac:dyDescent="0.25">
      <c r="A16" s="32"/>
      <c r="B16" s="23" t="s">
        <v>25</v>
      </c>
      <c r="C16" s="234" t="s">
        <v>99</v>
      </c>
      <c r="D16" s="258"/>
      <c r="E16" s="258"/>
      <c r="F16" s="258"/>
      <c r="G16" s="258"/>
      <c r="H16" s="258"/>
      <c r="I16" s="258"/>
      <c r="J16" s="258"/>
      <c r="K16" s="258"/>
      <c r="L16" s="258"/>
      <c r="M16" s="258"/>
      <c r="N16" s="258"/>
      <c r="O16" s="258"/>
      <c r="P16" s="259"/>
      <c r="Q16" s="32"/>
    </row>
    <row r="17" spans="1:17" ht="4.5" customHeight="1" thickBot="1" x14ac:dyDescent="0.25">
      <c r="A17" s="32"/>
      <c r="B17" s="231"/>
      <c r="C17" s="232"/>
      <c r="D17" s="232"/>
      <c r="E17" s="232"/>
      <c r="F17" s="232"/>
      <c r="G17" s="232"/>
      <c r="H17" s="232"/>
      <c r="I17" s="232"/>
      <c r="J17" s="232"/>
      <c r="K17" s="232"/>
      <c r="L17" s="232"/>
      <c r="M17" s="232"/>
      <c r="N17" s="232"/>
      <c r="O17" s="232"/>
      <c r="P17" s="233"/>
      <c r="Q17" s="32"/>
    </row>
    <row r="18" spans="1:17" ht="26.25" customHeight="1" thickBot="1" x14ac:dyDescent="0.25">
      <c r="A18" s="32"/>
      <c r="B18" s="23" t="s">
        <v>11</v>
      </c>
      <c r="C18" s="260" t="s">
        <v>114</v>
      </c>
      <c r="D18" s="261"/>
      <c r="E18" s="261"/>
      <c r="F18" s="261"/>
      <c r="G18" s="261"/>
      <c r="H18" s="261"/>
      <c r="I18" s="261"/>
      <c r="J18" s="261"/>
      <c r="K18" s="261"/>
      <c r="L18" s="261"/>
      <c r="M18" s="261"/>
      <c r="N18" s="261"/>
      <c r="O18" s="261"/>
      <c r="P18" s="262"/>
      <c r="Q18" s="32"/>
    </row>
    <row r="19" spans="1:17" ht="4.5" customHeight="1" thickBot="1" x14ac:dyDescent="0.25">
      <c r="A19" s="32"/>
      <c r="B19" s="250"/>
      <c r="C19" s="250"/>
      <c r="D19" s="250"/>
      <c r="E19" s="250"/>
      <c r="F19" s="250"/>
      <c r="G19" s="250"/>
      <c r="H19" s="250"/>
      <c r="I19" s="250"/>
      <c r="J19" s="250"/>
      <c r="K19" s="250"/>
      <c r="L19" s="250"/>
      <c r="M19" s="250"/>
      <c r="N19" s="250"/>
      <c r="O19" s="250"/>
      <c r="P19" s="250"/>
      <c r="Q19" s="32"/>
    </row>
    <row r="20" spans="1:17" ht="17.25" customHeight="1" thickBot="1" x14ac:dyDescent="0.25">
      <c r="A20" s="32"/>
      <c r="B20" s="189" t="s">
        <v>26</v>
      </c>
      <c r="C20" s="190"/>
      <c r="D20" s="190"/>
      <c r="E20" s="190"/>
      <c r="F20" s="190"/>
      <c r="G20" s="190"/>
      <c r="H20" s="190"/>
      <c r="I20" s="190"/>
      <c r="J20" s="190"/>
      <c r="K20" s="190"/>
      <c r="L20" s="190"/>
      <c r="M20" s="190"/>
      <c r="N20" s="190"/>
      <c r="O20" s="190"/>
      <c r="P20" s="191"/>
      <c r="Q20" s="32"/>
    </row>
    <row r="21" spans="1:17" ht="4.5" customHeight="1" thickBot="1" x14ac:dyDescent="0.25">
      <c r="A21" s="32"/>
      <c r="B21" s="263"/>
      <c r="C21" s="264"/>
      <c r="D21" s="264"/>
      <c r="E21" s="264"/>
      <c r="F21" s="264"/>
      <c r="G21" s="264"/>
      <c r="H21" s="264"/>
      <c r="I21" s="264"/>
      <c r="J21" s="264"/>
      <c r="K21" s="264"/>
      <c r="L21" s="264"/>
      <c r="M21" s="264"/>
      <c r="N21" s="264"/>
      <c r="O21" s="264"/>
      <c r="P21" s="265"/>
      <c r="Q21" s="32"/>
    </row>
    <row r="22" spans="1:17" ht="45.75" customHeight="1" thickBot="1" x14ac:dyDescent="0.25">
      <c r="A22" s="32"/>
      <c r="B22" s="23" t="s">
        <v>3</v>
      </c>
      <c r="C22" s="243" t="s">
        <v>145</v>
      </c>
      <c r="D22" s="253"/>
      <c r="E22" s="253"/>
      <c r="F22" s="253"/>
      <c r="G22" s="253"/>
      <c r="H22" s="253"/>
      <c r="I22" s="253"/>
      <c r="J22" s="253"/>
      <c r="K22" s="253"/>
      <c r="L22" s="253"/>
      <c r="M22" s="253"/>
      <c r="N22" s="253"/>
      <c r="O22" s="253"/>
      <c r="P22" s="254"/>
      <c r="Q22" s="32"/>
    </row>
    <row r="23" spans="1:17" ht="4.5" customHeight="1" thickBot="1" x14ac:dyDescent="0.25">
      <c r="A23" s="32"/>
      <c r="B23" s="231"/>
      <c r="C23" s="232"/>
      <c r="D23" s="232"/>
      <c r="E23" s="232"/>
      <c r="F23" s="232"/>
      <c r="G23" s="232"/>
      <c r="H23" s="232"/>
      <c r="I23" s="232"/>
      <c r="J23" s="232"/>
      <c r="K23" s="232"/>
      <c r="L23" s="232"/>
      <c r="M23" s="232"/>
      <c r="N23" s="232"/>
      <c r="O23" s="232"/>
      <c r="P23" s="233"/>
      <c r="Q23" s="32"/>
    </row>
    <row r="24" spans="1:17" ht="52.5" customHeight="1" thickBot="1" x14ac:dyDescent="0.25">
      <c r="A24" s="32"/>
      <c r="B24" s="23" t="s">
        <v>12</v>
      </c>
      <c r="C24" s="234" t="s">
        <v>146</v>
      </c>
      <c r="D24" s="235"/>
      <c r="E24" s="235"/>
      <c r="F24" s="235"/>
      <c r="G24" s="235"/>
      <c r="H24" s="235"/>
      <c r="I24" s="235"/>
      <c r="J24" s="235"/>
      <c r="K24" s="235"/>
      <c r="L24" s="235"/>
      <c r="M24" s="235"/>
      <c r="N24" s="235"/>
      <c r="O24" s="235"/>
      <c r="P24" s="236"/>
      <c r="Q24" s="32"/>
    </row>
    <row r="25" spans="1:17" ht="4.5" customHeight="1" thickBot="1" x14ac:dyDescent="0.25">
      <c r="A25" s="32"/>
      <c r="B25" s="231"/>
      <c r="C25" s="232"/>
      <c r="D25" s="232"/>
      <c r="E25" s="232"/>
      <c r="F25" s="232"/>
      <c r="G25" s="232"/>
      <c r="H25" s="232"/>
      <c r="I25" s="232"/>
      <c r="J25" s="232"/>
      <c r="K25" s="232"/>
      <c r="L25" s="232"/>
      <c r="M25" s="232"/>
      <c r="N25" s="232"/>
      <c r="O25" s="232"/>
      <c r="P25" s="233"/>
      <c r="Q25" s="32"/>
    </row>
    <row r="26" spans="1:17" ht="13.5" customHeight="1" thickBot="1" x14ac:dyDescent="0.25">
      <c r="A26" s="32"/>
      <c r="B26" s="2" t="s">
        <v>2</v>
      </c>
      <c r="C26" s="237" t="s">
        <v>100</v>
      </c>
      <c r="D26" s="238"/>
      <c r="E26" s="238"/>
      <c r="F26" s="238"/>
      <c r="G26" s="238"/>
      <c r="H26" s="238"/>
      <c r="I26" s="238"/>
      <c r="J26" s="238"/>
      <c r="K26" s="238"/>
      <c r="L26" s="238"/>
      <c r="M26" s="238"/>
      <c r="N26" s="238"/>
      <c r="O26" s="238"/>
      <c r="P26" s="239"/>
      <c r="Q26" s="32"/>
    </row>
    <row r="27" spans="1:17" ht="4.5" customHeight="1" thickBot="1" x14ac:dyDescent="0.25">
      <c r="A27" s="32"/>
      <c r="B27" s="240"/>
      <c r="C27" s="241"/>
      <c r="D27" s="241"/>
      <c r="E27" s="241"/>
      <c r="F27" s="241"/>
      <c r="G27" s="241"/>
      <c r="H27" s="241"/>
      <c r="I27" s="241"/>
      <c r="J27" s="241"/>
      <c r="K27" s="241"/>
      <c r="L27" s="241"/>
      <c r="M27" s="241"/>
      <c r="N27" s="241"/>
      <c r="O27" s="241"/>
      <c r="P27" s="242"/>
      <c r="Q27" s="32"/>
    </row>
    <row r="28" spans="1:17" ht="12.75" customHeight="1" thickBot="1" x14ac:dyDescent="0.25">
      <c r="A28" s="32"/>
      <c r="B28" s="2" t="s">
        <v>13</v>
      </c>
      <c r="C28" s="11" t="s">
        <v>14</v>
      </c>
      <c r="D28" s="243" t="s">
        <v>101</v>
      </c>
      <c r="E28" s="244"/>
      <c r="F28" s="244"/>
      <c r="G28" s="245"/>
      <c r="H28" s="246" t="s">
        <v>15</v>
      </c>
      <c r="I28" s="246"/>
      <c r="J28" s="246"/>
      <c r="K28" s="243" t="s">
        <v>102</v>
      </c>
      <c r="L28" s="244"/>
      <c r="M28" s="245"/>
      <c r="N28" s="247" t="s">
        <v>16</v>
      </c>
      <c r="O28" s="248"/>
      <c r="P28" s="33" t="s">
        <v>103</v>
      </c>
      <c r="Q28" s="32"/>
    </row>
    <row r="29" spans="1:17" ht="4.5" customHeight="1" thickBot="1" x14ac:dyDescent="0.25">
      <c r="A29" s="32"/>
      <c r="B29" s="249"/>
      <c r="C29" s="250"/>
      <c r="D29" s="250"/>
      <c r="E29" s="250"/>
      <c r="F29" s="250"/>
      <c r="G29" s="250"/>
      <c r="H29" s="250"/>
      <c r="I29" s="250"/>
      <c r="J29" s="250"/>
      <c r="K29" s="250"/>
      <c r="L29" s="250"/>
      <c r="M29" s="250"/>
      <c r="N29" s="250"/>
      <c r="O29" s="250"/>
      <c r="P29" s="251"/>
      <c r="Q29" s="32"/>
    </row>
    <row r="30" spans="1:17" ht="13.5" thickBot="1" x14ac:dyDescent="0.25">
      <c r="A30" s="32"/>
      <c r="B30" s="2" t="s">
        <v>7</v>
      </c>
      <c r="C30" s="252" t="s">
        <v>104</v>
      </c>
      <c r="D30" s="253"/>
      <c r="E30" s="253"/>
      <c r="F30" s="253"/>
      <c r="G30" s="253"/>
      <c r="H30" s="253"/>
      <c r="I30" s="253"/>
      <c r="J30" s="253"/>
      <c r="K30" s="253"/>
      <c r="L30" s="253"/>
      <c r="M30" s="253"/>
      <c r="N30" s="253"/>
      <c r="O30" s="253"/>
      <c r="P30" s="254"/>
      <c r="Q30" s="32"/>
    </row>
    <row r="31" spans="1:17" ht="4.5" customHeight="1" thickBot="1" x14ac:dyDescent="0.25">
      <c r="A31" s="32"/>
      <c r="B31" s="231"/>
      <c r="C31" s="232"/>
      <c r="D31" s="232"/>
      <c r="E31" s="232"/>
      <c r="F31" s="232"/>
      <c r="G31" s="232"/>
      <c r="H31" s="232"/>
      <c r="I31" s="232"/>
      <c r="J31" s="232"/>
      <c r="K31" s="232"/>
      <c r="L31" s="232"/>
      <c r="M31" s="232"/>
      <c r="N31" s="232"/>
      <c r="O31" s="232"/>
      <c r="P31" s="233"/>
      <c r="Q31" s="32"/>
    </row>
    <row r="32" spans="1:17" ht="13.5" thickBot="1" x14ac:dyDescent="0.25">
      <c r="A32" s="32"/>
      <c r="B32" s="2" t="s">
        <v>4</v>
      </c>
      <c r="C32" s="210" t="s">
        <v>147</v>
      </c>
      <c r="D32" s="211"/>
      <c r="E32" s="211"/>
      <c r="F32" s="211"/>
      <c r="G32" s="211"/>
      <c r="H32" s="211"/>
      <c r="I32" s="211"/>
      <c r="J32" s="211"/>
      <c r="K32" s="211"/>
      <c r="L32" s="211"/>
      <c r="M32" s="211"/>
      <c r="N32" s="211"/>
      <c r="O32" s="211"/>
      <c r="P32" s="211"/>
      <c r="Q32" s="32"/>
    </row>
    <row r="33" spans="1:17" ht="4.5" customHeight="1" thickBot="1" x14ac:dyDescent="0.25">
      <c r="A33" s="32"/>
      <c r="B33" s="231"/>
      <c r="C33" s="232"/>
      <c r="D33" s="232"/>
      <c r="E33" s="232"/>
      <c r="F33" s="232"/>
      <c r="G33" s="232"/>
      <c r="H33" s="232"/>
      <c r="I33" s="232"/>
      <c r="J33" s="232"/>
      <c r="K33" s="232"/>
      <c r="L33" s="232"/>
      <c r="M33" s="232"/>
      <c r="N33" s="232"/>
      <c r="O33" s="232"/>
      <c r="P33" s="233"/>
      <c r="Q33" s="32"/>
    </row>
    <row r="34" spans="1:17" ht="13.5" thickBot="1" x14ac:dyDescent="0.25">
      <c r="A34" s="32"/>
      <c r="B34" s="2" t="s">
        <v>23</v>
      </c>
      <c r="C34" s="210" t="s">
        <v>69</v>
      </c>
      <c r="D34" s="211"/>
      <c r="E34" s="211"/>
      <c r="F34" s="211"/>
      <c r="G34" s="211"/>
      <c r="H34" s="211"/>
      <c r="I34" s="211"/>
      <c r="J34" s="211"/>
      <c r="K34" s="211"/>
      <c r="L34" s="211"/>
      <c r="M34" s="211"/>
      <c r="N34" s="211"/>
      <c r="O34" s="211"/>
      <c r="P34" s="212"/>
      <c r="Q34" s="32"/>
    </row>
    <row r="35" spans="1:17" ht="4.5" customHeight="1" thickBot="1" x14ac:dyDescent="0.25">
      <c r="A35" s="32"/>
      <c r="B35" s="194"/>
      <c r="C35" s="221"/>
      <c r="D35" s="221"/>
      <c r="E35" s="221"/>
      <c r="F35" s="221"/>
      <c r="G35" s="221"/>
      <c r="H35" s="221"/>
      <c r="I35" s="221"/>
      <c r="J35" s="221"/>
      <c r="K35" s="221"/>
      <c r="L35" s="221"/>
      <c r="M35" s="221"/>
      <c r="N35" s="221"/>
      <c r="O35" s="221"/>
      <c r="P35" s="222"/>
      <c r="Q35" s="32"/>
    </row>
    <row r="36" spans="1:17" ht="16.5" customHeight="1" thickBot="1" x14ac:dyDescent="0.25">
      <c r="A36" s="32"/>
      <c r="B36" s="2" t="s">
        <v>64</v>
      </c>
      <c r="C36" s="210" t="s">
        <v>69</v>
      </c>
      <c r="D36" s="211"/>
      <c r="E36" s="211"/>
      <c r="F36" s="211"/>
      <c r="G36" s="211"/>
      <c r="H36" s="211"/>
      <c r="I36" s="211"/>
      <c r="J36" s="211"/>
      <c r="K36" s="211"/>
      <c r="L36" s="211"/>
      <c r="M36" s="211"/>
      <c r="N36" s="211"/>
      <c r="O36" s="211"/>
      <c r="P36" s="21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23" t="s">
        <v>17</v>
      </c>
      <c r="C38" s="224"/>
      <c r="D38" s="224"/>
      <c r="E38" s="224"/>
      <c r="F38" s="224"/>
      <c r="G38" s="224"/>
      <c r="H38" s="224"/>
      <c r="I38" s="224"/>
      <c r="J38" s="224"/>
      <c r="K38" s="224"/>
      <c r="L38" s="224"/>
      <c r="M38" s="224"/>
      <c r="N38" s="224"/>
      <c r="O38" s="225"/>
      <c r="P38" s="226"/>
      <c r="Q38" s="32"/>
    </row>
    <row r="39" spans="1:17" ht="13.5" thickBot="1" x14ac:dyDescent="0.25">
      <c r="A39" s="32"/>
      <c r="B39" s="1" t="s">
        <v>22</v>
      </c>
      <c r="C39" s="227" t="s">
        <v>18</v>
      </c>
      <c r="D39" s="228"/>
      <c r="E39" s="228"/>
      <c r="F39" s="228"/>
      <c r="G39" s="229"/>
      <c r="H39" s="227" t="s">
        <v>7</v>
      </c>
      <c r="I39" s="228"/>
      <c r="J39" s="228"/>
      <c r="K39" s="228"/>
      <c r="L39" s="229"/>
      <c r="M39" s="227" t="s">
        <v>19</v>
      </c>
      <c r="N39" s="228"/>
      <c r="O39" s="230"/>
      <c r="P39" s="229"/>
      <c r="Q39" s="32"/>
    </row>
    <row r="40" spans="1:17" ht="12" customHeight="1" x14ac:dyDescent="0.2">
      <c r="A40" s="32"/>
      <c r="B40" s="34" t="s">
        <v>105</v>
      </c>
      <c r="C40" s="217" t="s">
        <v>106</v>
      </c>
      <c r="D40" s="218"/>
      <c r="E40" s="218"/>
      <c r="F40" s="218"/>
      <c r="G40" s="219"/>
      <c r="H40" s="217" t="s">
        <v>104</v>
      </c>
      <c r="I40" s="218"/>
      <c r="J40" s="218"/>
      <c r="K40" s="218"/>
      <c r="L40" s="219"/>
      <c r="M40" s="217" t="s">
        <v>107</v>
      </c>
      <c r="N40" s="218"/>
      <c r="O40" s="218"/>
      <c r="P40" s="220"/>
      <c r="Q40" s="32"/>
    </row>
    <row r="41" spans="1:17" ht="23.25" customHeight="1" x14ac:dyDescent="0.2">
      <c r="A41" s="32"/>
      <c r="B41" s="35" t="s">
        <v>108</v>
      </c>
      <c r="C41" s="217" t="s">
        <v>138</v>
      </c>
      <c r="D41" s="218"/>
      <c r="E41" s="218"/>
      <c r="F41" s="218"/>
      <c r="G41" s="219"/>
      <c r="H41" s="217" t="s">
        <v>104</v>
      </c>
      <c r="I41" s="218"/>
      <c r="J41" s="218"/>
      <c r="K41" s="218"/>
      <c r="L41" s="219"/>
      <c r="M41" s="217" t="s">
        <v>107</v>
      </c>
      <c r="N41" s="218"/>
      <c r="O41" s="218"/>
      <c r="P41" s="220"/>
      <c r="Q41" s="32"/>
    </row>
    <row r="42" spans="1:17" ht="13.5" customHeight="1" x14ac:dyDescent="0.2">
      <c r="A42" s="32"/>
      <c r="B42" s="12"/>
      <c r="C42" s="213"/>
      <c r="D42" s="214"/>
      <c r="E42" s="214"/>
      <c r="F42" s="214"/>
      <c r="G42" s="215"/>
      <c r="H42" s="213"/>
      <c r="I42" s="214"/>
      <c r="J42" s="214"/>
      <c r="K42" s="214"/>
      <c r="L42" s="215"/>
      <c r="M42" s="213"/>
      <c r="N42" s="214"/>
      <c r="O42" s="214"/>
      <c r="P42" s="216"/>
      <c r="Q42" s="32"/>
    </row>
    <row r="43" spans="1:17" ht="12.75" customHeight="1" x14ac:dyDescent="0.2">
      <c r="A43" s="32"/>
      <c r="B43" s="12"/>
      <c r="C43" s="213"/>
      <c r="D43" s="214"/>
      <c r="E43" s="214"/>
      <c r="F43" s="214"/>
      <c r="G43" s="215"/>
      <c r="H43" s="213"/>
      <c r="I43" s="214"/>
      <c r="J43" s="214"/>
      <c r="K43" s="214"/>
      <c r="L43" s="215"/>
      <c r="M43" s="213"/>
      <c r="N43" s="214"/>
      <c r="O43" s="214"/>
      <c r="P43" s="216"/>
      <c r="Q43" s="32"/>
    </row>
    <row r="44" spans="1:17" ht="11.25" customHeight="1" thickBot="1" x14ac:dyDescent="0.25">
      <c r="A44" s="32"/>
      <c r="B44" s="8"/>
      <c r="C44" s="185"/>
      <c r="D44" s="186"/>
      <c r="E44" s="186"/>
      <c r="F44" s="186"/>
      <c r="G44" s="187"/>
      <c r="H44" s="185"/>
      <c r="I44" s="186"/>
      <c r="J44" s="186"/>
      <c r="K44" s="186"/>
      <c r="L44" s="187"/>
      <c r="M44" s="185"/>
      <c r="N44" s="186"/>
      <c r="O44" s="186"/>
      <c r="P44" s="188"/>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89" t="s">
        <v>8</v>
      </c>
      <c r="C46" s="190"/>
      <c r="D46" s="190"/>
      <c r="E46" s="190"/>
      <c r="F46" s="190"/>
      <c r="G46" s="190"/>
      <c r="H46" s="190"/>
      <c r="I46" s="190"/>
      <c r="J46" s="190"/>
      <c r="K46" s="190"/>
      <c r="L46" s="190"/>
      <c r="M46" s="190"/>
      <c r="N46" s="190"/>
      <c r="O46" s="190"/>
      <c r="P46" s="19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92"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93"/>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94">
        <v>0.9</v>
      </c>
      <c r="C50" s="195"/>
      <c r="D50" s="195"/>
      <c r="E50" s="195"/>
      <c r="F50" s="195"/>
      <c r="G50" s="195"/>
      <c r="H50" s="195"/>
      <c r="I50" s="195"/>
      <c r="J50" s="195"/>
      <c r="K50" s="195"/>
      <c r="L50" s="195"/>
      <c r="M50" s="195"/>
      <c r="N50" s="195"/>
      <c r="O50" s="195"/>
      <c r="P50" s="196"/>
      <c r="Q50" s="32"/>
    </row>
    <row r="51" spans="1:17" ht="13.5" thickBot="1" x14ac:dyDescent="0.25">
      <c r="A51" s="32"/>
      <c r="B51" s="189" t="s">
        <v>21</v>
      </c>
      <c r="C51" s="190"/>
      <c r="D51" s="190"/>
      <c r="E51" s="190"/>
      <c r="F51" s="190"/>
      <c r="G51" s="190"/>
      <c r="H51" s="190"/>
      <c r="I51" s="190"/>
      <c r="J51" s="190"/>
      <c r="K51" s="190"/>
      <c r="L51" s="190"/>
      <c r="M51" s="190"/>
      <c r="N51" s="190"/>
      <c r="O51" s="190"/>
      <c r="P51" s="191"/>
      <c r="Q51" s="32"/>
    </row>
    <row r="52" spans="1:17" x14ac:dyDescent="0.2">
      <c r="A52" s="32"/>
      <c r="B52" s="197" t="s">
        <v>109</v>
      </c>
      <c r="C52" s="198"/>
      <c r="D52" s="198"/>
      <c r="E52" s="198"/>
      <c r="F52" s="198"/>
      <c r="G52" s="198"/>
      <c r="H52" s="198"/>
      <c r="I52" s="198"/>
      <c r="J52" s="198"/>
      <c r="K52" s="198"/>
      <c r="L52" s="198"/>
      <c r="M52" s="198"/>
      <c r="N52" s="198"/>
      <c r="O52" s="198"/>
      <c r="P52" s="199"/>
      <c r="Q52" s="32"/>
    </row>
    <row r="53" spans="1:17" x14ac:dyDescent="0.2">
      <c r="A53" s="32"/>
      <c r="B53" s="200"/>
      <c r="C53" s="201"/>
      <c r="D53" s="201"/>
      <c r="E53" s="201"/>
      <c r="F53" s="201"/>
      <c r="G53" s="201"/>
      <c r="H53" s="201"/>
      <c r="I53" s="201"/>
      <c r="J53" s="201"/>
      <c r="K53" s="201"/>
      <c r="L53" s="201"/>
      <c r="M53" s="201"/>
      <c r="N53" s="201"/>
      <c r="O53" s="201"/>
      <c r="P53" s="202"/>
      <c r="Q53" s="32"/>
    </row>
    <row r="54" spans="1:17" x14ac:dyDescent="0.2">
      <c r="A54" s="32"/>
      <c r="B54" s="200"/>
      <c r="C54" s="201"/>
      <c r="D54" s="201"/>
      <c r="E54" s="201"/>
      <c r="F54" s="201"/>
      <c r="G54" s="201"/>
      <c r="H54" s="201"/>
      <c r="I54" s="201"/>
      <c r="J54" s="201"/>
      <c r="K54" s="201"/>
      <c r="L54" s="201"/>
      <c r="M54" s="201"/>
      <c r="N54" s="201"/>
      <c r="O54" s="201"/>
      <c r="P54" s="202"/>
      <c r="Q54" s="32"/>
    </row>
    <row r="55" spans="1:17" x14ac:dyDescent="0.2">
      <c r="A55" s="32"/>
      <c r="B55" s="200"/>
      <c r="C55" s="201"/>
      <c r="D55" s="201"/>
      <c r="E55" s="201"/>
      <c r="F55" s="201"/>
      <c r="G55" s="201"/>
      <c r="H55" s="201"/>
      <c r="I55" s="201"/>
      <c r="J55" s="201"/>
      <c r="K55" s="201"/>
      <c r="L55" s="201"/>
      <c r="M55" s="201"/>
      <c r="N55" s="201"/>
      <c r="O55" s="201"/>
      <c r="P55" s="202"/>
      <c r="Q55" s="32"/>
    </row>
    <row r="56" spans="1:17" x14ac:dyDescent="0.2">
      <c r="A56" s="32"/>
      <c r="B56" s="200"/>
      <c r="C56" s="201"/>
      <c r="D56" s="201"/>
      <c r="E56" s="201"/>
      <c r="F56" s="201"/>
      <c r="G56" s="201"/>
      <c r="H56" s="201"/>
      <c r="I56" s="201"/>
      <c r="J56" s="201"/>
      <c r="K56" s="201"/>
      <c r="L56" s="201"/>
      <c r="M56" s="201"/>
      <c r="N56" s="201"/>
      <c r="O56" s="201"/>
      <c r="P56" s="202"/>
      <c r="Q56" s="32"/>
    </row>
    <row r="57" spans="1:17" x14ac:dyDescent="0.2">
      <c r="A57" s="32"/>
      <c r="B57" s="200"/>
      <c r="C57" s="201"/>
      <c r="D57" s="201"/>
      <c r="E57" s="201"/>
      <c r="F57" s="201"/>
      <c r="G57" s="201"/>
      <c r="H57" s="201"/>
      <c r="I57" s="201"/>
      <c r="J57" s="201"/>
      <c r="K57" s="201"/>
      <c r="L57" s="201"/>
      <c r="M57" s="201"/>
      <c r="N57" s="201"/>
      <c r="O57" s="201"/>
      <c r="P57" s="202"/>
      <c r="Q57" s="32"/>
    </row>
    <row r="58" spans="1:17" x14ac:dyDescent="0.2">
      <c r="A58" s="32"/>
      <c r="B58" s="200"/>
      <c r="C58" s="201"/>
      <c r="D58" s="201"/>
      <c r="E58" s="201"/>
      <c r="F58" s="201"/>
      <c r="G58" s="201"/>
      <c r="H58" s="201"/>
      <c r="I58" s="201"/>
      <c r="J58" s="201"/>
      <c r="K58" s="201"/>
      <c r="L58" s="201"/>
      <c r="M58" s="201"/>
      <c r="N58" s="201"/>
      <c r="O58" s="201"/>
      <c r="P58" s="202"/>
      <c r="Q58" s="32"/>
    </row>
    <row r="59" spans="1:17" x14ac:dyDescent="0.2">
      <c r="A59" s="32"/>
      <c r="B59" s="200"/>
      <c r="C59" s="201"/>
      <c r="D59" s="201"/>
      <c r="E59" s="201"/>
      <c r="F59" s="201"/>
      <c r="G59" s="201"/>
      <c r="H59" s="201"/>
      <c r="I59" s="201"/>
      <c r="J59" s="201"/>
      <c r="K59" s="201"/>
      <c r="L59" s="201"/>
      <c r="M59" s="201"/>
      <c r="N59" s="201"/>
      <c r="O59" s="201"/>
      <c r="P59" s="202"/>
      <c r="Q59" s="32"/>
    </row>
    <row r="60" spans="1:17" x14ac:dyDescent="0.2">
      <c r="A60" s="32"/>
      <c r="B60" s="200"/>
      <c r="C60" s="201"/>
      <c r="D60" s="201"/>
      <c r="E60" s="201"/>
      <c r="F60" s="201"/>
      <c r="G60" s="201"/>
      <c r="H60" s="201"/>
      <c r="I60" s="201"/>
      <c r="J60" s="201"/>
      <c r="K60" s="201"/>
      <c r="L60" s="201"/>
      <c r="M60" s="201"/>
      <c r="N60" s="201"/>
      <c r="O60" s="201"/>
      <c r="P60" s="202"/>
      <c r="Q60" s="32"/>
    </row>
    <row r="61" spans="1:17" x14ac:dyDescent="0.2">
      <c r="A61" s="32"/>
      <c r="B61" s="200"/>
      <c r="C61" s="201"/>
      <c r="D61" s="201"/>
      <c r="E61" s="201"/>
      <c r="F61" s="201"/>
      <c r="G61" s="201"/>
      <c r="H61" s="201"/>
      <c r="I61" s="201"/>
      <c r="J61" s="201"/>
      <c r="K61" s="201"/>
      <c r="L61" s="201"/>
      <c r="M61" s="201"/>
      <c r="N61" s="201"/>
      <c r="O61" s="201"/>
      <c r="P61" s="202"/>
      <c r="Q61" s="32"/>
    </row>
    <row r="62" spans="1:17" x14ac:dyDescent="0.2">
      <c r="A62" s="32"/>
      <c r="B62" s="200"/>
      <c r="C62" s="201"/>
      <c r="D62" s="201"/>
      <c r="E62" s="201"/>
      <c r="F62" s="201"/>
      <c r="G62" s="201"/>
      <c r="H62" s="201"/>
      <c r="I62" s="201"/>
      <c r="J62" s="201"/>
      <c r="K62" s="201"/>
      <c r="L62" s="201"/>
      <c r="M62" s="201"/>
      <c r="N62" s="201"/>
      <c r="O62" s="201"/>
      <c r="P62" s="202"/>
      <c r="Q62" s="32"/>
    </row>
    <row r="63" spans="1:17" x14ac:dyDescent="0.2">
      <c r="A63" s="32"/>
      <c r="B63" s="200"/>
      <c r="C63" s="201"/>
      <c r="D63" s="201"/>
      <c r="E63" s="201"/>
      <c r="F63" s="201"/>
      <c r="G63" s="201"/>
      <c r="H63" s="201"/>
      <c r="I63" s="201"/>
      <c r="J63" s="201"/>
      <c r="K63" s="201"/>
      <c r="L63" s="201"/>
      <c r="M63" s="201"/>
      <c r="N63" s="201"/>
      <c r="O63" s="201"/>
      <c r="P63" s="202"/>
      <c r="Q63" s="32"/>
    </row>
    <row r="64" spans="1:17" x14ac:dyDescent="0.2">
      <c r="A64" s="32"/>
      <c r="B64" s="200"/>
      <c r="C64" s="201"/>
      <c r="D64" s="201"/>
      <c r="E64" s="201"/>
      <c r="F64" s="201"/>
      <c r="G64" s="201"/>
      <c r="H64" s="201"/>
      <c r="I64" s="201"/>
      <c r="J64" s="201"/>
      <c r="K64" s="201"/>
      <c r="L64" s="201"/>
      <c r="M64" s="201"/>
      <c r="N64" s="201"/>
      <c r="O64" s="201"/>
      <c r="P64" s="202"/>
      <c r="Q64" s="32"/>
    </row>
    <row r="65" spans="1:17" x14ac:dyDescent="0.2">
      <c r="A65" s="32"/>
      <c r="B65" s="200"/>
      <c r="C65" s="201"/>
      <c r="D65" s="201"/>
      <c r="E65" s="201"/>
      <c r="F65" s="201"/>
      <c r="G65" s="201"/>
      <c r="H65" s="201"/>
      <c r="I65" s="201"/>
      <c r="J65" s="201"/>
      <c r="K65" s="201"/>
      <c r="L65" s="201"/>
      <c r="M65" s="201"/>
      <c r="N65" s="201"/>
      <c r="O65" s="201"/>
      <c r="P65" s="202"/>
      <c r="Q65" s="32"/>
    </row>
    <row r="66" spans="1:17" x14ac:dyDescent="0.2">
      <c r="A66" s="32"/>
      <c r="B66" s="200"/>
      <c r="C66" s="201"/>
      <c r="D66" s="201"/>
      <c r="E66" s="201"/>
      <c r="F66" s="201"/>
      <c r="G66" s="201"/>
      <c r="H66" s="201"/>
      <c r="I66" s="201"/>
      <c r="J66" s="201"/>
      <c r="K66" s="201"/>
      <c r="L66" s="201"/>
      <c r="M66" s="201"/>
      <c r="N66" s="201"/>
      <c r="O66" s="201"/>
      <c r="P66" s="202"/>
      <c r="Q66" s="32"/>
    </row>
    <row r="67" spans="1:17" ht="13.5" thickBot="1" x14ac:dyDescent="0.25">
      <c r="A67" s="32"/>
      <c r="B67" s="203"/>
      <c r="C67" s="204"/>
      <c r="D67" s="204"/>
      <c r="E67" s="204"/>
      <c r="F67" s="204"/>
      <c r="G67" s="204"/>
      <c r="H67" s="204"/>
      <c r="I67" s="204"/>
      <c r="J67" s="204"/>
      <c r="K67" s="204"/>
      <c r="L67" s="204"/>
      <c r="M67" s="204"/>
      <c r="N67" s="204"/>
      <c r="O67" s="204"/>
      <c r="P67" s="205"/>
      <c r="Q67" s="32"/>
    </row>
    <row r="68" spans="1:17" s="21" customFormat="1" ht="4.5" customHeight="1" thickBot="1" x14ac:dyDescent="0.25">
      <c r="A68" s="206"/>
      <c r="B68" s="206"/>
      <c r="C68" s="206"/>
      <c r="D68" s="206"/>
      <c r="E68" s="206"/>
      <c r="F68" s="206"/>
      <c r="G68" s="206"/>
      <c r="H68" s="206"/>
      <c r="I68" s="206"/>
      <c r="J68" s="206"/>
      <c r="K68" s="206"/>
      <c r="L68" s="206"/>
      <c r="M68" s="206"/>
      <c r="N68" s="206"/>
      <c r="O68" s="206"/>
      <c r="P68" s="206"/>
      <c r="Q68" s="206"/>
    </row>
    <row r="69" spans="1:17" ht="80.25" customHeight="1" thickBot="1" x14ac:dyDescent="0.25">
      <c r="A69" s="32"/>
      <c r="B69" s="20" t="s">
        <v>5</v>
      </c>
      <c r="C69" s="207"/>
      <c r="D69" s="208"/>
      <c r="E69" s="208"/>
      <c r="F69" s="208"/>
      <c r="G69" s="208"/>
      <c r="H69" s="208"/>
      <c r="I69" s="208"/>
      <c r="J69" s="208"/>
      <c r="K69" s="208"/>
      <c r="L69" s="208"/>
      <c r="M69" s="208"/>
      <c r="N69" s="208"/>
      <c r="O69" s="208"/>
      <c r="P69" s="209"/>
      <c r="Q69" s="32"/>
    </row>
    <row r="70" spans="1:17" ht="41.25" customHeight="1" thickBot="1" x14ac:dyDescent="0.25">
      <c r="A70" s="32"/>
      <c r="B70" s="19" t="s">
        <v>63</v>
      </c>
      <c r="C70" s="210" t="s">
        <v>139</v>
      </c>
      <c r="D70" s="211"/>
      <c r="E70" s="211"/>
      <c r="F70" s="211"/>
      <c r="G70" s="211"/>
      <c r="H70" s="211"/>
      <c r="I70" s="211"/>
      <c r="J70" s="211"/>
      <c r="K70" s="211"/>
      <c r="L70" s="211"/>
      <c r="M70" s="211"/>
      <c r="N70" s="211"/>
      <c r="O70" s="211"/>
      <c r="P70" s="212"/>
      <c r="Q70" s="32"/>
    </row>
    <row r="71" spans="1:17" ht="27.75" customHeight="1" thickBot="1" x14ac:dyDescent="0.25">
      <c r="A71" s="32"/>
      <c r="B71" s="19" t="s">
        <v>84</v>
      </c>
      <c r="C71" s="183"/>
      <c r="D71" s="183"/>
      <c r="E71" s="183"/>
      <c r="F71" s="183"/>
      <c r="G71" s="183"/>
      <c r="H71" s="183"/>
      <c r="I71" s="183"/>
      <c r="J71" s="183"/>
      <c r="K71" s="183"/>
      <c r="L71" s="183"/>
      <c r="M71" s="183"/>
      <c r="N71" s="183"/>
      <c r="O71" s="183"/>
      <c r="P71" s="184"/>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18" zoomScale="91" zoomScaleNormal="91" workbookViewId="0">
      <selection activeCell="M20" sqref="M20:O21"/>
    </sheetView>
  </sheetViews>
  <sheetFormatPr baseColWidth="10" defaultColWidth="11.42578125" defaultRowHeight="30" customHeight="1" x14ac:dyDescent="0.2"/>
  <cols>
    <col min="1" max="1" width="26.28515625" style="161" bestFit="1" customWidth="1"/>
    <col min="2" max="2" width="26.28515625" style="139"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55.28515625" style="175" customWidth="1"/>
    <col min="16" max="18" width="11.42578125" style="134"/>
    <col min="19" max="19" width="11.42578125" style="135" hidden="1" customWidth="1"/>
    <col min="20" max="20" width="11.42578125" style="134"/>
    <col min="21" max="16384" width="11.42578125" style="139"/>
  </cols>
  <sheetData>
    <row r="1" spans="1:24" ht="30" customHeight="1" x14ac:dyDescent="0.2">
      <c r="A1" s="522"/>
      <c r="B1" s="523" t="s">
        <v>56</v>
      </c>
      <c r="C1" s="524"/>
      <c r="D1" s="524"/>
      <c r="E1" s="524"/>
      <c r="F1" s="524"/>
      <c r="G1" s="524"/>
      <c r="H1" s="524"/>
      <c r="I1" s="524"/>
      <c r="J1" s="524"/>
      <c r="K1" s="524"/>
      <c r="L1" s="524"/>
      <c r="M1" s="525"/>
      <c r="N1" s="482" t="s">
        <v>57</v>
      </c>
      <c r="O1" s="483"/>
      <c r="P1" s="133"/>
      <c r="Q1" s="133"/>
      <c r="T1" s="133"/>
      <c r="U1" s="136"/>
      <c r="V1" s="136"/>
      <c r="W1" s="137"/>
      <c r="X1" s="138"/>
    </row>
    <row r="2" spans="1:24" s="146" customFormat="1" ht="30" customHeight="1" x14ac:dyDescent="0.2">
      <c r="A2" s="522"/>
      <c r="B2" s="523" t="s">
        <v>87</v>
      </c>
      <c r="C2" s="524"/>
      <c r="D2" s="524"/>
      <c r="E2" s="524"/>
      <c r="F2" s="524"/>
      <c r="G2" s="524"/>
      <c r="H2" s="524"/>
      <c r="I2" s="524"/>
      <c r="J2" s="524"/>
      <c r="K2" s="524"/>
      <c r="L2" s="524"/>
      <c r="M2" s="525"/>
      <c r="N2" s="482" t="s">
        <v>257</v>
      </c>
      <c r="O2" s="483"/>
      <c r="P2" s="140"/>
      <c r="Q2" s="140"/>
      <c r="R2" s="141"/>
      <c r="S2" s="142">
        <v>0.8</v>
      </c>
      <c r="T2" s="140"/>
      <c r="U2" s="143"/>
      <c r="V2" s="143"/>
      <c r="W2" s="144"/>
      <c r="X2" s="145"/>
    </row>
    <row r="3" spans="1:24" s="146" customFormat="1" ht="30" customHeight="1" x14ac:dyDescent="0.2">
      <c r="A3" s="522"/>
      <c r="B3" s="523" t="s">
        <v>89</v>
      </c>
      <c r="C3" s="524"/>
      <c r="D3" s="524"/>
      <c r="E3" s="524"/>
      <c r="F3" s="524"/>
      <c r="G3" s="524"/>
      <c r="H3" s="524"/>
      <c r="I3" s="524"/>
      <c r="J3" s="524"/>
      <c r="K3" s="524"/>
      <c r="L3" s="524"/>
      <c r="M3" s="525"/>
      <c r="N3" s="482" t="s">
        <v>233</v>
      </c>
      <c r="O3" s="483"/>
      <c r="P3" s="140"/>
      <c r="Q3" s="140"/>
      <c r="R3" s="141"/>
      <c r="S3" s="142">
        <v>0.79998999999999998</v>
      </c>
      <c r="T3" s="140"/>
      <c r="U3" s="143"/>
      <c r="V3" s="143"/>
      <c r="W3" s="144"/>
      <c r="X3" s="145"/>
    </row>
    <row r="4" spans="1:24" s="146" customFormat="1" ht="30" customHeight="1" x14ac:dyDescent="0.2">
      <c r="A4" s="522"/>
      <c r="B4" s="523" t="s">
        <v>91</v>
      </c>
      <c r="C4" s="524"/>
      <c r="D4" s="524"/>
      <c r="E4" s="524"/>
      <c r="F4" s="524"/>
      <c r="G4" s="524"/>
      <c r="H4" s="524"/>
      <c r="I4" s="524"/>
      <c r="J4" s="524"/>
      <c r="K4" s="524"/>
      <c r="L4" s="524"/>
      <c r="M4" s="525"/>
      <c r="N4" s="483" t="s">
        <v>264</v>
      </c>
      <c r="O4" s="483"/>
      <c r="P4" s="147"/>
      <c r="Q4" s="147"/>
      <c r="R4" s="141"/>
      <c r="S4" s="142">
        <v>0.65</v>
      </c>
      <c r="T4" s="147"/>
      <c r="U4" s="148"/>
      <c r="V4" s="148"/>
      <c r="W4" s="144"/>
      <c r="X4" s="145"/>
    </row>
    <row r="5" spans="1:24" s="146" customFormat="1" ht="12" x14ac:dyDescent="0.2">
      <c r="A5" s="149"/>
      <c r="B5" s="150"/>
      <c r="C5" s="162"/>
      <c r="D5" s="162"/>
      <c r="E5" s="162"/>
      <c r="F5" s="162"/>
      <c r="G5" s="162"/>
      <c r="H5" s="162"/>
      <c r="I5" s="162"/>
      <c r="J5" s="162"/>
      <c r="K5" s="162"/>
      <c r="L5" s="162"/>
      <c r="M5" s="163"/>
      <c r="N5" s="163"/>
      <c r="O5" s="163"/>
      <c r="P5" s="147"/>
      <c r="Q5" s="147"/>
      <c r="R5" s="141"/>
      <c r="S5" s="142">
        <v>0.64999899999999999</v>
      </c>
      <c r="T5" s="147"/>
      <c r="U5" s="148"/>
      <c r="V5" s="148"/>
      <c r="W5" s="144"/>
      <c r="X5" s="145"/>
    </row>
    <row r="6" spans="1:24" s="146" customFormat="1" ht="13.5" customHeight="1" x14ac:dyDescent="0.2">
      <c r="A6" s="151" t="s">
        <v>0</v>
      </c>
      <c r="B6" s="152"/>
      <c r="C6" s="515"/>
      <c r="D6" s="515"/>
      <c r="E6" s="515"/>
      <c r="F6" s="515"/>
      <c r="G6" s="515"/>
      <c r="H6" s="515"/>
      <c r="I6" s="515"/>
      <c r="J6" s="515"/>
      <c r="K6" s="515"/>
      <c r="L6" s="515"/>
      <c r="M6" s="515"/>
      <c r="N6" s="515"/>
      <c r="O6" s="515"/>
      <c r="P6" s="141"/>
      <c r="Q6" s="141"/>
      <c r="R6" s="141"/>
      <c r="S6" s="142"/>
      <c r="T6" s="141"/>
    </row>
    <row r="7" spans="1:24" s="146" customFormat="1" ht="11.25" customHeight="1" x14ac:dyDescent="0.2">
      <c r="A7" s="153"/>
      <c r="B7" s="152"/>
      <c r="C7" s="164"/>
      <c r="D7" s="164"/>
      <c r="E7" s="164"/>
      <c r="F7" s="164"/>
      <c r="G7" s="164"/>
      <c r="H7" s="164"/>
      <c r="I7" s="164"/>
      <c r="J7" s="164"/>
      <c r="K7" s="164"/>
      <c r="L7" s="164"/>
      <c r="M7" s="164"/>
      <c r="N7" s="164"/>
      <c r="O7" s="164"/>
      <c r="P7" s="141"/>
      <c r="Q7" s="141"/>
      <c r="R7" s="141"/>
      <c r="S7" s="142"/>
      <c r="T7" s="141"/>
    </row>
    <row r="8" spans="1:24" s="155" customFormat="1" ht="30" customHeight="1" x14ac:dyDescent="0.2">
      <c r="A8" s="516" t="s">
        <v>92</v>
      </c>
      <c r="B8" s="516" t="s">
        <v>208</v>
      </c>
      <c r="C8" s="519" t="s">
        <v>209</v>
      </c>
      <c r="D8" s="519"/>
      <c r="E8" s="519"/>
      <c r="F8" s="519"/>
      <c r="G8" s="519"/>
      <c r="H8" s="519"/>
      <c r="I8" s="519"/>
      <c r="J8" s="519"/>
      <c r="K8" s="519"/>
      <c r="L8" s="519"/>
      <c r="M8" s="519"/>
      <c r="N8" s="519"/>
      <c r="O8" s="519"/>
      <c r="P8" s="154"/>
      <c r="Q8" s="154"/>
      <c r="R8" s="154"/>
      <c r="S8" s="135"/>
      <c r="T8" s="154"/>
    </row>
    <row r="9" spans="1:24" s="157" customFormat="1" ht="30" customHeight="1" x14ac:dyDescent="0.2">
      <c r="A9" s="516"/>
      <c r="B9" s="516"/>
      <c r="C9" s="165" t="s">
        <v>179</v>
      </c>
      <c r="D9" s="165" t="s">
        <v>93</v>
      </c>
      <c r="E9" s="165" t="s">
        <v>180</v>
      </c>
      <c r="F9" s="165" t="s">
        <v>93</v>
      </c>
      <c r="G9" s="165" t="s">
        <v>181</v>
      </c>
      <c r="H9" s="165" t="s">
        <v>93</v>
      </c>
      <c r="I9" s="165" t="s">
        <v>182</v>
      </c>
      <c r="J9" s="165" t="s">
        <v>93</v>
      </c>
      <c r="K9" s="165" t="s">
        <v>24</v>
      </c>
      <c r="L9" s="165" t="s">
        <v>93</v>
      </c>
      <c r="M9" s="520" t="s">
        <v>94</v>
      </c>
      <c r="N9" s="520"/>
      <c r="O9" s="520"/>
      <c r="P9" s="156"/>
      <c r="Q9" s="156"/>
      <c r="R9" s="156"/>
      <c r="S9" s="135"/>
      <c r="T9" s="156"/>
    </row>
    <row r="10" spans="1:24" s="146" customFormat="1" ht="30" customHeight="1" x14ac:dyDescent="0.2">
      <c r="A10" s="517" t="s">
        <v>235</v>
      </c>
      <c r="B10" s="178" t="s">
        <v>250</v>
      </c>
      <c r="C10" s="166">
        <f>+C12+C14+C16+C18+C20+C22+C24</f>
        <v>196</v>
      </c>
      <c r="D10" s="518">
        <f>IF(C10=0,"0",C10/C11)</f>
        <v>0.48275862068965519</v>
      </c>
      <c r="E10" s="166">
        <f>+E12+E14+E16+E18+E20+E22+E24</f>
        <v>371</v>
      </c>
      <c r="F10" s="518">
        <f>IF(E10=0,"0",E10/E11)</f>
        <v>1.9734042553191489</v>
      </c>
      <c r="G10" s="166">
        <f>+G12+G14+G16+G18+G20+G22+G24</f>
        <v>439</v>
      </c>
      <c r="H10" s="518">
        <f>IF(G10=0,"0",G10/G11)</f>
        <v>1.0091954022988505</v>
      </c>
      <c r="I10" s="166">
        <f>+I12+I14+I16+I18+I20+I22+I24</f>
        <v>128</v>
      </c>
      <c r="J10" s="518">
        <f>IF(I10=0,"0",I10/I11)</f>
        <v>0.88888888888888884</v>
      </c>
      <c r="K10" s="166">
        <f t="shared" ref="K10:K25" si="0">+C10+E10+G10+I10</f>
        <v>1134</v>
      </c>
      <c r="L10" s="518">
        <f>IF(K10=0,"0",K10/K11)</f>
        <v>0.96675191815856776</v>
      </c>
      <c r="M10" s="521" t="s">
        <v>210</v>
      </c>
      <c r="N10" s="521"/>
      <c r="O10" s="521"/>
      <c r="P10" s="141"/>
      <c r="Q10" s="141"/>
      <c r="R10" s="141"/>
      <c r="S10" s="135"/>
      <c r="T10" s="141"/>
    </row>
    <row r="11" spans="1:24" s="146" customFormat="1" ht="30" customHeight="1" x14ac:dyDescent="0.2">
      <c r="A11" s="517"/>
      <c r="B11" s="178" t="s">
        <v>231</v>
      </c>
      <c r="C11" s="166">
        <f>+C13+C15+C17+C19+C21+C23+C25</f>
        <v>406</v>
      </c>
      <c r="D11" s="518"/>
      <c r="E11" s="166">
        <f>+E13+E15+E17+E19+E21+E23+E25</f>
        <v>188</v>
      </c>
      <c r="F11" s="518"/>
      <c r="G11" s="166">
        <f>+G13+G15+G17+G19+G21+G23+G25</f>
        <v>435</v>
      </c>
      <c r="H11" s="518"/>
      <c r="I11" s="166">
        <f>+I13+I15+I17+I19+I21+I23+I25</f>
        <v>144</v>
      </c>
      <c r="J11" s="518"/>
      <c r="K11" s="166">
        <f t="shared" si="0"/>
        <v>1173</v>
      </c>
      <c r="L11" s="518"/>
      <c r="M11" s="521"/>
      <c r="N11" s="521"/>
      <c r="O11" s="521"/>
      <c r="P11" s="141"/>
      <c r="Q11" s="141"/>
      <c r="R11" s="141"/>
      <c r="S11" s="135"/>
      <c r="T11" s="141"/>
    </row>
    <row r="12" spans="1:24" ht="30" customHeight="1" x14ac:dyDescent="0.2">
      <c r="A12" s="526" t="s">
        <v>234</v>
      </c>
      <c r="B12" s="178" t="s">
        <v>250</v>
      </c>
      <c r="C12" s="167">
        <v>107</v>
      </c>
      <c r="D12" s="527">
        <f>IF(C12=0,"0",C12/C13)</f>
        <v>0.36271186440677966</v>
      </c>
      <c r="E12" s="168">
        <v>296</v>
      </c>
      <c r="F12" s="527">
        <f>IF(E12=0,"0",E12/E13)</f>
        <v>2.4262295081967213</v>
      </c>
      <c r="G12" s="168">
        <v>207</v>
      </c>
      <c r="H12" s="527">
        <f>IF(G12=0,"0",G12/G13)</f>
        <v>1.0349999999999999</v>
      </c>
      <c r="I12" s="168"/>
      <c r="J12" s="527" t="str">
        <f>IF(I12=0,"0",I12/I13)</f>
        <v>0</v>
      </c>
      <c r="K12" s="169">
        <f t="shared" si="0"/>
        <v>610</v>
      </c>
      <c r="L12" s="527">
        <f>IF(K12=0,"0",K12/K13)</f>
        <v>0.98865478119935168</v>
      </c>
      <c r="M12" s="528" t="s">
        <v>260</v>
      </c>
      <c r="N12" s="528"/>
      <c r="O12" s="528"/>
    </row>
    <row r="13" spans="1:24" ht="71.25" customHeight="1" x14ac:dyDescent="0.2">
      <c r="A13" s="526"/>
      <c r="B13" s="178" t="s">
        <v>231</v>
      </c>
      <c r="C13" s="167">
        <v>295</v>
      </c>
      <c r="D13" s="527"/>
      <c r="E13" s="168">
        <v>122</v>
      </c>
      <c r="F13" s="527"/>
      <c r="G13" s="168">
        <v>200</v>
      </c>
      <c r="H13" s="527"/>
      <c r="I13" s="168"/>
      <c r="J13" s="527"/>
      <c r="K13" s="169">
        <f t="shared" si="0"/>
        <v>617</v>
      </c>
      <c r="L13" s="527"/>
      <c r="M13" s="528"/>
      <c r="N13" s="528"/>
      <c r="O13" s="528"/>
    </row>
    <row r="14" spans="1:24" s="146" customFormat="1" ht="120" customHeight="1" x14ac:dyDescent="0.2">
      <c r="A14" s="532" t="s">
        <v>211</v>
      </c>
      <c r="B14" s="179" t="s">
        <v>250</v>
      </c>
      <c r="C14" s="180">
        <v>5</v>
      </c>
      <c r="D14" s="531">
        <f>IF(C14=0,"0",C14/C15)</f>
        <v>0.17857142857142858</v>
      </c>
      <c r="E14" s="180">
        <v>11</v>
      </c>
      <c r="F14" s="531">
        <f>IF(E14=0,"0",E14/E15)</f>
        <v>0.55000000000000004</v>
      </c>
      <c r="G14" s="181">
        <v>81</v>
      </c>
      <c r="H14" s="531">
        <f>IF(G14=0,"0",G14/G15)</f>
        <v>0.93103448275862066</v>
      </c>
      <c r="I14" s="181">
        <v>26</v>
      </c>
      <c r="J14" s="531">
        <f>IF(I14=0,"0",I14/I15)</f>
        <v>0.70270270270270274</v>
      </c>
      <c r="K14" s="180">
        <f t="shared" si="0"/>
        <v>123</v>
      </c>
      <c r="L14" s="531">
        <f>IF(K14=0,"0",K14/K15)</f>
        <v>0.71511627906976749</v>
      </c>
      <c r="M14" s="529" t="s">
        <v>265</v>
      </c>
      <c r="N14" s="529"/>
      <c r="O14" s="529"/>
      <c r="P14" s="141"/>
      <c r="Q14" s="141"/>
      <c r="R14" s="141"/>
      <c r="S14" s="160"/>
      <c r="T14" s="141"/>
    </row>
    <row r="15" spans="1:24" s="146" customFormat="1" ht="120" customHeight="1" x14ac:dyDescent="0.2">
      <c r="A15" s="532"/>
      <c r="B15" s="179" t="s">
        <v>231</v>
      </c>
      <c r="C15" s="180">
        <v>28</v>
      </c>
      <c r="D15" s="531"/>
      <c r="E15" s="180">
        <v>20</v>
      </c>
      <c r="F15" s="531"/>
      <c r="G15" s="181">
        <v>87</v>
      </c>
      <c r="H15" s="531"/>
      <c r="I15" s="181">
        <v>37</v>
      </c>
      <c r="J15" s="531"/>
      <c r="K15" s="180">
        <f t="shared" si="0"/>
        <v>172</v>
      </c>
      <c r="L15" s="531"/>
      <c r="M15" s="529"/>
      <c r="N15" s="529"/>
      <c r="O15" s="529"/>
      <c r="P15" s="141"/>
      <c r="Q15" s="141"/>
      <c r="R15" s="141"/>
      <c r="S15" s="160"/>
      <c r="T15" s="141"/>
    </row>
    <row r="16" spans="1:24" ht="30" customHeight="1" x14ac:dyDescent="0.2">
      <c r="A16" s="533" t="s">
        <v>212</v>
      </c>
      <c r="B16" s="178" t="s">
        <v>250</v>
      </c>
      <c r="C16" s="168">
        <v>9</v>
      </c>
      <c r="D16" s="527">
        <f>IF(C16=0,"0",C16/C17)</f>
        <v>0.81818181818181823</v>
      </c>
      <c r="E16" s="167">
        <v>13</v>
      </c>
      <c r="F16" s="527">
        <f>IF(E16=0,"0",E16/E17)</f>
        <v>1</v>
      </c>
      <c r="G16" s="168">
        <v>13</v>
      </c>
      <c r="H16" s="527">
        <f>IF(G16=0,"0",G16/G17)</f>
        <v>1</v>
      </c>
      <c r="I16" s="168">
        <v>9</v>
      </c>
      <c r="J16" s="527">
        <f>IF(I16=0,"0",I16/I17)</f>
        <v>0.9</v>
      </c>
      <c r="K16" s="169">
        <f t="shared" si="0"/>
        <v>44</v>
      </c>
      <c r="L16" s="527">
        <f>IF(K16=0,"0",K16/K17)</f>
        <v>0.93617021276595747</v>
      </c>
      <c r="M16" s="534" t="s">
        <v>269</v>
      </c>
      <c r="N16" s="534"/>
      <c r="O16" s="534"/>
    </row>
    <row r="17" spans="1:15" ht="156.75" customHeight="1" x14ac:dyDescent="0.2">
      <c r="A17" s="533"/>
      <c r="B17" s="178" t="s">
        <v>231</v>
      </c>
      <c r="C17" s="168">
        <v>11</v>
      </c>
      <c r="D17" s="527"/>
      <c r="E17" s="167">
        <v>13</v>
      </c>
      <c r="F17" s="527"/>
      <c r="G17" s="168">
        <v>13</v>
      </c>
      <c r="H17" s="527"/>
      <c r="I17" s="168">
        <v>10</v>
      </c>
      <c r="J17" s="527"/>
      <c r="K17" s="169">
        <f t="shared" si="0"/>
        <v>47</v>
      </c>
      <c r="L17" s="527"/>
      <c r="M17" s="534"/>
      <c r="N17" s="534"/>
      <c r="O17" s="534"/>
    </row>
    <row r="18" spans="1:15" ht="30" customHeight="1" x14ac:dyDescent="0.2">
      <c r="A18" s="535" t="s">
        <v>213</v>
      </c>
      <c r="B18" s="178" t="s">
        <v>250</v>
      </c>
      <c r="C18" s="168">
        <f>21+17</f>
        <v>38</v>
      </c>
      <c r="D18" s="527">
        <f>IF(C18=0,"0",C18/C19)</f>
        <v>1.4074074074074074</v>
      </c>
      <c r="E18" s="170">
        <v>21</v>
      </c>
      <c r="F18" s="527">
        <f>IF(E18=0,"0",E18/E19)</f>
        <v>7</v>
      </c>
      <c r="G18" s="168">
        <v>61</v>
      </c>
      <c r="H18" s="527">
        <f>IF(G18=0,"0",G18/G19)</f>
        <v>1.0517241379310345</v>
      </c>
      <c r="I18" s="168">
        <v>34</v>
      </c>
      <c r="J18" s="527">
        <f>IF(I18=0,"0",I18/I19)</f>
        <v>0.89473684210526316</v>
      </c>
      <c r="K18" s="169">
        <f t="shared" si="0"/>
        <v>154</v>
      </c>
      <c r="L18" s="527">
        <f>IF(K18=0,"0",K18/K19)</f>
        <v>1.2222222222222223</v>
      </c>
      <c r="M18" s="530" t="s">
        <v>268</v>
      </c>
      <c r="N18" s="530"/>
      <c r="O18" s="530"/>
    </row>
    <row r="19" spans="1:15" ht="45.75" customHeight="1" x14ac:dyDescent="0.2">
      <c r="A19" s="535"/>
      <c r="B19" s="178" t="s">
        <v>231</v>
      </c>
      <c r="C19" s="168">
        <v>27</v>
      </c>
      <c r="D19" s="527"/>
      <c r="E19" s="170">
        <v>3</v>
      </c>
      <c r="F19" s="527"/>
      <c r="G19" s="168">
        <v>58</v>
      </c>
      <c r="H19" s="527"/>
      <c r="I19" s="168">
        <v>38</v>
      </c>
      <c r="J19" s="527"/>
      <c r="K19" s="169">
        <f t="shared" si="0"/>
        <v>126</v>
      </c>
      <c r="L19" s="527"/>
      <c r="M19" s="530"/>
      <c r="N19" s="530"/>
      <c r="O19" s="530"/>
    </row>
    <row r="20" spans="1:15" ht="30" customHeight="1" x14ac:dyDescent="0.2">
      <c r="A20" s="533" t="s">
        <v>214</v>
      </c>
      <c r="B20" s="178" t="s">
        <v>250</v>
      </c>
      <c r="C20" s="168">
        <v>25</v>
      </c>
      <c r="D20" s="527">
        <f>IF(C20=0,"0",C20/C21)</f>
        <v>1</v>
      </c>
      <c r="E20" s="170">
        <v>17</v>
      </c>
      <c r="F20" s="527">
        <f>IF(E20=0,"0",E20/E21)</f>
        <v>1</v>
      </c>
      <c r="G20" s="168">
        <v>48</v>
      </c>
      <c r="H20" s="527">
        <f>IF(G20=0,"0",G20/G21)</f>
        <v>1</v>
      </c>
      <c r="I20" s="168">
        <v>53</v>
      </c>
      <c r="J20" s="527">
        <f>IF(I20=0,"0",I20/I21)</f>
        <v>1</v>
      </c>
      <c r="K20" s="169">
        <f t="shared" si="0"/>
        <v>143</v>
      </c>
      <c r="L20" s="527">
        <f>IF(K20=0,"0",K20/K21)</f>
        <v>1</v>
      </c>
      <c r="M20" s="536" t="s">
        <v>278</v>
      </c>
      <c r="N20" s="536"/>
      <c r="O20" s="536"/>
    </row>
    <row r="21" spans="1:15" ht="53.25" customHeight="1" x14ac:dyDescent="0.2">
      <c r="A21" s="533"/>
      <c r="B21" s="178" t="s">
        <v>231</v>
      </c>
      <c r="C21" s="168">
        <v>25</v>
      </c>
      <c r="D21" s="527"/>
      <c r="E21" s="170">
        <v>17</v>
      </c>
      <c r="F21" s="527"/>
      <c r="G21" s="168">
        <v>48</v>
      </c>
      <c r="H21" s="527"/>
      <c r="I21" s="168">
        <v>53</v>
      </c>
      <c r="J21" s="527"/>
      <c r="K21" s="169">
        <f t="shared" si="0"/>
        <v>143</v>
      </c>
      <c r="L21" s="527"/>
      <c r="M21" s="536"/>
      <c r="N21" s="536"/>
      <c r="O21" s="536"/>
    </row>
    <row r="22" spans="1:15" ht="76.5" customHeight="1" x14ac:dyDescent="0.2">
      <c r="A22" s="526" t="s">
        <v>215</v>
      </c>
      <c r="B22" s="178" t="s">
        <v>250</v>
      </c>
      <c r="C22" s="168">
        <v>4</v>
      </c>
      <c r="D22" s="527">
        <f>IF(C22=0,"0",C22/C23)</f>
        <v>0.33333333333333331</v>
      </c>
      <c r="E22" s="171">
        <v>6</v>
      </c>
      <c r="F22" s="527">
        <f>IF(E22=0,"0",E22/E23)</f>
        <v>1</v>
      </c>
      <c r="G22" s="168">
        <v>20</v>
      </c>
      <c r="H22" s="527">
        <f>IF(G22=0,"0",G22/G23)</f>
        <v>1</v>
      </c>
      <c r="I22" s="168"/>
      <c r="J22" s="527" t="str">
        <f>IF(I22=0,"0",I22/I23)</f>
        <v>0</v>
      </c>
      <c r="K22" s="169">
        <f t="shared" si="0"/>
        <v>30</v>
      </c>
      <c r="L22" s="527">
        <f>IF(K22=0,"0",K22/K23)</f>
        <v>0.78947368421052633</v>
      </c>
      <c r="M22" s="530" t="s">
        <v>259</v>
      </c>
      <c r="N22" s="536"/>
      <c r="O22" s="536"/>
    </row>
    <row r="23" spans="1:15" ht="80.25" customHeight="1" x14ac:dyDescent="0.2">
      <c r="A23" s="526"/>
      <c r="B23" s="178" t="s">
        <v>231</v>
      </c>
      <c r="C23" s="168">
        <v>12</v>
      </c>
      <c r="D23" s="527"/>
      <c r="E23" s="172">
        <v>6</v>
      </c>
      <c r="F23" s="527"/>
      <c r="G23" s="168">
        <v>20</v>
      </c>
      <c r="H23" s="527"/>
      <c r="I23" s="168"/>
      <c r="J23" s="527"/>
      <c r="K23" s="169">
        <f t="shared" si="0"/>
        <v>38</v>
      </c>
      <c r="L23" s="527"/>
      <c r="M23" s="536"/>
      <c r="N23" s="536"/>
      <c r="O23" s="536"/>
    </row>
    <row r="24" spans="1:15" ht="30" customHeight="1" x14ac:dyDescent="0.2">
      <c r="A24" s="533" t="s">
        <v>216</v>
      </c>
      <c r="B24" s="178" t="s">
        <v>250</v>
      </c>
      <c r="C24" s="168">
        <v>8</v>
      </c>
      <c r="D24" s="537">
        <f>IF(C24=0,"0",C24/C25)</f>
        <v>1</v>
      </c>
      <c r="E24" s="173">
        <v>7</v>
      </c>
      <c r="F24" s="527">
        <f>IF(E24=0,"0",E24/E25)</f>
        <v>1</v>
      </c>
      <c r="G24" s="168">
        <v>9</v>
      </c>
      <c r="H24" s="527">
        <f>IF(G24=0,"0",G24/G25)</f>
        <v>1</v>
      </c>
      <c r="I24" s="168">
        <v>6</v>
      </c>
      <c r="J24" s="527">
        <f>IF(I24=0,"0",I24/I25)</f>
        <v>1</v>
      </c>
      <c r="K24" s="169">
        <f t="shared" si="0"/>
        <v>30</v>
      </c>
      <c r="L24" s="527">
        <f>IF(K24=0,"0",K24/K25)</f>
        <v>1</v>
      </c>
      <c r="M24" s="530" t="s">
        <v>276</v>
      </c>
      <c r="N24" s="536"/>
      <c r="O24" s="536"/>
    </row>
    <row r="25" spans="1:15" ht="77.25" customHeight="1" thickBot="1" x14ac:dyDescent="0.25">
      <c r="A25" s="533"/>
      <c r="B25" s="178" t="s">
        <v>231</v>
      </c>
      <c r="C25" s="168">
        <v>8</v>
      </c>
      <c r="D25" s="537"/>
      <c r="E25" s="174">
        <v>7</v>
      </c>
      <c r="F25" s="527"/>
      <c r="G25" s="168">
        <v>9</v>
      </c>
      <c r="H25" s="527"/>
      <c r="I25" s="168">
        <v>6</v>
      </c>
      <c r="J25" s="527"/>
      <c r="K25" s="169">
        <f t="shared" si="0"/>
        <v>30</v>
      </c>
      <c r="L25" s="527"/>
      <c r="M25" s="536"/>
      <c r="N25" s="536"/>
      <c r="O25" s="536"/>
    </row>
    <row r="66" spans="19:19" ht="30" customHeight="1" x14ac:dyDescent="0.2">
      <c r="S66" s="160"/>
    </row>
    <row r="136" spans="19:19" ht="30" customHeight="1" x14ac:dyDescent="0.2">
      <c r="S136" s="152"/>
    </row>
    <row r="137" spans="19:19" ht="30" customHeight="1" x14ac:dyDescent="0.2">
      <c r="S137" s="152"/>
    </row>
    <row r="138" spans="19:19" ht="30" customHeight="1" x14ac:dyDescent="0.2">
      <c r="S138" s="152"/>
    </row>
    <row r="139" spans="19:19" ht="30" customHeight="1" x14ac:dyDescent="0.2">
      <c r="S139" s="152"/>
    </row>
    <row r="140" spans="19:19" ht="30" customHeight="1" x14ac:dyDescent="0.2">
      <c r="S140" s="152"/>
    </row>
    <row r="141" spans="19:19" ht="30" customHeight="1" x14ac:dyDescent="0.2">
      <c r="S141" s="152"/>
    </row>
    <row r="142" spans="19:19" ht="30" customHeight="1" x14ac:dyDescent="0.2">
      <c r="S142" s="152"/>
    </row>
    <row r="143" spans="19:19" ht="30" customHeight="1" x14ac:dyDescent="0.2">
      <c r="S143" s="152"/>
    </row>
    <row r="144" spans="19:19" ht="30" customHeight="1" x14ac:dyDescent="0.2">
      <c r="S144" s="152"/>
    </row>
    <row r="145" spans="19:19" ht="30" customHeight="1" x14ac:dyDescent="0.2">
      <c r="S145" s="152"/>
    </row>
    <row r="146" spans="19:19" ht="30" customHeight="1" x14ac:dyDescent="0.2">
      <c r="S146" s="152"/>
    </row>
  </sheetData>
  <sheetProtection formatCells="0" formatColumns="0" formatRows="0" insertRows="0"/>
  <mergeCells count="70">
    <mergeCell ref="L22:L23"/>
    <mergeCell ref="M22:O23"/>
    <mergeCell ref="A20:A21"/>
    <mergeCell ref="D20:D21"/>
    <mergeCell ref="M24:O25"/>
    <mergeCell ref="A24:A25"/>
    <mergeCell ref="D24:D25"/>
    <mergeCell ref="F24:F25"/>
    <mergeCell ref="H24:H25"/>
    <mergeCell ref="J24:J25"/>
    <mergeCell ref="L24:L25"/>
    <mergeCell ref="A22:A23"/>
    <mergeCell ref="D22:D23"/>
    <mergeCell ref="F22:F23"/>
    <mergeCell ref="H22:H23"/>
    <mergeCell ref="J22:J23"/>
    <mergeCell ref="L20:L21"/>
    <mergeCell ref="M16:O17"/>
    <mergeCell ref="A18:A19"/>
    <mergeCell ref="D18:D19"/>
    <mergeCell ref="F18:F19"/>
    <mergeCell ref="H18:H19"/>
    <mergeCell ref="M20:O21"/>
    <mergeCell ref="J18:J19"/>
    <mergeCell ref="A14:A15"/>
    <mergeCell ref="F20:F21"/>
    <mergeCell ref="H20:H21"/>
    <mergeCell ref="J20:J21"/>
    <mergeCell ref="A16:A17"/>
    <mergeCell ref="D16:D17"/>
    <mergeCell ref="F16:F17"/>
    <mergeCell ref="H16:H17"/>
    <mergeCell ref="J16:J17"/>
    <mergeCell ref="D14:D15"/>
    <mergeCell ref="F14:F15"/>
    <mergeCell ref="H14:H15"/>
    <mergeCell ref="J14:J15"/>
    <mergeCell ref="M12:O13"/>
    <mergeCell ref="L10:L11"/>
    <mergeCell ref="M14:O15"/>
    <mergeCell ref="L18:L19"/>
    <mergeCell ref="M18:O19"/>
    <mergeCell ref="L16:L17"/>
    <mergeCell ref="L12:L13"/>
    <mergeCell ref="L14:L15"/>
    <mergeCell ref="A12:A13"/>
    <mergeCell ref="D12:D13"/>
    <mergeCell ref="F12:F13"/>
    <mergeCell ref="H12:H13"/>
    <mergeCell ref="J12:J13"/>
    <mergeCell ref="A1:A4"/>
    <mergeCell ref="B1:M1"/>
    <mergeCell ref="N1:O1"/>
    <mergeCell ref="B2:M2"/>
    <mergeCell ref="N2:O2"/>
    <mergeCell ref="B3:M3"/>
    <mergeCell ref="N3:O3"/>
    <mergeCell ref="B4:M4"/>
    <mergeCell ref="N4:O4"/>
    <mergeCell ref="C6:O6"/>
    <mergeCell ref="A8:A9"/>
    <mergeCell ref="B8:B9"/>
    <mergeCell ref="A10:A11"/>
    <mergeCell ref="D10:D11"/>
    <mergeCell ref="F10:F11"/>
    <mergeCell ref="H10:H11"/>
    <mergeCell ref="J10:J11"/>
    <mergeCell ref="C8:O8"/>
    <mergeCell ref="M9:O9"/>
    <mergeCell ref="M10:O11"/>
  </mergeCells>
  <conditionalFormatting sqref="L10">
    <cfRule type="cellIs" dxfId="27" priority="1" stopIfTrue="1" operator="equal">
      <formula>"0"</formula>
    </cfRule>
    <cfRule type="cellIs" dxfId="26" priority="2" stopIfTrue="1" operator="lessThanOrEqual">
      <formula>$S$5</formula>
    </cfRule>
    <cfRule type="cellIs" dxfId="25" priority="3" stopIfTrue="1" operator="greaterThanOrEqual">
      <formula>$S$2</formula>
    </cfRule>
    <cfRule type="cellIs" dxfId="24" priority="4" stopIfTrue="1" operator="between">
      <formula>$S$4</formula>
      <formula>$S$3</formula>
    </cfRule>
  </conditionalFormatting>
  <pageMargins left="0.78740157480314965" right="0.39370078740157483" top="0.74803149606299213" bottom="0.39370078740157483" header="0.31496062992125984" footer="0.31496062992125984"/>
  <pageSetup scale="6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workbookViewId="0"/>
  </sheetViews>
  <sheetFormatPr baseColWidth="10" defaultColWidth="11.42578125"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37"/>
      <c r="C2" s="340" t="s">
        <v>56</v>
      </c>
      <c r="D2" s="341"/>
      <c r="E2" s="341"/>
      <c r="F2" s="341"/>
      <c r="G2" s="341"/>
      <c r="H2" s="341"/>
      <c r="I2" s="341"/>
      <c r="J2" s="341"/>
      <c r="K2" s="341"/>
      <c r="L2" s="341"/>
      <c r="M2" s="342"/>
      <c r="N2" s="343" t="s">
        <v>188</v>
      </c>
      <c r="O2" s="344"/>
      <c r="P2" s="345"/>
      <c r="S2" s="101">
        <v>0.8</v>
      </c>
    </row>
    <row r="3" spans="1:19" ht="15.75" customHeight="1" x14ac:dyDescent="0.2">
      <c r="B3" s="338"/>
      <c r="C3" s="346" t="s">
        <v>58</v>
      </c>
      <c r="D3" s="347"/>
      <c r="E3" s="347"/>
      <c r="F3" s="347"/>
      <c r="G3" s="347"/>
      <c r="H3" s="347"/>
      <c r="I3" s="347"/>
      <c r="J3" s="347"/>
      <c r="K3" s="347"/>
      <c r="L3" s="347"/>
      <c r="M3" s="348"/>
      <c r="N3" s="349" t="s">
        <v>257</v>
      </c>
      <c r="O3" s="350"/>
      <c r="P3" s="351"/>
      <c r="S3" s="101">
        <v>0.79998999999999998</v>
      </c>
    </row>
    <row r="4" spans="1:19" ht="15.75" customHeight="1" x14ac:dyDescent="0.2">
      <c r="B4" s="338"/>
      <c r="C4" s="346" t="s">
        <v>59</v>
      </c>
      <c r="D4" s="347"/>
      <c r="E4" s="347"/>
      <c r="F4" s="347"/>
      <c r="G4" s="347"/>
      <c r="H4" s="347"/>
      <c r="I4" s="347"/>
      <c r="J4" s="347"/>
      <c r="K4" s="347"/>
      <c r="L4" s="347"/>
      <c r="M4" s="348"/>
      <c r="N4" s="349" t="s">
        <v>189</v>
      </c>
      <c r="O4" s="350"/>
      <c r="P4" s="351"/>
      <c r="S4" s="101">
        <v>0.65</v>
      </c>
    </row>
    <row r="5" spans="1:19" ht="16.5" customHeight="1" thickBot="1" x14ac:dyDescent="0.25">
      <c r="B5" s="339"/>
      <c r="C5" s="352" t="s">
        <v>60</v>
      </c>
      <c r="D5" s="353"/>
      <c r="E5" s="353"/>
      <c r="F5" s="353"/>
      <c r="G5" s="353"/>
      <c r="H5" s="353"/>
      <c r="I5" s="353"/>
      <c r="J5" s="353"/>
      <c r="K5" s="353"/>
      <c r="L5" s="353"/>
      <c r="M5" s="354"/>
      <c r="N5" s="355" t="s">
        <v>61</v>
      </c>
      <c r="O5" s="356"/>
      <c r="P5" s="357"/>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58" t="s">
        <v>65</v>
      </c>
      <c r="C7" s="359"/>
      <c r="D7" s="359"/>
      <c r="E7" s="359"/>
      <c r="F7" s="359"/>
      <c r="G7" s="359"/>
      <c r="H7" s="359"/>
      <c r="I7" s="359"/>
      <c r="J7" s="359"/>
      <c r="K7" s="359"/>
      <c r="L7" s="359"/>
      <c r="M7" s="359"/>
      <c r="N7" s="359"/>
      <c r="O7" s="359"/>
      <c r="P7" s="360"/>
      <c r="Q7" s="53"/>
      <c r="S7" s="101"/>
    </row>
    <row r="8" spans="1:19" ht="13.5" thickBot="1" x14ac:dyDescent="0.25">
      <c r="A8" s="53"/>
      <c r="B8" s="361"/>
      <c r="C8" s="362"/>
      <c r="D8" s="362"/>
      <c r="E8" s="362"/>
      <c r="F8" s="362"/>
      <c r="G8" s="362"/>
      <c r="H8" s="362"/>
      <c r="I8" s="362"/>
      <c r="J8" s="362"/>
      <c r="K8" s="362"/>
      <c r="L8" s="362"/>
      <c r="M8" s="362"/>
      <c r="N8" s="362"/>
      <c r="O8" s="362"/>
      <c r="P8" s="363"/>
      <c r="Q8" s="53"/>
    </row>
    <row r="9" spans="1:19" ht="6.75" customHeight="1" thickBot="1" x14ac:dyDescent="0.25">
      <c r="A9" s="53"/>
      <c r="B9" s="364"/>
      <c r="C9" s="364"/>
      <c r="D9" s="364"/>
      <c r="E9" s="364"/>
      <c r="F9" s="364"/>
      <c r="G9" s="364"/>
      <c r="H9" s="364"/>
      <c r="I9" s="364"/>
      <c r="J9" s="364"/>
      <c r="K9" s="364"/>
      <c r="L9" s="364"/>
      <c r="M9" s="364"/>
      <c r="N9" s="364"/>
      <c r="O9" s="364"/>
      <c r="P9" s="364"/>
      <c r="Q9" s="53"/>
    </row>
    <row r="10" spans="1:19" ht="26.25" customHeight="1" thickBot="1" x14ac:dyDescent="0.25">
      <c r="A10" s="53"/>
      <c r="B10" s="91" t="s">
        <v>83</v>
      </c>
      <c r="C10" s="370">
        <v>2020</v>
      </c>
      <c r="D10" s="371"/>
      <c r="E10" s="371"/>
      <c r="F10" s="371"/>
      <c r="G10" s="371"/>
      <c r="H10" s="371"/>
      <c r="I10" s="372"/>
      <c r="J10" s="365" t="s">
        <v>1</v>
      </c>
      <c r="K10" s="366"/>
      <c r="L10" s="366"/>
      <c r="M10" s="366"/>
      <c r="N10" s="367" t="s">
        <v>232</v>
      </c>
      <c r="O10" s="368"/>
      <c r="P10" s="369"/>
      <c r="Q10" s="53"/>
    </row>
    <row r="11" spans="1:19" ht="4.5" customHeight="1" thickBot="1" x14ac:dyDescent="0.25">
      <c r="A11" s="53"/>
      <c r="B11" s="373"/>
      <c r="C11" s="374"/>
      <c r="D11" s="374"/>
      <c r="E11" s="374"/>
      <c r="F11" s="374"/>
      <c r="G11" s="374"/>
      <c r="H11" s="374"/>
      <c r="I11" s="374"/>
      <c r="J11" s="374"/>
      <c r="K11" s="374"/>
      <c r="L11" s="374"/>
      <c r="M11" s="374"/>
      <c r="N11" s="374"/>
      <c r="O11" s="374"/>
      <c r="P11" s="375"/>
      <c r="Q11" s="53"/>
    </row>
    <row r="12" spans="1:19" ht="13.5" thickBot="1" x14ac:dyDescent="0.25">
      <c r="A12" s="53"/>
      <c r="B12" s="63" t="s">
        <v>0</v>
      </c>
      <c r="C12" s="376" t="s">
        <v>110</v>
      </c>
      <c r="D12" s="376"/>
      <c r="E12" s="376"/>
      <c r="F12" s="376"/>
      <c r="G12" s="376"/>
      <c r="H12" s="376"/>
      <c r="I12" s="376"/>
      <c r="J12" s="376"/>
      <c r="K12" s="376"/>
      <c r="L12" s="376"/>
      <c r="M12" s="376"/>
      <c r="N12" s="376"/>
      <c r="O12" s="376"/>
      <c r="P12" s="377"/>
      <c r="Q12" s="53"/>
    </row>
    <row r="13" spans="1:19" ht="4.5" customHeight="1" thickBot="1" x14ac:dyDescent="0.25">
      <c r="A13" s="53"/>
      <c r="B13" s="378"/>
      <c r="C13" s="379"/>
      <c r="D13" s="379"/>
      <c r="E13" s="379"/>
      <c r="F13" s="379"/>
      <c r="G13" s="379"/>
      <c r="H13" s="379"/>
      <c r="I13" s="379"/>
      <c r="J13" s="379"/>
      <c r="K13" s="379"/>
      <c r="L13" s="379"/>
      <c r="M13" s="379"/>
      <c r="N13" s="379"/>
      <c r="O13" s="379"/>
      <c r="P13" s="380"/>
      <c r="Q13" s="53"/>
    </row>
    <row r="14" spans="1:19" ht="18" customHeight="1" thickBot="1" x14ac:dyDescent="0.25">
      <c r="A14" s="53"/>
      <c r="B14" s="63" t="s">
        <v>6</v>
      </c>
      <c r="C14" s="381" t="s">
        <v>240</v>
      </c>
      <c r="D14" s="382"/>
      <c r="E14" s="382"/>
      <c r="F14" s="382"/>
      <c r="G14" s="382"/>
      <c r="H14" s="382"/>
      <c r="I14" s="382"/>
      <c r="J14" s="382"/>
      <c r="K14" s="382"/>
      <c r="L14" s="382"/>
      <c r="M14" s="382"/>
      <c r="N14" s="382"/>
      <c r="O14" s="382"/>
      <c r="P14" s="383"/>
      <c r="Q14" s="53"/>
    </row>
    <row r="15" spans="1:19" ht="4.5" customHeight="1" thickBot="1" x14ac:dyDescent="0.25">
      <c r="A15" s="53"/>
      <c r="B15" s="384"/>
      <c r="C15" s="385"/>
      <c r="D15" s="385"/>
      <c r="E15" s="385"/>
      <c r="F15" s="385"/>
      <c r="G15" s="385"/>
      <c r="H15" s="385"/>
      <c r="I15" s="385"/>
      <c r="J15" s="385"/>
      <c r="K15" s="385"/>
      <c r="L15" s="385"/>
      <c r="M15" s="385"/>
      <c r="N15" s="385"/>
      <c r="O15" s="385"/>
      <c r="P15" s="386"/>
      <c r="Q15" s="53"/>
    </row>
    <row r="16" spans="1:19" ht="32.25" customHeight="1" thickBot="1" x14ac:dyDescent="0.25">
      <c r="A16" s="53"/>
      <c r="B16" s="63" t="s">
        <v>25</v>
      </c>
      <c r="C16" s="367" t="s">
        <v>241</v>
      </c>
      <c r="D16" s="368"/>
      <c r="E16" s="368"/>
      <c r="F16" s="368"/>
      <c r="G16" s="368"/>
      <c r="H16" s="368"/>
      <c r="I16" s="368"/>
      <c r="J16" s="368"/>
      <c r="K16" s="368"/>
      <c r="L16" s="368"/>
      <c r="M16" s="368"/>
      <c r="N16" s="368"/>
      <c r="O16" s="368"/>
      <c r="P16" s="369"/>
      <c r="Q16" s="53"/>
    </row>
    <row r="17" spans="1:17" ht="4.5" customHeight="1" thickBot="1" x14ac:dyDescent="0.25">
      <c r="A17" s="53"/>
      <c r="B17" s="384"/>
      <c r="C17" s="385"/>
      <c r="D17" s="385"/>
      <c r="E17" s="385"/>
      <c r="F17" s="385"/>
      <c r="G17" s="385"/>
      <c r="H17" s="385"/>
      <c r="I17" s="385"/>
      <c r="J17" s="385"/>
      <c r="K17" s="385"/>
      <c r="L17" s="385"/>
      <c r="M17" s="385"/>
      <c r="N17" s="385"/>
      <c r="O17" s="385"/>
      <c r="P17" s="386"/>
      <c r="Q17" s="53"/>
    </row>
    <row r="18" spans="1:17" ht="26.25" customHeight="1" thickBot="1" x14ac:dyDescent="0.25">
      <c r="A18" s="53"/>
      <c r="B18" s="63" t="s">
        <v>11</v>
      </c>
      <c r="C18" s="387" t="s">
        <v>192</v>
      </c>
      <c r="D18" s="388"/>
      <c r="E18" s="388"/>
      <c r="F18" s="388"/>
      <c r="G18" s="388"/>
      <c r="H18" s="388"/>
      <c r="I18" s="388"/>
      <c r="J18" s="388"/>
      <c r="K18" s="388"/>
      <c r="L18" s="388"/>
      <c r="M18" s="388"/>
      <c r="N18" s="388"/>
      <c r="O18" s="388"/>
      <c r="P18" s="389"/>
      <c r="Q18" s="53"/>
    </row>
    <row r="19" spans="1:17" ht="4.5" customHeight="1" thickBot="1" x14ac:dyDescent="0.25">
      <c r="A19" s="53"/>
      <c r="B19" s="390"/>
      <c r="C19" s="390"/>
      <c r="D19" s="390"/>
      <c r="E19" s="390"/>
      <c r="F19" s="390"/>
      <c r="G19" s="390"/>
      <c r="H19" s="390"/>
      <c r="I19" s="390"/>
      <c r="J19" s="390"/>
      <c r="K19" s="390"/>
      <c r="L19" s="390"/>
      <c r="M19" s="390"/>
      <c r="N19" s="390"/>
      <c r="O19" s="390"/>
      <c r="P19" s="390"/>
      <c r="Q19" s="53"/>
    </row>
    <row r="20" spans="1:17" ht="17.25" customHeight="1" thickBot="1" x14ac:dyDescent="0.25">
      <c r="A20" s="53"/>
      <c r="B20" s="391" t="s">
        <v>26</v>
      </c>
      <c r="C20" s="392"/>
      <c r="D20" s="392"/>
      <c r="E20" s="392"/>
      <c r="F20" s="392"/>
      <c r="G20" s="392"/>
      <c r="H20" s="392"/>
      <c r="I20" s="392"/>
      <c r="J20" s="392"/>
      <c r="K20" s="392"/>
      <c r="L20" s="392"/>
      <c r="M20" s="392"/>
      <c r="N20" s="392"/>
      <c r="O20" s="392"/>
      <c r="P20" s="393"/>
      <c r="Q20" s="53"/>
    </row>
    <row r="21" spans="1:17" ht="4.5" customHeight="1" thickBot="1" x14ac:dyDescent="0.25">
      <c r="A21" s="53"/>
      <c r="B21" s="394"/>
      <c r="C21" s="395"/>
      <c r="D21" s="395"/>
      <c r="E21" s="395"/>
      <c r="F21" s="395"/>
      <c r="G21" s="395"/>
      <c r="H21" s="395"/>
      <c r="I21" s="395"/>
      <c r="J21" s="395"/>
      <c r="K21" s="395"/>
      <c r="L21" s="395"/>
      <c r="M21" s="395"/>
      <c r="N21" s="395"/>
      <c r="O21" s="395"/>
      <c r="P21" s="396"/>
      <c r="Q21" s="53"/>
    </row>
    <row r="22" spans="1:17" ht="51" customHeight="1" thickBot="1" x14ac:dyDescent="0.25">
      <c r="A22" s="53"/>
      <c r="B22" s="63" t="s">
        <v>3</v>
      </c>
      <c r="C22" s="397" t="s">
        <v>242</v>
      </c>
      <c r="D22" s="398"/>
      <c r="E22" s="398"/>
      <c r="F22" s="398"/>
      <c r="G22" s="398"/>
      <c r="H22" s="398"/>
      <c r="I22" s="398"/>
      <c r="J22" s="398"/>
      <c r="K22" s="398"/>
      <c r="L22" s="398"/>
      <c r="M22" s="398"/>
      <c r="N22" s="398"/>
      <c r="O22" s="398"/>
      <c r="P22" s="399"/>
      <c r="Q22" s="53"/>
    </row>
    <row r="23" spans="1:17" ht="4.5" customHeight="1" thickBot="1" x14ac:dyDescent="0.25">
      <c r="A23" s="53"/>
      <c r="B23" s="384"/>
      <c r="C23" s="385"/>
      <c r="D23" s="385"/>
      <c r="E23" s="385"/>
      <c r="F23" s="385"/>
      <c r="G23" s="385"/>
      <c r="H23" s="385"/>
      <c r="I23" s="385"/>
      <c r="J23" s="385"/>
      <c r="K23" s="385"/>
      <c r="L23" s="385"/>
      <c r="M23" s="385"/>
      <c r="N23" s="385"/>
      <c r="O23" s="385"/>
      <c r="P23" s="386"/>
      <c r="Q23" s="53"/>
    </row>
    <row r="24" spans="1:17" ht="82.5" customHeight="1" thickBot="1" x14ac:dyDescent="0.25">
      <c r="A24" s="53"/>
      <c r="B24" s="63" t="s">
        <v>12</v>
      </c>
      <c r="C24" s="400" t="s">
        <v>243</v>
      </c>
      <c r="D24" s="401"/>
      <c r="E24" s="401"/>
      <c r="F24" s="401"/>
      <c r="G24" s="401"/>
      <c r="H24" s="401"/>
      <c r="I24" s="401"/>
      <c r="J24" s="401"/>
      <c r="K24" s="401"/>
      <c r="L24" s="401"/>
      <c r="M24" s="401"/>
      <c r="N24" s="401"/>
      <c r="O24" s="401"/>
      <c r="P24" s="402"/>
      <c r="Q24" s="53"/>
    </row>
    <row r="25" spans="1:17" ht="4.5" customHeight="1" thickBot="1" x14ac:dyDescent="0.25">
      <c r="A25" s="53"/>
      <c r="B25" s="403"/>
      <c r="C25" s="404"/>
      <c r="D25" s="404"/>
      <c r="E25" s="404"/>
      <c r="F25" s="404"/>
      <c r="G25" s="404"/>
      <c r="H25" s="404"/>
      <c r="I25" s="404"/>
      <c r="J25" s="404"/>
      <c r="K25" s="404"/>
      <c r="L25" s="404"/>
      <c r="M25" s="404"/>
      <c r="N25" s="404"/>
      <c r="O25" s="404"/>
      <c r="P25" s="405"/>
      <c r="Q25" s="53"/>
    </row>
    <row r="26" spans="1:17" ht="13.5" customHeight="1" thickBot="1" x14ac:dyDescent="0.25">
      <c r="A26" s="53"/>
      <c r="B26" s="64" t="s">
        <v>2</v>
      </c>
      <c r="C26" s="538">
        <v>1</v>
      </c>
      <c r="D26" s="539"/>
      <c r="E26" s="539"/>
      <c r="F26" s="539"/>
      <c r="G26" s="539"/>
      <c r="H26" s="539"/>
      <c r="I26" s="539"/>
      <c r="J26" s="539"/>
      <c r="K26" s="539"/>
      <c r="L26" s="539"/>
      <c r="M26" s="539"/>
      <c r="N26" s="539"/>
      <c r="O26" s="539"/>
      <c r="P26" s="540"/>
      <c r="Q26" s="53"/>
    </row>
    <row r="27" spans="1:17" ht="4.5" customHeight="1" thickBot="1" x14ac:dyDescent="0.25">
      <c r="A27" s="53"/>
      <c r="B27" s="409"/>
      <c r="C27" s="410"/>
      <c r="D27" s="410"/>
      <c r="E27" s="410"/>
      <c r="F27" s="410"/>
      <c r="G27" s="410"/>
      <c r="H27" s="410"/>
      <c r="I27" s="410"/>
      <c r="J27" s="410"/>
      <c r="K27" s="410"/>
      <c r="L27" s="410"/>
      <c r="M27" s="410"/>
      <c r="N27" s="410"/>
      <c r="O27" s="410"/>
      <c r="P27" s="411"/>
      <c r="Q27" s="53"/>
    </row>
    <row r="28" spans="1:17" ht="12.75" customHeight="1" thickBot="1" x14ac:dyDescent="0.25">
      <c r="A28" s="53"/>
      <c r="B28" s="64" t="s">
        <v>13</v>
      </c>
      <c r="C28" s="65" t="s">
        <v>14</v>
      </c>
      <c r="D28" s="412" t="s">
        <v>177</v>
      </c>
      <c r="E28" s="407"/>
      <c r="F28" s="407"/>
      <c r="G28" s="408"/>
      <c r="H28" s="413" t="s">
        <v>15</v>
      </c>
      <c r="I28" s="413"/>
      <c r="J28" s="413"/>
      <c r="K28" s="412" t="s">
        <v>176</v>
      </c>
      <c r="L28" s="407"/>
      <c r="M28" s="408"/>
      <c r="N28" s="414" t="s">
        <v>16</v>
      </c>
      <c r="O28" s="415"/>
      <c r="P28" s="66" t="s">
        <v>178</v>
      </c>
      <c r="Q28" s="53"/>
    </row>
    <row r="29" spans="1:17" ht="4.5" customHeight="1" thickBot="1" x14ac:dyDescent="0.25">
      <c r="A29" s="53"/>
      <c r="B29" s="416"/>
      <c r="C29" s="417"/>
      <c r="D29" s="417"/>
      <c r="E29" s="417"/>
      <c r="F29" s="417"/>
      <c r="G29" s="417"/>
      <c r="H29" s="417"/>
      <c r="I29" s="417"/>
      <c r="J29" s="417"/>
      <c r="K29" s="417"/>
      <c r="L29" s="417"/>
      <c r="M29" s="417"/>
      <c r="N29" s="417"/>
      <c r="O29" s="417"/>
      <c r="P29" s="418"/>
      <c r="Q29" s="53"/>
    </row>
    <row r="30" spans="1:17" ht="13.5" thickBot="1" x14ac:dyDescent="0.25">
      <c r="A30" s="53"/>
      <c r="B30" s="89" t="s">
        <v>7</v>
      </c>
      <c r="C30" s="419" t="s">
        <v>187</v>
      </c>
      <c r="D30" s="376"/>
      <c r="E30" s="376"/>
      <c r="F30" s="376"/>
      <c r="G30" s="376"/>
      <c r="H30" s="376"/>
      <c r="I30" s="376"/>
      <c r="J30" s="376"/>
      <c r="K30" s="376"/>
      <c r="L30" s="376"/>
      <c r="M30" s="376"/>
      <c r="N30" s="376"/>
      <c r="O30" s="376"/>
      <c r="P30" s="377"/>
      <c r="Q30" s="53"/>
    </row>
    <row r="31" spans="1:17" ht="4.5" customHeight="1" thickBot="1" x14ac:dyDescent="0.25">
      <c r="A31" s="53"/>
      <c r="B31" s="384"/>
      <c r="C31" s="385"/>
      <c r="D31" s="385"/>
      <c r="E31" s="385"/>
      <c r="F31" s="385"/>
      <c r="G31" s="385"/>
      <c r="H31" s="385"/>
      <c r="I31" s="385"/>
      <c r="J31" s="385"/>
      <c r="K31" s="385"/>
      <c r="L31" s="385"/>
      <c r="M31" s="385"/>
      <c r="N31" s="385"/>
      <c r="O31" s="385"/>
      <c r="P31" s="386"/>
      <c r="Q31" s="53"/>
    </row>
    <row r="32" spans="1:17" ht="13.5" thickBot="1" x14ac:dyDescent="0.25">
      <c r="A32" s="53"/>
      <c r="B32" s="89" t="s">
        <v>4</v>
      </c>
      <c r="C32" s="420" t="s">
        <v>71</v>
      </c>
      <c r="D32" s="376"/>
      <c r="E32" s="376"/>
      <c r="F32" s="376"/>
      <c r="G32" s="376"/>
      <c r="H32" s="376"/>
      <c r="I32" s="376"/>
      <c r="J32" s="376"/>
      <c r="K32" s="376"/>
      <c r="L32" s="376"/>
      <c r="M32" s="376"/>
      <c r="N32" s="376"/>
      <c r="O32" s="376"/>
      <c r="P32" s="377"/>
      <c r="Q32" s="53"/>
    </row>
    <row r="33" spans="1:17" ht="4.5" customHeight="1" thickBot="1" x14ac:dyDescent="0.25">
      <c r="A33" s="53"/>
      <c r="B33" s="384"/>
      <c r="C33" s="385"/>
      <c r="D33" s="385"/>
      <c r="E33" s="385"/>
      <c r="F33" s="385"/>
      <c r="G33" s="385"/>
      <c r="H33" s="385"/>
      <c r="I33" s="385"/>
      <c r="J33" s="385"/>
      <c r="K33" s="385"/>
      <c r="L33" s="385"/>
      <c r="M33" s="385"/>
      <c r="N33" s="385"/>
      <c r="O33" s="385"/>
      <c r="P33" s="386"/>
      <c r="Q33" s="53"/>
    </row>
    <row r="34" spans="1:17" ht="13.5" thickBot="1" x14ac:dyDescent="0.25">
      <c r="A34" s="53"/>
      <c r="B34" s="89" t="s">
        <v>23</v>
      </c>
      <c r="C34" s="420" t="s">
        <v>71</v>
      </c>
      <c r="D34" s="376"/>
      <c r="E34" s="376"/>
      <c r="F34" s="376"/>
      <c r="G34" s="376"/>
      <c r="H34" s="376"/>
      <c r="I34" s="376"/>
      <c r="J34" s="376"/>
      <c r="K34" s="376"/>
      <c r="L34" s="376"/>
      <c r="M34" s="376"/>
      <c r="N34" s="376"/>
      <c r="O34" s="376"/>
      <c r="P34" s="377"/>
      <c r="Q34" s="53"/>
    </row>
    <row r="35" spans="1:17" ht="4.5" customHeight="1" thickBot="1" x14ac:dyDescent="0.25">
      <c r="A35" s="53"/>
      <c r="B35" s="378"/>
      <c r="C35" s="379"/>
      <c r="D35" s="379"/>
      <c r="E35" s="379"/>
      <c r="F35" s="379"/>
      <c r="G35" s="379"/>
      <c r="H35" s="379"/>
      <c r="I35" s="379"/>
      <c r="J35" s="379"/>
      <c r="K35" s="379"/>
      <c r="L35" s="379"/>
      <c r="M35" s="379"/>
      <c r="N35" s="379"/>
      <c r="O35" s="379"/>
      <c r="P35" s="380"/>
      <c r="Q35" s="53"/>
    </row>
    <row r="36" spans="1:17" ht="16.5" customHeight="1" thickBot="1" x14ac:dyDescent="0.25">
      <c r="A36" s="53"/>
      <c r="B36" s="89" t="s">
        <v>64</v>
      </c>
      <c r="C36" s="419" t="s">
        <v>70</v>
      </c>
      <c r="D36" s="376"/>
      <c r="E36" s="376"/>
      <c r="F36" s="376"/>
      <c r="G36" s="376"/>
      <c r="H36" s="376"/>
      <c r="I36" s="376"/>
      <c r="J36" s="376"/>
      <c r="K36" s="376"/>
      <c r="L36" s="376"/>
      <c r="M36" s="376"/>
      <c r="N36" s="376"/>
      <c r="O36" s="376"/>
      <c r="P36" s="377"/>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421" t="s">
        <v>17</v>
      </c>
      <c r="C38" s="422"/>
      <c r="D38" s="422"/>
      <c r="E38" s="422"/>
      <c r="F38" s="422"/>
      <c r="G38" s="422"/>
      <c r="H38" s="422"/>
      <c r="I38" s="422"/>
      <c r="J38" s="422"/>
      <c r="K38" s="422"/>
      <c r="L38" s="422"/>
      <c r="M38" s="422"/>
      <c r="N38" s="422"/>
      <c r="O38" s="423"/>
      <c r="P38" s="424"/>
      <c r="Q38" s="53"/>
    </row>
    <row r="39" spans="1:17" x14ac:dyDescent="0.2">
      <c r="A39" s="53"/>
      <c r="B39" s="93" t="s">
        <v>22</v>
      </c>
      <c r="C39" s="421" t="s">
        <v>18</v>
      </c>
      <c r="D39" s="422"/>
      <c r="E39" s="422"/>
      <c r="F39" s="422"/>
      <c r="G39" s="424"/>
      <c r="H39" s="421" t="s">
        <v>7</v>
      </c>
      <c r="I39" s="422"/>
      <c r="J39" s="422"/>
      <c r="K39" s="422"/>
      <c r="L39" s="424"/>
      <c r="M39" s="421" t="s">
        <v>19</v>
      </c>
      <c r="N39" s="422"/>
      <c r="O39" s="423"/>
      <c r="P39" s="424"/>
      <c r="Q39" s="53"/>
    </row>
    <row r="40" spans="1:17" ht="54" customHeight="1" x14ac:dyDescent="0.2">
      <c r="A40" s="53"/>
      <c r="B40" s="131" t="s">
        <v>246</v>
      </c>
      <c r="C40" s="510"/>
      <c r="D40" s="510"/>
      <c r="E40" s="510"/>
      <c r="F40" s="510"/>
      <c r="G40" s="510"/>
      <c r="H40" s="541" t="s">
        <v>258</v>
      </c>
      <c r="I40" s="541"/>
      <c r="J40" s="541"/>
      <c r="K40" s="541"/>
      <c r="L40" s="541"/>
      <c r="M40" s="510" t="s">
        <v>249</v>
      </c>
      <c r="N40" s="510"/>
      <c r="O40" s="510"/>
      <c r="P40" s="542"/>
      <c r="Q40" s="53"/>
    </row>
    <row r="41" spans="1:17" ht="55.5" customHeight="1" thickBot="1" x14ac:dyDescent="0.25">
      <c r="A41" s="53"/>
      <c r="B41" s="132" t="s">
        <v>247</v>
      </c>
      <c r="C41" s="514"/>
      <c r="D41" s="514"/>
      <c r="E41" s="514"/>
      <c r="F41" s="514"/>
      <c r="G41" s="514"/>
      <c r="H41" s="543" t="s">
        <v>258</v>
      </c>
      <c r="I41" s="543"/>
      <c r="J41" s="543"/>
      <c r="K41" s="543"/>
      <c r="L41" s="543"/>
      <c r="M41" s="510" t="s">
        <v>249</v>
      </c>
      <c r="N41" s="510"/>
      <c r="O41" s="510"/>
      <c r="P41" s="542"/>
      <c r="Q41" s="53"/>
    </row>
    <row r="42" spans="1:17" ht="13.5" customHeight="1" x14ac:dyDescent="0.2">
      <c r="A42" s="53"/>
      <c r="B42" s="94"/>
      <c r="C42" s="437"/>
      <c r="D42" s="437"/>
      <c r="E42" s="437"/>
      <c r="F42" s="437"/>
      <c r="G42" s="437"/>
      <c r="H42" s="437"/>
      <c r="I42" s="437"/>
      <c r="J42" s="437"/>
      <c r="K42" s="437"/>
      <c r="L42" s="437"/>
      <c r="M42" s="437"/>
      <c r="N42" s="437"/>
      <c r="O42" s="437"/>
      <c r="P42" s="438"/>
      <c r="Q42" s="53"/>
    </row>
    <row r="43" spans="1:17" ht="12.75" customHeight="1" x14ac:dyDescent="0.2">
      <c r="A43" s="53"/>
      <c r="B43" s="94"/>
      <c r="C43" s="437"/>
      <c r="D43" s="437"/>
      <c r="E43" s="437"/>
      <c r="F43" s="437"/>
      <c r="G43" s="437"/>
      <c r="H43" s="437"/>
      <c r="I43" s="437"/>
      <c r="J43" s="437"/>
      <c r="K43" s="437"/>
      <c r="L43" s="437"/>
      <c r="M43" s="437"/>
      <c r="N43" s="437"/>
      <c r="O43" s="437"/>
      <c r="P43" s="438"/>
      <c r="Q43" s="53"/>
    </row>
    <row r="44" spans="1:17" ht="11.25" customHeight="1" thickBot="1" x14ac:dyDescent="0.25">
      <c r="A44" s="53"/>
      <c r="B44" s="95"/>
      <c r="C44" s="455"/>
      <c r="D44" s="455"/>
      <c r="E44" s="455"/>
      <c r="F44" s="455"/>
      <c r="G44" s="455"/>
      <c r="H44" s="455"/>
      <c r="I44" s="455"/>
      <c r="J44" s="455"/>
      <c r="K44" s="455"/>
      <c r="L44" s="455"/>
      <c r="M44" s="455"/>
      <c r="N44" s="455"/>
      <c r="O44" s="455"/>
      <c r="P44" s="456"/>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91" t="s">
        <v>8</v>
      </c>
      <c r="C46" s="392"/>
      <c r="D46" s="392"/>
      <c r="E46" s="392"/>
      <c r="F46" s="392"/>
      <c r="G46" s="392"/>
      <c r="H46" s="392"/>
      <c r="I46" s="392"/>
      <c r="J46" s="392"/>
      <c r="K46" s="392"/>
      <c r="L46" s="392"/>
      <c r="M46" s="392"/>
      <c r="N46" s="392"/>
      <c r="O46" s="392"/>
      <c r="P46" s="393"/>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457"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458"/>
      <c r="C49" s="71" t="s">
        <v>10</v>
      </c>
      <c r="D49" s="72"/>
      <c r="E49" s="72"/>
      <c r="F49" s="73">
        <f>+'Registro Impulso'!C10/'Registro Impulso'!C11</f>
        <v>0.94404332129963897</v>
      </c>
      <c r="G49" s="74"/>
      <c r="H49" s="74"/>
      <c r="I49" s="73">
        <f>+'Registro Impulso'!E10/'Registro Impulso'!E11</f>
        <v>0.90239043824701193</v>
      </c>
      <c r="J49" s="74"/>
      <c r="K49" s="74"/>
      <c r="L49" s="73">
        <f>+'Registro Impulso'!G10/'Registro Impulso'!G11</f>
        <v>0.92073170731707321</v>
      </c>
      <c r="M49" s="74"/>
      <c r="N49" s="74"/>
      <c r="O49" s="73">
        <f>+'Registro Impulso'!I10/'Registro Impulso'!I11</f>
        <v>0.9880239520958084</v>
      </c>
      <c r="P49" s="73">
        <f>+'Registro Impulso'!K10/'Registro Impulso'!K11</f>
        <v>0.93597206053550641</v>
      </c>
      <c r="Q49" s="53"/>
    </row>
    <row r="50" spans="1:17" ht="4.5" customHeight="1" thickBot="1" x14ac:dyDescent="0.25">
      <c r="A50" s="53"/>
      <c r="B50" s="99">
        <v>0.9</v>
      </c>
      <c r="C50" s="75"/>
      <c r="D50" s="75"/>
      <c r="E50" s="75"/>
      <c r="F50" s="76">
        <f>+$C$26</f>
        <v>1</v>
      </c>
      <c r="G50" s="75"/>
      <c r="H50" s="75"/>
      <c r="I50" s="76">
        <f>+$C$26</f>
        <v>1</v>
      </c>
      <c r="J50" s="75"/>
      <c r="K50" s="75"/>
      <c r="L50" s="76">
        <f>+$C$26</f>
        <v>1</v>
      </c>
      <c r="M50" s="75"/>
      <c r="N50" s="75"/>
      <c r="O50" s="76">
        <f>+$C$26</f>
        <v>1</v>
      </c>
      <c r="P50" s="76">
        <f>+$C$26</f>
        <v>1</v>
      </c>
      <c r="Q50" s="53"/>
    </row>
    <row r="51" spans="1:17" ht="22.5" customHeight="1" thickBot="1" x14ac:dyDescent="0.25">
      <c r="A51" s="53"/>
      <c r="B51" s="391" t="s">
        <v>21</v>
      </c>
      <c r="C51" s="392"/>
      <c r="D51" s="392"/>
      <c r="E51" s="392"/>
      <c r="F51" s="392"/>
      <c r="G51" s="392"/>
      <c r="H51" s="392"/>
      <c r="I51" s="392"/>
      <c r="J51" s="392"/>
      <c r="K51" s="392"/>
      <c r="L51" s="392"/>
      <c r="M51" s="392"/>
      <c r="N51" s="392"/>
      <c r="O51" s="392"/>
      <c r="P51" s="393"/>
      <c r="Q51" s="53"/>
    </row>
    <row r="52" spans="1:17" x14ac:dyDescent="0.2">
      <c r="A52" s="53"/>
      <c r="B52" s="445"/>
      <c r="C52" s="446"/>
      <c r="D52" s="446"/>
      <c r="E52" s="446"/>
      <c r="F52" s="446"/>
      <c r="G52" s="446"/>
      <c r="H52" s="446"/>
      <c r="I52" s="446"/>
      <c r="J52" s="446"/>
      <c r="K52" s="446"/>
      <c r="L52" s="446"/>
      <c r="M52" s="446"/>
      <c r="N52" s="446"/>
      <c r="O52" s="446"/>
      <c r="P52" s="447"/>
      <c r="Q52" s="53"/>
    </row>
    <row r="53" spans="1:17" x14ac:dyDescent="0.2">
      <c r="A53" s="53"/>
      <c r="B53" s="448"/>
      <c r="C53" s="449"/>
      <c r="D53" s="449"/>
      <c r="E53" s="449"/>
      <c r="F53" s="449"/>
      <c r="G53" s="449"/>
      <c r="H53" s="449"/>
      <c r="I53" s="449"/>
      <c r="J53" s="449"/>
      <c r="K53" s="449"/>
      <c r="L53" s="449"/>
      <c r="M53" s="449"/>
      <c r="N53" s="449"/>
      <c r="O53" s="449"/>
      <c r="P53" s="450"/>
      <c r="Q53" s="53"/>
    </row>
    <row r="54" spans="1:17" x14ac:dyDescent="0.2">
      <c r="A54" s="53"/>
      <c r="B54" s="448"/>
      <c r="C54" s="449"/>
      <c r="D54" s="449"/>
      <c r="E54" s="449"/>
      <c r="F54" s="449"/>
      <c r="G54" s="449"/>
      <c r="H54" s="449"/>
      <c r="I54" s="449"/>
      <c r="J54" s="449"/>
      <c r="K54" s="449"/>
      <c r="L54" s="449"/>
      <c r="M54" s="449"/>
      <c r="N54" s="449"/>
      <c r="O54" s="449"/>
      <c r="P54" s="450"/>
      <c r="Q54" s="53"/>
    </row>
    <row r="55" spans="1:17" x14ac:dyDescent="0.2">
      <c r="A55" s="53"/>
      <c r="B55" s="448"/>
      <c r="C55" s="449"/>
      <c r="D55" s="449"/>
      <c r="E55" s="449"/>
      <c r="F55" s="449"/>
      <c r="G55" s="449"/>
      <c r="H55" s="449"/>
      <c r="I55" s="449"/>
      <c r="J55" s="449"/>
      <c r="K55" s="449"/>
      <c r="L55" s="449"/>
      <c r="M55" s="449"/>
      <c r="N55" s="449"/>
      <c r="O55" s="449"/>
      <c r="P55" s="450"/>
      <c r="Q55" s="53"/>
    </row>
    <row r="56" spans="1:17" x14ac:dyDescent="0.2">
      <c r="A56" s="53"/>
      <c r="B56" s="448"/>
      <c r="C56" s="449"/>
      <c r="D56" s="449"/>
      <c r="E56" s="449"/>
      <c r="F56" s="449"/>
      <c r="G56" s="449"/>
      <c r="H56" s="449"/>
      <c r="I56" s="449"/>
      <c r="J56" s="449"/>
      <c r="K56" s="449"/>
      <c r="L56" s="449"/>
      <c r="M56" s="449"/>
      <c r="N56" s="449"/>
      <c r="O56" s="449"/>
      <c r="P56" s="450"/>
      <c r="Q56" s="53"/>
    </row>
    <row r="57" spans="1:17" x14ac:dyDescent="0.2">
      <c r="A57" s="53"/>
      <c r="B57" s="448"/>
      <c r="C57" s="449"/>
      <c r="D57" s="449"/>
      <c r="E57" s="449"/>
      <c r="F57" s="449"/>
      <c r="G57" s="449"/>
      <c r="H57" s="449"/>
      <c r="I57" s="449"/>
      <c r="J57" s="449"/>
      <c r="K57" s="449"/>
      <c r="L57" s="449"/>
      <c r="M57" s="449"/>
      <c r="N57" s="449"/>
      <c r="O57" s="449"/>
      <c r="P57" s="450"/>
      <c r="Q57" s="53"/>
    </row>
    <row r="58" spans="1:17" x14ac:dyDescent="0.2">
      <c r="A58" s="53"/>
      <c r="B58" s="448"/>
      <c r="C58" s="449"/>
      <c r="D58" s="449"/>
      <c r="E58" s="449"/>
      <c r="F58" s="449"/>
      <c r="G58" s="449"/>
      <c r="H58" s="449"/>
      <c r="I58" s="449"/>
      <c r="J58" s="449"/>
      <c r="K58" s="449"/>
      <c r="L58" s="449"/>
      <c r="M58" s="449"/>
      <c r="N58" s="449"/>
      <c r="O58" s="449"/>
      <c r="P58" s="450"/>
      <c r="Q58" s="53"/>
    </row>
    <row r="59" spans="1:17" x14ac:dyDescent="0.2">
      <c r="A59" s="53"/>
      <c r="B59" s="448"/>
      <c r="C59" s="449"/>
      <c r="D59" s="449"/>
      <c r="E59" s="449"/>
      <c r="F59" s="449"/>
      <c r="G59" s="449"/>
      <c r="H59" s="449"/>
      <c r="I59" s="449"/>
      <c r="J59" s="449"/>
      <c r="K59" s="449"/>
      <c r="L59" s="449"/>
      <c r="M59" s="449"/>
      <c r="N59" s="449"/>
      <c r="O59" s="449"/>
      <c r="P59" s="450"/>
      <c r="Q59" s="53"/>
    </row>
    <row r="60" spans="1:17" x14ac:dyDescent="0.2">
      <c r="A60" s="53"/>
      <c r="B60" s="448"/>
      <c r="C60" s="449"/>
      <c r="D60" s="449"/>
      <c r="E60" s="449"/>
      <c r="F60" s="449"/>
      <c r="G60" s="449"/>
      <c r="H60" s="449"/>
      <c r="I60" s="449"/>
      <c r="J60" s="449"/>
      <c r="K60" s="449"/>
      <c r="L60" s="449"/>
      <c r="M60" s="449"/>
      <c r="N60" s="449"/>
      <c r="O60" s="449"/>
      <c r="P60" s="450"/>
      <c r="Q60" s="53"/>
    </row>
    <row r="61" spans="1:17" x14ac:dyDescent="0.2">
      <c r="A61" s="53"/>
      <c r="B61" s="448"/>
      <c r="C61" s="449"/>
      <c r="D61" s="449"/>
      <c r="E61" s="449"/>
      <c r="F61" s="449"/>
      <c r="G61" s="449"/>
      <c r="H61" s="449"/>
      <c r="I61" s="449"/>
      <c r="J61" s="449"/>
      <c r="K61" s="449"/>
      <c r="L61" s="449"/>
      <c r="M61" s="449"/>
      <c r="N61" s="449"/>
      <c r="O61" s="449"/>
      <c r="P61" s="450"/>
      <c r="Q61" s="53"/>
    </row>
    <row r="62" spans="1:17" x14ac:dyDescent="0.2">
      <c r="A62" s="53"/>
      <c r="B62" s="448"/>
      <c r="C62" s="449"/>
      <c r="D62" s="449"/>
      <c r="E62" s="449"/>
      <c r="F62" s="449"/>
      <c r="G62" s="449"/>
      <c r="H62" s="449"/>
      <c r="I62" s="449"/>
      <c r="J62" s="449"/>
      <c r="K62" s="449"/>
      <c r="L62" s="449"/>
      <c r="M62" s="449"/>
      <c r="N62" s="449"/>
      <c r="O62" s="449"/>
      <c r="P62" s="450"/>
      <c r="Q62" s="53"/>
    </row>
    <row r="63" spans="1:17" x14ac:dyDescent="0.2">
      <c r="A63" s="53"/>
      <c r="B63" s="448"/>
      <c r="C63" s="449"/>
      <c r="D63" s="449"/>
      <c r="E63" s="449"/>
      <c r="F63" s="449"/>
      <c r="G63" s="449"/>
      <c r="H63" s="449"/>
      <c r="I63" s="449"/>
      <c r="J63" s="449"/>
      <c r="K63" s="449"/>
      <c r="L63" s="449"/>
      <c r="M63" s="449"/>
      <c r="N63" s="449"/>
      <c r="O63" s="449"/>
      <c r="P63" s="450"/>
      <c r="Q63" s="53"/>
    </row>
    <row r="64" spans="1:17" x14ac:dyDescent="0.2">
      <c r="A64" s="53"/>
      <c r="B64" s="448"/>
      <c r="C64" s="449"/>
      <c r="D64" s="449"/>
      <c r="E64" s="449"/>
      <c r="F64" s="449"/>
      <c r="G64" s="449"/>
      <c r="H64" s="449"/>
      <c r="I64" s="449"/>
      <c r="J64" s="449"/>
      <c r="K64" s="449"/>
      <c r="L64" s="449"/>
      <c r="M64" s="449"/>
      <c r="N64" s="449"/>
      <c r="O64" s="449"/>
      <c r="P64" s="450"/>
      <c r="Q64" s="53"/>
    </row>
    <row r="65" spans="1:19" x14ac:dyDescent="0.2">
      <c r="A65" s="53"/>
      <c r="B65" s="448"/>
      <c r="C65" s="449"/>
      <c r="D65" s="449"/>
      <c r="E65" s="449"/>
      <c r="F65" s="449"/>
      <c r="G65" s="449"/>
      <c r="H65" s="449"/>
      <c r="I65" s="449"/>
      <c r="J65" s="449"/>
      <c r="K65" s="449"/>
      <c r="L65" s="449"/>
      <c r="M65" s="449"/>
      <c r="N65" s="449"/>
      <c r="O65" s="449"/>
      <c r="P65" s="450"/>
      <c r="Q65" s="53"/>
    </row>
    <row r="66" spans="1:19" x14ac:dyDescent="0.2">
      <c r="A66" s="53"/>
      <c r="B66" s="448"/>
      <c r="C66" s="449"/>
      <c r="D66" s="449"/>
      <c r="E66" s="449"/>
      <c r="F66" s="449"/>
      <c r="G66" s="449"/>
      <c r="H66" s="449"/>
      <c r="I66" s="449"/>
      <c r="J66" s="449"/>
      <c r="K66" s="449"/>
      <c r="L66" s="449"/>
      <c r="M66" s="449"/>
      <c r="N66" s="449"/>
      <c r="O66" s="449"/>
      <c r="P66" s="450"/>
      <c r="Q66" s="53"/>
    </row>
    <row r="67" spans="1:19" ht="13.5" thickBot="1" x14ac:dyDescent="0.25">
      <c r="A67" s="53"/>
      <c r="B67" s="451"/>
      <c r="C67" s="452"/>
      <c r="D67" s="452"/>
      <c r="E67" s="452"/>
      <c r="F67" s="452"/>
      <c r="G67" s="452"/>
      <c r="H67" s="452"/>
      <c r="I67" s="452"/>
      <c r="J67" s="452"/>
      <c r="K67" s="452"/>
      <c r="L67" s="452"/>
      <c r="M67" s="452"/>
      <c r="N67" s="452"/>
      <c r="O67" s="452"/>
      <c r="P67" s="453"/>
      <c r="Q67" s="53"/>
    </row>
    <row r="68" spans="1:19" s="54" customFormat="1" ht="4.5" customHeight="1" thickBot="1" x14ac:dyDescent="0.25">
      <c r="A68" s="454"/>
      <c r="B68" s="454"/>
      <c r="C68" s="454"/>
      <c r="D68" s="454"/>
      <c r="E68" s="454"/>
      <c r="F68" s="454"/>
      <c r="G68" s="454"/>
      <c r="H68" s="454"/>
      <c r="I68" s="454"/>
      <c r="J68" s="454"/>
      <c r="K68" s="454"/>
      <c r="L68" s="454"/>
      <c r="M68" s="454"/>
      <c r="N68" s="454"/>
      <c r="O68" s="454"/>
      <c r="P68" s="454"/>
      <c r="Q68" s="454"/>
      <c r="S68" s="102"/>
    </row>
    <row r="69" spans="1:19" ht="15" customHeight="1" x14ac:dyDescent="0.2">
      <c r="A69" s="53"/>
      <c r="B69" s="442" t="s">
        <v>5</v>
      </c>
      <c r="C69" s="439" t="s">
        <v>183</v>
      </c>
      <c r="D69" s="440"/>
      <c r="E69" s="440"/>
      <c r="F69" s="440"/>
      <c r="G69" s="440"/>
      <c r="H69" s="440"/>
      <c r="I69" s="440"/>
      <c r="J69" s="440"/>
      <c r="K69" s="440"/>
      <c r="L69" s="440"/>
      <c r="M69" s="440"/>
      <c r="N69" s="440"/>
      <c r="O69" s="440"/>
      <c r="P69" s="441"/>
      <c r="Q69" s="53"/>
    </row>
    <row r="70" spans="1:19" ht="49.5" customHeight="1" x14ac:dyDescent="0.2">
      <c r="A70" s="53"/>
      <c r="B70" s="443"/>
      <c r="C70" s="493"/>
      <c r="D70" s="497"/>
      <c r="E70" s="497"/>
      <c r="F70" s="497"/>
      <c r="G70" s="497"/>
      <c r="H70" s="497"/>
      <c r="I70" s="497"/>
      <c r="J70" s="497"/>
      <c r="K70" s="497"/>
      <c r="L70" s="497"/>
      <c r="M70" s="497"/>
      <c r="N70" s="497"/>
      <c r="O70" s="497"/>
      <c r="P70" s="498"/>
      <c r="Q70" s="53"/>
    </row>
    <row r="71" spans="1:19" ht="15" customHeight="1" x14ac:dyDescent="0.2">
      <c r="A71" s="53"/>
      <c r="B71" s="443"/>
      <c r="C71" s="467" t="s">
        <v>184</v>
      </c>
      <c r="D71" s="468"/>
      <c r="E71" s="468"/>
      <c r="F71" s="468"/>
      <c r="G71" s="468"/>
      <c r="H71" s="468"/>
      <c r="I71" s="468"/>
      <c r="J71" s="468"/>
      <c r="K71" s="468"/>
      <c r="L71" s="468"/>
      <c r="M71" s="468"/>
      <c r="N71" s="468"/>
      <c r="O71" s="468"/>
      <c r="P71" s="469"/>
      <c r="Q71" s="53"/>
    </row>
    <row r="72" spans="1:19" ht="49.5" customHeight="1" x14ac:dyDescent="0.2">
      <c r="A72" s="53"/>
      <c r="B72" s="443"/>
      <c r="C72" s="493"/>
      <c r="D72" s="497"/>
      <c r="E72" s="497"/>
      <c r="F72" s="497"/>
      <c r="G72" s="497"/>
      <c r="H72" s="497"/>
      <c r="I72" s="497"/>
      <c r="J72" s="497"/>
      <c r="K72" s="497"/>
      <c r="L72" s="497"/>
      <c r="M72" s="497"/>
      <c r="N72" s="497"/>
      <c r="O72" s="497"/>
      <c r="P72" s="498"/>
      <c r="Q72" s="53"/>
    </row>
    <row r="73" spans="1:19" ht="18" customHeight="1" x14ac:dyDescent="0.2">
      <c r="A73" s="53"/>
      <c r="B73" s="443"/>
      <c r="C73" s="467" t="s">
        <v>185</v>
      </c>
      <c r="D73" s="468"/>
      <c r="E73" s="468"/>
      <c r="F73" s="468"/>
      <c r="G73" s="468"/>
      <c r="H73" s="468"/>
      <c r="I73" s="468"/>
      <c r="J73" s="468"/>
      <c r="K73" s="468"/>
      <c r="L73" s="468"/>
      <c r="M73" s="468"/>
      <c r="N73" s="468"/>
      <c r="O73" s="468"/>
      <c r="P73" s="469"/>
      <c r="Q73" s="53"/>
    </row>
    <row r="74" spans="1:19" ht="49.5" customHeight="1" x14ac:dyDescent="0.2">
      <c r="A74" s="53"/>
      <c r="B74" s="443"/>
      <c r="C74" s="493"/>
      <c r="D74" s="497"/>
      <c r="E74" s="497"/>
      <c r="F74" s="497"/>
      <c r="G74" s="497"/>
      <c r="H74" s="497"/>
      <c r="I74" s="497"/>
      <c r="J74" s="497"/>
      <c r="K74" s="497"/>
      <c r="L74" s="497"/>
      <c r="M74" s="497"/>
      <c r="N74" s="497"/>
      <c r="O74" s="497"/>
      <c r="P74" s="498"/>
      <c r="Q74" s="53"/>
    </row>
    <row r="75" spans="1:19" ht="17.25" customHeight="1" x14ac:dyDescent="0.2">
      <c r="A75" s="53"/>
      <c r="B75" s="443"/>
      <c r="C75" s="467" t="s">
        <v>186</v>
      </c>
      <c r="D75" s="468"/>
      <c r="E75" s="468"/>
      <c r="F75" s="468"/>
      <c r="G75" s="468"/>
      <c r="H75" s="468"/>
      <c r="I75" s="468"/>
      <c r="J75" s="468"/>
      <c r="K75" s="468"/>
      <c r="L75" s="468"/>
      <c r="M75" s="468"/>
      <c r="N75" s="468"/>
      <c r="O75" s="468"/>
      <c r="P75" s="469"/>
      <c r="Q75" s="53"/>
    </row>
    <row r="76" spans="1:19" ht="49.5" customHeight="1" thickBot="1" x14ac:dyDescent="0.25">
      <c r="A76" s="53"/>
      <c r="B76" s="444"/>
      <c r="C76" s="507"/>
      <c r="D76" s="508"/>
      <c r="E76" s="508"/>
      <c r="F76" s="508"/>
      <c r="G76" s="508"/>
      <c r="H76" s="508"/>
      <c r="I76" s="508"/>
      <c r="J76" s="508"/>
      <c r="K76" s="508"/>
      <c r="L76" s="508"/>
      <c r="M76" s="508"/>
      <c r="N76" s="508"/>
      <c r="O76" s="508"/>
      <c r="P76" s="509"/>
      <c r="Q76" s="53"/>
    </row>
    <row r="77" spans="1:19" ht="30.75" customHeight="1" thickBot="1" x14ac:dyDescent="0.25">
      <c r="A77" s="53"/>
      <c r="B77" s="55" t="s">
        <v>63</v>
      </c>
      <c r="C77" s="459"/>
      <c r="D77" s="460"/>
      <c r="E77" s="460"/>
      <c r="F77" s="460"/>
      <c r="G77" s="460"/>
      <c r="H77" s="460"/>
      <c r="I77" s="460"/>
      <c r="J77" s="460"/>
      <c r="K77" s="460"/>
      <c r="L77" s="460"/>
      <c r="M77" s="460"/>
      <c r="N77" s="460"/>
      <c r="O77" s="460"/>
      <c r="P77" s="461"/>
      <c r="Q77" s="53"/>
    </row>
    <row r="78" spans="1:19" ht="27.75" customHeight="1" thickBot="1" x14ac:dyDescent="0.25">
      <c r="A78" s="53"/>
      <c r="B78" s="55" t="s">
        <v>84</v>
      </c>
      <c r="C78" s="462" t="s">
        <v>85</v>
      </c>
      <c r="D78" s="462"/>
      <c r="E78" s="462"/>
      <c r="F78" s="462"/>
      <c r="G78" s="462"/>
      <c r="H78" s="462"/>
      <c r="I78" s="462"/>
      <c r="J78" s="462"/>
      <c r="K78" s="462"/>
      <c r="L78" s="462"/>
      <c r="M78" s="462"/>
      <c r="N78" s="462"/>
      <c r="O78" s="462"/>
      <c r="P78" s="463"/>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4"/>
      <c r="E95" s="124"/>
      <c r="F95" s="124"/>
      <c r="G95" s="124"/>
      <c r="H95" s="124"/>
      <c r="I95" s="124"/>
      <c r="S95" s="100"/>
    </row>
    <row r="96" spans="3:19" s="51" customFormat="1" x14ac:dyDescent="0.2">
      <c r="D96" s="124"/>
      <c r="E96" s="124"/>
      <c r="F96" s="124"/>
      <c r="G96" s="124"/>
      <c r="H96" s="124"/>
      <c r="I96" s="124"/>
      <c r="S96" s="100"/>
    </row>
    <row r="97" spans="2:19" s="51" customFormat="1" x14ac:dyDescent="0.2">
      <c r="B97" s="124"/>
      <c r="C97" s="124"/>
      <c r="D97" s="124"/>
      <c r="E97" s="124"/>
      <c r="F97" s="124"/>
      <c r="G97" s="124"/>
      <c r="H97" s="124"/>
      <c r="I97" s="124"/>
      <c r="S97" s="100"/>
    </row>
    <row r="98" spans="2:19" s="51" customFormat="1" x14ac:dyDescent="0.2">
      <c r="B98" s="124"/>
      <c r="C98" s="124"/>
      <c r="D98" s="124"/>
      <c r="E98" s="124"/>
      <c r="F98" s="124"/>
      <c r="G98" s="124"/>
      <c r="H98" s="124"/>
      <c r="I98" s="124"/>
      <c r="S98" s="100"/>
    </row>
    <row r="99" spans="2:19" s="51" customFormat="1" x14ac:dyDescent="0.2">
      <c r="B99" s="124"/>
      <c r="C99" s="124"/>
      <c r="D99" s="124"/>
      <c r="E99" s="124"/>
      <c r="F99" s="124"/>
      <c r="G99" s="124"/>
      <c r="H99" s="124"/>
      <c r="I99" s="124"/>
      <c r="S99" s="100"/>
    </row>
    <row r="100" spans="2:19" s="51" customFormat="1" x14ac:dyDescent="0.2">
      <c r="B100" s="124"/>
      <c r="C100" s="124"/>
      <c r="D100" s="124"/>
      <c r="E100" s="124"/>
      <c r="F100" s="124"/>
      <c r="G100" s="124"/>
      <c r="H100" s="124"/>
      <c r="I100" s="124"/>
      <c r="K100" s="124"/>
      <c r="L100" s="124"/>
      <c r="M100" s="124"/>
      <c r="N100" s="124"/>
      <c r="O100" s="124"/>
      <c r="P100" s="124"/>
      <c r="S100" s="100"/>
    </row>
    <row r="101" spans="2:19" s="51" customFormat="1" x14ac:dyDescent="0.2">
      <c r="B101" s="124"/>
      <c r="C101" s="124"/>
      <c r="D101" s="124"/>
      <c r="E101" s="124"/>
      <c r="F101" s="124"/>
      <c r="G101" s="124"/>
      <c r="H101" s="124"/>
      <c r="I101" s="124"/>
      <c r="K101" s="124"/>
      <c r="L101" s="124"/>
      <c r="M101" s="124"/>
      <c r="N101" s="124"/>
      <c r="O101" s="124"/>
      <c r="P101" s="124"/>
      <c r="S101" s="100"/>
    </row>
    <row r="102" spans="2:19" s="51" customFormat="1" x14ac:dyDescent="0.2">
      <c r="B102" s="124"/>
      <c r="C102" s="124"/>
      <c r="D102" s="124"/>
      <c r="E102" s="124"/>
      <c r="F102" s="124"/>
      <c r="G102" s="124"/>
      <c r="H102" s="124"/>
      <c r="I102" s="124"/>
      <c r="K102" s="124"/>
      <c r="L102" s="124"/>
      <c r="M102" s="124"/>
      <c r="N102" s="124"/>
      <c r="O102" s="124"/>
      <c r="P102" s="124"/>
      <c r="S102" s="100"/>
    </row>
    <row r="103" spans="2:19" s="51" customFormat="1" x14ac:dyDescent="0.2">
      <c r="B103" s="124"/>
      <c r="C103" s="124"/>
      <c r="D103" s="124"/>
      <c r="E103" s="124"/>
      <c r="F103" s="124"/>
      <c r="G103" s="124"/>
      <c r="H103" s="124"/>
      <c r="I103" s="124"/>
      <c r="K103" s="124"/>
      <c r="L103" s="124"/>
      <c r="M103" s="124"/>
      <c r="N103" s="124"/>
      <c r="O103" s="124"/>
      <c r="P103" s="124"/>
      <c r="Q103" s="57" t="s">
        <v>69</v>
      </c>
      <c r="S103" s="100"/>
    </row>
    <row r="104" spans="2:19" s="51" customFormat="1" x14ac:dyDescent="0.2">
      <c r="B104" s="125"/>
      <c r="C104" s="125"/>
      <c r="D104" s="124"/>
      <c r="E104" s="124"/>
      <c r="F104" s="124"/>
      <c r="G104" s="124"/>
      <c r="H104" s="124"/>
      <c r="I104" s="124"/>
      <c r="K104" s="124"/>
      <c r="L104" s="124"/>
      <c r="O104" s="124"/>
      <c r="P104" s="124"/>
      <c r="Q104" s="57" t="s">
        <v>70</v>
      </c>
      <c r="S104" s="100"/>
    </row>
    <row r="105" spans="2:19" s="51" customFormat="1" x14ac:dyDescent="0.2">
      <c r="B105" s="125"/>
      <c r="C105" s="125"/>
      <c r="D105" s="124"/>
      <c r="E105" s="124"/>
      <c r="F105" s="124"/>
      <c r="G105" s="124"/>
      <c r="H105" s="124"/>
      <c r="I105" s="124"/>
      <c r="K105" s="124"/>
      <c r="L105" s="124"/>
      <c r="O105" s="124"/>
      <c r="P105" s="124"/>
      <c r="Q105" s="57" t="s">
        <v>72</v>
      </c>
      <c r="S105" s="100"/>
    </row>
    <row r="106" spans="2:19" s="51" customFormat="1" x14ac:dyDescent="0.2">
      <c r="B106" s="125"/>
      <c r="C106" s="125"/>
      <c r="D106" s="124"/>
      <c r="E106" s="124"/>
      <c r="F106" s="124"/>
      <c r="G106" s="124"/>
      <c r="H106" s="124"/>
      <c r="I106" s="124"/>
      <c r="K106" s="124"/>
      <c r="L106" s="124"/>
      <c r="O106" s="124"/>
      <c r="P106" s="124"/>
      <c r="Q106" s="57" t="s">
        <v>71</v>
      </c>
      <c r="S106" s="100"/>
    </row>
    <row r="107" spans="2:19" s="51" customFormat="1" x14ac:dyDescent="0.2">
      <c r="B107" s="124"/>
      <c r="C107" s="125"/>
      <c r="D107" s="124"/>
      <c r="E107" s="124"/>
      <c r="F107" s="124"/>
      <c r="G107" s="124"/>
      <c r="H107" s="124"/>
      <c r="I107" s="124"/>
      <c r="K107" s="124"/>
      <c r="L107" s="124"/>
      <c r="M107" s="125"/>
      <c r="N107" s="124"/>
      <c r="O107" s="124"/>
      <c r="P107" s="124"/>
      <c r="Q107" s="57" t="s">
        <v>73</v>
      </c>
      <c r="S107" s="100"/>
    </row>
    <row r="108" spans="2:19" s="51" customFormat="1" x14ac:dyDescent="0.2">
      <c r="B108" s="124"/>
      <c r="C108" s="125"/>
      <c r="D108" s="124"/>
      <c r="E108" s="124"/>
      <c r="F108" s="124"/>
      <c r="G108" s="124"/>
      <c r="H108" s="124"/>
      <c r="I108" s="124"/>
      <c r="K108" s="124"/>
      <c r="L108" s="124"/>
      <c r="M108" s="124"/>
      <c r="N108" s="124" t="s">
        <v>67</v>
      </c>
      <c r="O108" s="124"/>
      <c r="P108" s="124"/>
      <c r="Q108" s="57" t="s">
        <v>74</v>
      </c>
      <c r="S108" s="100"/>
    </row>
    <row r="109" spans="2:19" s="51" customFormat="1" x14ac:dyDescent="0.2">
      <c r="B109" s="124"/>
      <c r="C109" s="125"/>
      <c r="D109" s="124"/>
      <c r="E109" s="124"/>
      <c r="F109" s="124"/>
      <c r="G109" s="124"/>
      <c r="H109" s="124"/>
      <c r="I109" s="124"/>
      <c r="K109" s="124"/>
      <c r="L109" s="124"/>
      <c r="M109" s="124"/>
      <c r="N109" s="124"/>
      <c r="O109" s="124"/>
      <c r="P109" s="124"/>
      <c r="S109" s="100"/>
    </row>
    <row r="110" spans="2:19" s="51" customFormat="1" x14ac:dyDescent="0.2">
      <c r="B110" s="124"/>
      <c r="C110" s="125"/>
      <c r="D110" s="124"/>
      <c r="E110" s="124"/>
      <c r="F110" s="124"/>
      <c r="G110" s="124"/>
      <c r="H110" s="124"/>
      <c r="I110" s="124"/>
      <c r="K110" s="124"/>
      <c r="L110" s="124"/>
      <c r="M110" s="124"/>
      <c r="N110" s="124"/>
      <c r="O110" s="124"/>
      <c r="P110" s="124"/>
      <c r="S110" s="100"/>
    </row>
    <row r="111" spans="2:19" s="51" customFormat="1" x14ac:dyDescent="0.2">
      <c r="B111" s="124"/>
      <c r="C111" s="124"/>
      <c r="D111" s="124"/>
      <c r="E111" s="124"/>
      <c r="F111" s="124"/>
      <c r="G111" s="124"/>
      <c r="H111" s="124"/>
      <c r="I111" s="124"/>
      <c r="K111" s="124"/>
      <c r="L111" s="124"/>
      <c r="M111" s="124"/>
      <c r="N111" s="124"/>
      <c r="O111" s="124"/>
      <c r="P111" s="124"/>
      <c r="S111" s="100"/>
    </row>
    <row r="112" spans="2:19" s="51" customFormat="1" x14ac:dyDescent="0.2">
      <c r="B112" s="124"/>
      <c r="C112" s="124"/>
      <c r="D112" s="124"/>
      <c r="E112" s="124"/>
      <c r="F112" s="124"/>
      <c r="G112" s="124"/>
      <c r="H112" s="124"/>
      <c r="I112" s="124"/>
      <c r="K112" s="124"/>
      <c r="L112" s="124"/>
      <c r="M112" s="124"/>
      <c r="N112" s="124"/>
      <c r="O112" s="124"/>
      <c r="P112" s="124"/>
      <c r="S112" s="100"/>
    </row>
    <row r="113" spans="2:19" s="51" customFormat="1" x14ac:dyDescent="0.2">
      <c r="B113" s="124"/>
      <c r="C113" s="124"/>
      <c r="D113" s="124"/>
      <c r="E113" s="124"/>
      <c r="F113" s="124"/>
      <c r="G113" s="124"/>
      <c r="H113" s="124"/>
      <c r="I113" s="124"/>
      <c r="K113" s="124"/>
      <c r="L113" s="124"/>
      <c r="M113" s="124"/>
      <c r="N113" s="124"/>
      <c r="O113" s="124"/>
      <c r="P113" s="124"/>
      <c r="Q113" s="57">
        <v>2015</v>
      </c>
      <c r="S113" s="100"/>
    </row>
    <row r="114" spans="2:19" s="51" customFormat="1" ht="12.75" customHeight="1" x14ac:dyDescent="0.2">
      <c r="B114" s="124"/>
      <c r="C114" s="124"/>
      <c r="D114" s="124"/>
      <c r="E114" s="124"/>
      <c r="F114" s="124"/>
      <c r="G114" s="124"/>
      <c r="H114" s="124"/>
      <c r="I114" s="124"/>
      <c r="Q114" s="57">
        <v>2016</v>
      </c>
      <c r="S114" s="100"/>
    </row>
    <row r="115" spans="2:19" s="51" customFormat="1" x14ac:dyDescent="0.2">
      <c r="B115" s="124"/>
      <c r="C115" s="124"/>
      <c r="D115" s="124"/>
      <c r="E115" s="124"/>
      <c r="F115" s="124"/>
      <c r="G115" s="124"/>
      <c r="H115" s="124"/>
      <c r="I115" s="124"/>
      <c r="Q115" s="57">
        <v>2017</v>
      </c>
      <c r="S115" s="100"/>
    </row>
    <row r="116" spans="2:19" s="51" customFormat="1" x14ac:dyDescent="0.2">
      <c r="C116" s="124"/>
      <c r="H116" s="124"/>
      <c r="I116" s="124"/>
      <c r="Q116" s="57">
        <v>2018</v>
      </c>
      <c r="S116" s="100"/>
    </row>
    <row r="117" spans="2:19" s="51" customFormat="1" x14ac:dyDescent="0.2">
      <c r="C117" s="124"/>
      <c r="H117" s="124"/>
      <c r="I117" s="124"/>
      <c r="S117" s="100"/>
    </row>
    <row r="118" spans="2:19" s="51" customFormat="1" x14ac:dyDescent="0.2">
      <c r="C118" s="124"/>
      <c r="H118" s="124"/>
      <c r="I118" s="124"/>
      <c r="S118" s="100"/>
    </row>
    <row r="119" spans="2:19" s="51" customFormat="1" x14ac:dyDescent="0.2">
      <c r="B119" s="59"/>
      <c r="C119" s="124"/>
      <c r="H119" s="124"/>
      <c r="I119" s="124"/>
      <c r="S119" s="100"/>
    </row>
    <row r="120" spans="2:19" s="51" customFormat="1" x14ac:dyDescent="0.2">
      <c r="B120" s="59"/>
      <c r="C120" s="124"/>
      <c r="H120" s="124"/>
      <c r="I120" s="124"/>
      <c r="S120" s="100"/>
    </row>
    <row r="121" spans="2:19" s="51" customFormat="1" x14ac:dyDescent="0.2">
      <c r="B121" s="59"/>
      <c r="C121" s="124"/>
      <c r="H121" s="124"/>
      <c r="I121" s="124"/>
      <c r="S121" s="100"/>
    </row>
    <row r="122" spans="2:19" s="51" customFormat="1" x14ac:dyDescent="0.2">
      <c r="B122" s="59"/>
      <c r="C122" s="124"/>
      <c r="H122" s="124"/>
      <c r="I122" s="124"/>
      <c r="S122" s="100"/>
    </row>
    <row r="123" spans="2:19" s="51" customFormat="1" x14ac:dyDescent="0.2">
      <c r="B123" s="59"/>
      <c r="C123" s="124"/>
      <c r="H123" s="124"/>
      <c r="I123" s="124"/>
      <c r="S123" s="100"/>
    </row>
    <row r="124" spans="2:19" s="51" customFormat="1" x14ac:dyDescent="0.2">
      <c r="B124" s="59"/>
      <c r="C124" s="124"/>
      <c r="H124" s="124"/>
      <c r="I124" s="124"/>
      <c r="S124" s="100"/>
    </row>
    <row r="125" spans="2:19" s="51" customFormat="1" x14ac:dyDescent="0.2">
      <c r="B125" s="59"/>
      <c r="C125" s="124"/>
      <c r="H125" s="124"/>
      <c r="I125" s="124"/>
      <c r="S125" s="100"/>
    </row>
    <row r="126" spans="2:19" s="51" customFormat="1" x14ac:dyDescent="0.2">
      <c r="B126" s="60"/>
      <c r="C126" s="124"/>
      <c r="H126" s="124"/>
      <c r="I126" s="124"/>
      <c r="S126" s="100"/>
    </row>
    <row r="127" spans="2:19" s="51" customFormat="1" x14ac:dyDescent="0.2">
      <c r="B127" s="60"/>
      <c r="C127" s="124"/>
      <c r="H127" s="124"/>
      <c r="I127" s="124"/>
      <c r="S127" s="100"/>
    </row>
    <row r="128" spans="2:19" s="51" customFormat="1" x14ac:dyDescent="0.2">
      <c r="C128" s="124"/>
      <c r="H128" s="124"/>
      <c r="I128" s="124"/>
      <c r="S128" s="100"/>
    </row>
    <row r="129" spans="2:19" s="51" customFormat="1" ht="38.25" x14ac:dyDescent="0.2">
      <c r="B129" s="61" t="s">
        <v>75</v>
      </c>
      <c r="C129" s="124"/>
      <c r="F129" s="124"/>
      <c r="I129" s="124"/>
      <c r="S129" s="100"/>
    </row>
    <row r="130" spans="2:19" s="51" customFormat="1" ht="38.25" x14ac:dyDescent="0.2">
      <c r="B130" s="61" t="s">
        <v>190</v>
      </c>
      <c r="C130" s="124"/>
      <c r="F130" s="124"/>
      <c r="I130" s="124"/>
      <c r="S130" s="100"/>
    </row>
    <row r="131" spans="2:19" s="51" customFormat="1" ht="38.25" x14ac:dyDescent="0.2">
      <c r="B131" s="61" t="s">
        <v>191</v>
      </c>
      <c r="C131" s="124"/>
      <c r="F131" s="124"/>
      <c r="I131" s="52"/>
      <c r="J131" s="52"/>
      <c r="K131" s="52"/>
      <c r="S131" s="100"/>
    </row>
    <row r="132" spans="2:19" s="51" customFormat="1" ht="63.75" x14ac:dyDescent="0.2">
      <c r="B132" s="61" t="s">
        <v>192</v>
      </c>
      <c r="C132" s="124"/>
      <c r="F132" s="124"/>
      <c r="G132" s="124"/>
      <c r="H132" s="52"/>
      <c r="I132" s="52"/>
      <c r="J132" s="52"/>
      <c r="K132" s="52"/>
      <c r="S132" s="100"/>
    </row>
    <row r="133" spans="2:19" s="51" customFormat="1" ht="51" x14ac:dyDescent="0.2">
      <c r="B133" s="61" t="s">
        <v>193</v>
      </c>
      <c r="C133" s="124"/>
      <c r="F133" s="124"/>
      <c r="G133" s="124"/>
      <c r="H133" s="52"/>
      <c r="I133" s="52"/>
      <c r="J133" s="52"/>
      <c r="K133" s="52"/>
      <c r="S133" s="100"/>
    </row>
    <row r="134" spans="2:19" s="51" customFormat="1" ht="38.25" x14ac:dyDescent="0.2">
      <c r="B134" s="61" t="s">
        <v>194</v>
      </c>
      <c r="C134" s="124"/>
      <c r="F134" s="124"/>
      <c r="G134" s="124"/>
      <c r="H134" s="52"/>
      <c r="I134" s="52"/>
      <c r="J134" s="52"/>
      <c r="K134" s="52"/>
      <c r="S134" s="100"/>
    </row>
    <row r="135" spans="2:19" s="51" customFormat="1" ht="25.5" x14ac:dyDescent="0.2">
      <c r="B135" s="61" t="s">
        <v>175</v>
      </c>
      <c r="C135" s="124"/>
      <c r="F135" s="124"/>
      <c r="G135" s="124"/>
      <c r="H135" s="52"/>
      <c r="I135" s="52"/>
      <c r="J135" s="52"/>
      <c r="K135" s="52"/>
      <c r="S135" s="100"/>
    </row>
    <row r="136" spans="2:19" s="51" customFormat="1" x14ac:dyDescent="0.2">
      <c r="B136" s="61" t="s">
        <v>114</v>
      </c>
      <c r="C136" s="124"/>
      <c r="F136" s="124"/>
      <c r="G136" s="124"/>
      <c r="H136" s="52"/>
      <c r="I136" s="52"/>
      <c r="J136" s="52"/>
      <c r="K136" s="52"/>
      <c r="S136" s="100"/>
    </row>
    <row r="137" spans="2:19" s="51" customFormat="1" x14ac:dyDescent="0.2">
      <c r="B137" s="59"/>
      <c r="C137" s="124"/>
      <c r="F137" s="124"/>
      <c r="G137" s="124"/>
      <c r="H137" s="52"/>
      <c r="I137" s="52"/>
      <c r="J137" s="52"/>
      <c r="K137" s="52"/>
      <c r="S137" s="100"/>
    </row>
    <row r="138" spans="2:19" s="53" customFormat="1" x14ac:dyDescent="0.2">
      <c r="B138" s="59"/>
      <c r="C138" s="124"/>
      <c r="F138" s="124"/>
      <c r="G138" s="124"/>
      <c r="H138" s="52"/>
      <c r="I138" s="52"/>
      <c r="J138" s="52"/>
      <c r="K138" s="52"/>
      <c r="S138" s="103"/>
    </row>
    <row r="139" spans="2:19" s="53" customFormat="1" x14ac:dyDescent="0.2">
      <c r="B139" s="51" t="s">
        <v>29</v>
      </c>
      <c r="C139" s="124"/>
      <c r="F139" s="124"/>
      <c r="G139" s="124"/>
      <c r="H139" s="52"/>
      <c r="I139" s="52"/>
      <c r="J139" s="52"/>
      <c r="K139" s="52"/>
      <c r="S139" s="103"/>
    </row>
    <row r="140" spans="2:19" s="53" customFormat="1" x14ac:dyDescent="0.2">
      <c r="B140" s="58" t="s">
        <v>55</v>
      </c>
      <c r="C140" s="124"/>
      <c r="F140" s="124"/>
      <c r="G140" s="124"/>
      <c r="H140" s="52"/>
      <c r="I140" s="52"/>
      <c r="J140" s="52"/>
      <c r="K140" s="52"/>
      <c r="S140" s="103"/>
    </row>
    <row r="141" spans="2:19" s="53" customFormat="1" x14ac:dyDescent="0.2">
      <c r="B141" s="58" t="s">
        <v>166</v>
      </c>
      <c r="C141" s="124"/>
      <c r="F141" s="124"/>
      <c r="G141" s="124"/>
      <c r="H141" s="52"/>
      <c r="I141" s="52"/>
      <c r="J141" s="52"/>
      <c r="K141" s="52"/>
      <c r="S141" s="103"/>
    </row>
    <row r="142" spans="2:19" s="53" customFormat="1" x14ac:dyDescent="0.2">
      <c r="B142" s="58" t="s">
        <v>39</v>
      </c>
      <c r="C142" s="124"/>
      <c r="F142" s="124"/>
      <c r="G142" s="124"/>
      <c r="H142" s="52"/>
      <c r="I142" s="52"/>
      <c r="J142" s="52"/>
      <c r="K142" s="52"/>
      <c r="S142" s="103"/>
    </row>
    <row r="143" spans="2:19" s="53" customFormat="1" x14ac:dyDescent="0.2">
      <c r="B143" s="58" t="s">
        <v>172</v>
      </c>
      <c r="C143" s="124"/>
      <c r="F143" s="124"/>
      <c r="G143" s="124"/>
      <c r="H143" s="52"/>
      <c r="I143" s="52"/>
      <c r="J143" s="52"/>
      <c r="K143" s="52"/>
      <c r="S143" s="103"/>
    </row>
    <row r="144" spans="2:19" s="53" customFormat="1" x14ac:dyDescent="0.2">
      <c r="B144" s="58" t="s">
        <v>112</v>
      </c>
      <c r="C144" s="124"/>
      <c r="F144" s="124"/>
      <c r="G144" s="124"/>
      <c r="J144" s="52"/>
      <c r="K144" s="52"/>
      <c r="S144" s="103"/>
    </row>
    <row r="145" spans="2:19" s="53" customFormat="1" x14ac:dyDescent="0.2">
      <c r="B145" s="58" t="s">
        <v>174</v>
      </c>
      <c r="C145" s="124"/>
      <c r="F145" s="124"/>
      <c r="G145" s="124"/>
      <c r="S145" s="103"/>
    </row>
    <row r="146" spans="2:19" s="53" customFormat="1" x14ac:dyDescent="0.2">
      <c r="B146" s="58" t="s">
        <v>53</v>
      </c>
      <c r="C146" s="124"/>
      <c r="F146" s="124"/>
      <c r="G146" s="124"/>
      <c r="S146" s="103"/>
    </row>
    <row r="147" spans="2:19" s="53" customFormat="1" x14ac:dyDescent="0.2">
      <c r="B147" s="58" t="s">
        <v>163</v>
      </c>
      <c r="C147" s="124"/>
      <c r="F147" s="124"/>
      <c r="G147" s="124"/>
      <c r="S147" s="103"/>
    </row>
    <row r="148" spans="2:19" s="53" customFormat="1" x14ac:dyDescent="0.2">
      <c r="B148" s="58" t="s">
        <v>167</v>
      </c>
      <c r="C148" s="124"/>
      <c r="F148" s="124"/>
      <c r="G148" s="124"/>
      <c r="S148" s="103"/>
    </row>
    <row r="149" spans="2:19" x14ac:dyDescent="0.2">
      <c r="B149" s="126" t="s">
        <v>195</v>
      </c>
      <c r="C149" s="124"/>
      <c r="F149" s="124"/>
      <c r="G149" s="124"/>
    </row>
    <row r="150" spans="2:19" x14ac:dyDescent="0.2">
      <c r="B150" s="58" t="s">
        <v>165</v>
      </c>
      <c r="C150" s="124"/>
      <c r="F150" s="124"/>
      <c r="G150" s="124"/>
    </row>
    <row r="151" spans="2:19" x14ac:dyDescent="0.2">
      <c r="B151" s="58" t="s">
        <v>170</v>
      </c>
      <c r="C151" s="124"/>
      <c r="F151" s="124"/>
      <c r="G151" s="124"/>
    </row>
    <row r="152" spans="2:19" x14ac:dyDescent="0.2">
      <c r="B152" s="58" t="s">
        <v>173</v>
      </c>
      <c r="C152" s="124"/>
      <c r="F152" s="124"/>
      <c r="G152" s="124"/>
    </row>
    <row r="153" spans="2:19" x14ac:dyDescent="0.2">
      <c r="B153" s="58" t="s">
        <v>171</v>
      </c>
      <c r="C153" s="124"/>
      <c r="F153" s="124"/>
      <c r="G153" s="124"/>
    </row>
    <row r="154" spans="2:19" x14ac:dyDescent="0.2">
      <c r="B154" s="58" t="s">
        <v>168</v>
      </c>
      <c r="C154" s="124"/>
      <c r="F154" s="124"/>
      <c r="G154" s="124"/>
    </row>
    <row r="155" spans="2:19" x14ac:dyDescent="0.2">
      <c r="B155" s="58" t="s">
        <v>161</v>
      </c>
      <c r="C155" s="124"/>
      <c r="F155" s="124"/>
      <c r="G155" s="124"/>
    </row>
    <row r="156" spans="2:19" x14ac:dyDescent="0.2">
      <c r="B156" s="58" t="s">
        <v>169</v>
      </c>
      <c r="C156" s="124"/>
    </row>
    <row r="157" spans="2:19" x14ac:dyDescent="0.2">
      <c r="B157" s="58" t="s">
        <v>162</v>
      </c>
      <c r="C157" s="124"/>
    </row>
    <row r="158" spans="2:19" x14ac:dyDescent="0.2">
      <c r="B158" s="58" t="s">
        <v>164</v>
      </c>
      <c r="C158" s="124"/>
    </row>
    <row r="159" spans="2:19" x14ac:dyDescent="0.2">
      <c r="B159" s="58" t="s">
        <v>46</v>
      </c>
      <c r="C159" s="124"/>
    </row>
    <row r="160" spans="2:19" x14ac:dyDescent="0.2">
      <c r="B160" s="58" t="s">
        <v>54</v>
      </c>
      <c r="C160" s="124"/>
    </row>
    <row r="161" spans="2:3" x14ac:dyDescent="0.2">
      <c r="B161" s="58" t="s">
        <v>45</v>
      </c>
      <c r="C161" s="124"/>
    </row>
    <row r="162" spans="2:3" x14ac:dyDescent="0.2">
      <c r="B162" s="58" t="s">
        <v>47</v>
      </c>
      <c r="C162" s="124"/>
    </row>
    <row r="163" spans="2:3" x14ac:dyDescent="0.2">
      <c r="B163" s="58" t="s">
        <v>113</v>
      </c>
      <c r="C163" s="124"/>
    </row>
    <row r="164" spans="2:3" x14ac:dyDescent="0.2">
      <c r="B164" s="58" t="s">
        <v>111</v>
      </c>
      <c r="C164" s="124"/>
    </row>
    <row r="165" spans="2:3" x14ac:dyDescent="0.2">
      <c r="B165" s="58" t="s">
        <v>40</v>
      </c>
      <c r="C165" s="124"/>
    </row>
    <row r="166" spans="2:3" x14ac:dyDescent="0.2">
      <c r="B166" s="58" t="s">
        <v>110</v>
      </c>
    </row>
    <row r="167" spans="2:3" x14ac:dyDescent="0.2">
      <c r="B167" s="51"/>
    </row>
    <row r="168" spans="2:3" x14ac:dyDescent="0.2">
      <c r="B168" s="51"/>
    </row>
    <row r="169" spans="2:3" x14ac:dyDescent="0.2">
      <c r="B169" s="51"/>
    </row>
    <row r="170" spans="2:3" x14ac:dyDescent="0.2">
      <c r="B170" s="51" t="s">
        <v>196</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F49">
    <cfRule type="cellIs" dxfId="23" priority="17" stopIfTrue="1" operator="equal">
      <formula>"0"</formula>
    </cfRule>
    <cfRule type="cellIs" dxfId="22" priority="18" stopIfTrue="1" operator="lessThanOrEqual">
      <formula>$S$5</formula>
    </cfRule>
    <cfRule type="cellIs" dxfId="21" priority="19" stopIfTrue="1" operator="greaterThanOrEqual">
      <formula>$S$2</formula>
    </cfRule>
    <cfRule type="cellIs" dxfId="20" priority="20" stopIfTrue="1" operator="between">
      <formula>$S$4</formula>
      <formula>$S$3</formula>
    </cfRule>
  </conditionalFormatting>
  <conditionalFormatting sqref="I49">
    <cfRule type="cellIs" dxfId="19" priority="13" stopIfTrue="1" operator="equal">
      <formula>"0"</formula>
    </cfRule>
    <cfRule type="cellIs" dxfId="18" priority="14" stopIfTrue="1" operator="lessThanOrEqual">
      <formula>$S$5</formula>
    </cfRule>
    <cfRule type="cellIs" dxfId="17" priority="15" stopIfTrue="1" operator="greaterThanOrEqual">
      <formula>$S$2</formula>
    </cfRule>
    <cfRule type="cellIs" dxfId="16" priority="16" stopIfTrue="1" operator="between">
      <formula>$S$4</formula>
      <formula>$S$3</formula>
    </cfRule>
  </conditionalFormatting>
  <conditionalFormatting sqref="L49">
    <cfRule type="cellIs" dxfId="15" priority="9" stopIfTrue="1" operator="equal">
      <formula>"0"</formula>
    </cfRule>
    <cfRule type="cellIs" dxfId="14" priority="10" stopIfTrue="1" operator="lessThanOrEqual">
      <formula>$S$5</formula>
    </cfRule>
    <cfRule type="cellIs" dxfId="13" priority="11" stopIfTrue="1" operator="greaterThanOrEqual">
      <formula>$S$2</formula>
    </cfRule>
    <cfRule type="cellIs" dxfId="12" priority="12" stopIfTrue="1" operator="between">
      <formula>$S$4</formula>
      <formula>$S$3</formula>
    </cfRule>
  </conditionalFormatting>
  <conditionalFormatting sqref="O49">
    <cfRule type="cellIs" dxfId="11" priority="5" stopIfTrue="1" operator="equal">
      <formula>"0"</formula>
    </cfRule>
    <cfRule type="cellIs" dxfId="10" priority="6" stopIfTrue="1" operator="lessThanOrEqual">
      <formula>$S$5</formula>
    </cfRule>
    <cfRule type="cellIs" dxfId="9" priority="7" stopIfTrue="1" operator="greaterThanOrEqual">
      <formula>$S$2</formula>
    </cfRule>
    <cfRule type="cellIs" dxfId="8" priority="8" stopIfTrue="1" operator="between">
      <formula>$S$4</formula>
      <formula>$S$3</formula>
    </cfRule>
  </conditionalFormatting>
  <conditionalFormatting sqref="P49">
    <cfRule type="cellIs" dxfId="7" priority="1" stopIfTrue="1" operator="equal">
      <formula>"0"</formula>
    </cfRule>
    <cfRule type="cellIs" dxfId="6" priority="2" stopIfTrue="1" operator="lessThanOrEqual">
      <formula>$S$5</formula>
    </cfRule>
    <cfRule type="cellIs" dxfId="5" priority="3" stopIfTrue="1" operator="greaterThanOrEqual">
      <formula>$S$2</formula>
    </cfRule>
    <cfRule type="cellIs" dxfId="4"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8"/>
  <sheetViews>
    <sheetView tabSelected="1" topLeftCell="A19" workbookViewId="0">
      <selection activeCell="I23" sqref="I23"/>
    </sheetView>
  </sheetViews>
  <sheetFormatPr baseColWidth="10" defaultColWidth="11.42578125" defaultRowHeight="30" customHeight="1" x14ac:dyDescent="0.2"/>
  <cols>
    <col min="1" max="1" width="26.28515625" style="161" bestFit="1" customWidth="1"/>
    <col min="2" max="2" width="26.28515625" style="139" customWidth="1"/>
    <col min="3" max="3" width="10.85546875" style="175" customWidth="1"/>
    <col min="4" max="4" width="8" style="175" bestFit="1" customWidth="1"/>
    <col min="5" max="5" width="11.5703125" style="175" customWidth="1"/>
    <col min="6" max="6" width="8" style="175" bestFit="1" customWidth="1"/>
    <col min="7" max="7" width="10.42578125" style="175" customWidth="1"/>
    <col min="8" max="8" width="8" style="175" bestFit="1" customWidth="1"/>
    <col min="9" max="9" width="11.5703125" style="175" customWidth="1"/>
    <col min="10" max="10" width="8" style="175" bestFit="1" customWidth="1"/>
    <col min="11" max="11" width="12.28515625" style="175" bestFit="1" customWidth="1"/>
    <col min="12" max="12" width="8" style="175" bestFit="1" customWidth="1"/>
    <col min="13" max="13" width="2.28515625" style="175" customWidth="1"/>
    <col min="14" max="14" width="10.7109375" style="175" customWidth="1"/>
    <col min="15" max="15" width="49.7109375" style="175" customWidth="1"/>
    <col min="16" max="18" width="11.42578125" style="134"/>
    <col min="19" max="19" width="11.42578125" style="135" hidden="1" customWidth="1"/>
    <col min="20" max="20" width="11.42578125" style="134"/>
    <col min="21" max="16384" width="11.42578125" style="139"/>
  </cols>
  <sheetData>
    <row r="1" spans="1:24" ht="30" customHeight="1" x14ac:dyDescent="0.2">
      <c r="A1" s="522"/>
      <c r="B1" s="523" t="s">
        <v>56</v>
      </c>
      <c r="C1" s="524"/>
      <c r="D1" s="524"/>
      <c r="E1" s="524"/>
      <c r="F1" s="524"/>
      <c r="G1" s="524"/>
      <c r="H1" s="524"/>
      <c r="I1" s="524"/>
      <c r="J1" s="524"/>
      <c r="K1" s="524"/>
      <c r="L1" s="524"/>
      <c r="M1" s="525"/>
      <c r="N1" s="482" t="s">
        <v>57</v>
      </c>
      <c r="O1" s="483"/>
      <c r="P1" s="133"/>
      <c r="Q1" s="133"/>
      <c r="T1" s="133"/>
      <c r="U1" s="136"/>
      <c r="V1" s="136"/>
      <c r="W1" s="137"/>
      <c r="X1" s="138"/>
    </row>
    <row r="2" spans="1:24" s="146" customFormat="1" ht="30" customHeight="1" x14ac:dyDescent="0.2">
      <c r="A2" s="522"/>
      <c r="B2" s="523" t="s">
        <v>87</v>
      </c>
      <c r="C2" s="524"/>
      <c r="D2" s="524"/>
      <c r="E2" s="524"/>
      <c r="F2" s="524"/>
      <c r="G2" s="524"/>
      <c r="H2" s="524"/>
      <c r="I2" s="524"/>
      <c r="J2" s="524"/>
      <c r="K2" s="524"/>
      <c r="L2" s="524"/>
      <c r="M2" s="525"/>
      <c r="N2" s="482" t="s">
        <v>257</v>
      </c>
      <c r="O2" s="483"/>
      <c r="P2" s="140"/>
      <c r="Q2" s="140"/>
      <c r="R2" s="141"/>
      <c r="S2" s="142">
        <v>0.8</v>
      </c>
      <c r="T2" s="140"/>
      <c r="U2" s="143"/>
      <c r="V2" s="143"/>
      <c r="W2" s="144"/>
      <c r="X2" s="145"/>
    </row>
    <row r="3" spans="1:24" s="146" customFormat="1" ht="30" customHeight="1" x14ac:dyDescent="0.2">
      <c r="A3" s="522"/>
      <c r="B3" s="523" t="s">
        <v>89</v>
      </c>
      <c r="C3" s="524"/>
      <c r="D3" s="524"/>
      <c r="E3" s="524"/>
      <c r="F3" s="524"/>
      <c r="G3" s="524"/>
      <c r="H3" s="524"/>
      <c r="I3" s="524"/>
      <c r="J3" s="524"/>
      <c r="K3" s="524"/>
      <c r="L3" s="524"/>
      <c r="M3" s="525"/>
      <c r="N3" s="482" t="s">
        <v>233</v>
      </c>
      <c r="O3" s="483"/>
      <c r="P3" s="140"/>
      <c r="Q3" s="140"/>
      <c r="R3" s="141"/>
      <c r="S3" s="142">
        <v>0.79998999999999998</v>
      </c>
      <c r="T3" s="140"/>
      <c r="U3" s="143"/>
      <c r="V3" s="143"/>
      <c r="W3" s="144"/>
      <c r="X3" s="145"/>
    </row>
    <row r="4" spans="1:24" s="146" customFormat="1" ht="30" customHeight="1" x14ac:dyDescent="0.2">
      <c r="A4" s="522"/>
      <c r="B4" s="523" t="s">
        <v>91</v>
      </c>
      <c r="C4" s="524"/>
      <c r="D4" s="524"/>
      <c r="E4" s="524"/>
      <c r="F4" s="524"/>
      <c r="G4" s="524"/>
      <c r="H4" s="524"/>
      <c r="I4" s="524"/>
      <c r="J4" s="524"/>
      <c r="K4" s="524"/>
      <c r="L4" s="524"/>
      <c r="M4" s="525"/>
      <c r="N4" s="483" t="s">
        <v>264</v>
      </c>
      <c r="O4" s="483"/>
      <c r="P4" s="147"/>
      <c r="Q4" s="147"/>
      <c r="R4" s="141"/>
      <c r="S4" s="142">
        <v>0.65</v>
      </c>
      <c r="T4" s="147"/>
      <c r="U4" s="148"/>
      <c r="V4" s="148"/>
      <c r="W4" s="144"/>
      <c r="X4" s="145"/>
    </row>
    <row r="5" spans="1:24" s="146" customFormat="1" ht="12" x14ac:dyDescent="0.2">
      <c r="A5" s="149"/>
      <c r="B5" s="150"/>
      <c r="C5" s="162"/>
      <c r="D5" s="162"/>
      <c r="E5" s="162"/>
      <c r="F5" s="162"/>
      <c r="G5" s="162"/>
      <c r="H5" s="162"/>
      <c r="I5" s="162"/>
      <c r="J5" s="162"/>
      <c r="K5" s="162"/>
      <c r="L5" s="162"/>
      <c r="M5" s="163"/>
      <c r="N5" s="163"/>
      <c r="O5" s="163"/>
      <c r="P5" s="147"/>
      <c r="Q5" s="147"/>
      <c r="R5" s="141"/>
      <c r="S5" s="142">
        <v>0.64999899999999999</v>
      </c>
      <c r="T5" s="147"/>
      <c r="U5" s="148"/>
      <c r="V5" s="148"/>
      <c r="W5" s="144"/>
      <c r="X5" s="145"/>
    </row>
    <row r="6" spans="1:24" s="146" customFormat="1" ht="13.5" customHeight="1" x14ac:dyDescent="0.2">
      <c r="A6" s="151" t="s">
        <v>0</v>
      </c>
      <c r="B6" s="152"/>
      <c r="C6" s="515"/>
      <c r="D6" s="515"/>
      <c r="E6" s="515"/>
      <c r="F6" s="515"/>
      <c r="G6" s="515"/>
      <c r="H6" s="515"/>
      <c r="I6" s="515"/>
      <c r="J6" s="515"/>
      <c r="K6" s="515"/>
      <c r="L6" s="515"/>
      <c r="M6" s="515"/>
      <c r="N6" s="515"/>
      <c r="O6" s="515"/>
      <c r="P6" s="141"/>
      <c r="Q6" s="141"/>
      <c r="R6" s="141"/>
      <c r="S6" s="142"/>
      <c r="T6" s="141"/>
    </row>
    <row r="7" spans="1:24" s="146" customFormat="1" ht="11.25" customHeight="1" x14ac:dyDescent="0.2">
      <c r="A7" s="153"/>
      <c r="B7" s="152"/>
      <c r="C7" s="164"/>
      <c r="D7" s="164"/>
      <c r="E7" s="164"/>
      <c r="F7" s="164"/>
      <c r="G7" s="164"/>
      <c r="H7" s="164"/>
      <c r="I7" s="164"/>
      <c r="J7" s="164"/>
      <c r="K7" s="164"/>
      <c r="L7" s="164"/>
      <c r="M7" s="164"/>
      <c r="N7" s="164"/>
      <c r="O7" s="164"/>
      <c r="P7" s="141"/>
      <c r="Q7" s="141"/>
      <c r="R7" s="141"/>
      <c r="S7" s="142"/>
      <c r="T7" s="141"/>
    </row>
    <row r="8" spans="1:24" s="155" customFormat="1" ht="30" customHeight="1" x14ac:dyDescent="0.2">
      <c r="A8" s="516" t="s">
        <v>92</v>
      </c>
      <c r="B8" s="516" t="s">
        <v>208</v>
      </c>
      <c r="C8" s="519" t="s">
        <v>209</v>
      </c>
      <c r="D8" s="519"/>
      <c r="E8" s="519"/>
      <c r="F8" s="519"/>
      <c r="G8" s="519"/>
      <c r="H8" s="519"/>
      <c r="I8" s="519"/>
      <c r="J8" s="519"/>
      <c r="K8" s="519"/>
      <c r="L8" s="519"/>
      <c r="M8" s="519"/>
      <c r="N8" s="519"/>
      <c r="O8" s="519"/>
      <c r="P8" s="154"/>
      <c r="Q8" s="154"/>
      <c r="R8" s="154"/>
      <c r="S8" s="135"/>
      <c r="T8" s="154"/>
    </row>
    <row r="9" spans="1:24" s="157" customFormat="1" ht="30" customHeight="1" x14ac:dyDescent="0.2">
      <c r="A9" s="516"/>
      <c r="B9" s="516"/>
      <c r="C9" s="176" t="s">
        <v>179</v>
      </c>
      <c r="D9" s="176" t="s">
        <v>93</v>
      </c>
      <c r="E9" s="176" t="s">
        <v>180</v>
      </c>
      <c r="F9" s="176" t="s">
        <v>93</v>
      </c>
      <c r="G9" s="176" t="s">
        <v>181</v>
      </c>
      <c r="H9" s="176" t="s">
        <v>93</v>
      </c>
      <c r="I9" s="176" t="s">
        <v>182</v>
      </c>
      <c r="J9" s="176" t="s">
        <v>93</v>
      </c>
      <c r="K9" s="176" t="s">
        <v>24</v>
      </c>
      <c r="L9" s="176" t="s">
        <v>93</v>
      </c>
      <c r="M9" s="520" t="s">
        <v>94</v>
      </c>
      <c r="N9" s="520"/>
      <c r="O9" s="520"/>
      <c r="P9" s="156"/>
      <c r="Q9" s="156"/>
      <c r="R9" s="156"/>
      <c r="S9" s="135"/>
      <c r="T9" s="156"/>
    </row>
    <row r="10" spans="1:24" s="146" customFormat="1" ht="46.5" customHeight="1" x14ac:dyDescent="0.2">
      <c r="A10" s="517" t="s">
        <v>235</v>
      </c>
      <c r="B10" s="158" t="s">
        <v>246</v>
      </c>
      <c r="C10" s="166">
        <f>+C14+C16+C18+C20+C22+C24+C26</f>
        <v>523</v>
      </c>
      <c r="D10" s="518">
        <f>IF(C10=0,"0",C10/C11)</f>
        <v>0.94404332129963897</v>
      </c>
      <c r="E10" s="166">
        <f>+E14+E16+E18+E20+E22+E24+E26</f>
        <v>453</v>
      </c>
      <c r="F10" s="518">
        <f>IF(E10=0,"0",E10/E11)</f>
        <v>0.90239043824701193</v>
      </c>
      <c r="G10" s="166">
        <f>+G14+G16+G18+G20+G22+G24+G26</f>
        <v>302</v>
      </c>
      <c r="H10" s="518">
        <f>IF(G10=0,"0",G10/G11)</f>
        <v>0.92073170731707321</v>
      </c>
      <c r="I10" s="166">
        <f>+I14+I16+I18+I20+I22+I24+I26</f>
        <v>330</v>
      </c>
      <c r="J10" s="518">
        <f>IF(I10=0,"0",I10/I11)</f>
        <v>0.9880239520958084</v>
      </c>
      <c r="K10" s="166">
        <f>+C10+E10+G10+I10</f>
        <v>1608</v>
      </c>
      <c r="L10" s="518">
        <f>IF(K10=0,"0",K10/K11)</f>
        <v>0.93597206053550641</v>
      </c>
      <c r="M10" s="521" t="s">
        <v>210</v>
      </c>
      <c r="N10" s="521"/>
      <c r="O10" s="521"/>
      <c r="P10" s="141"/>
      <c r="Q10" s="141"/>
      <c r="R10" s="141"/>
      <c r="S10" s="135"/>
      <c r="T10" s="141"/>
    </row>
    <row r="11" spans="1:24" s="146" customFormat="1" ht="34.5" customHeight="1" x14ac:dyDescent="0.2">
      <c r="A11" s="517"/>
      <c r="B11" s="158" t="s">
        <v>247</v>
      </c>
      <c r="C11" s="166">
        <f>+C15+C17+C19+C21+C23+C25+C27</f>
        <v>554</v>
      </c>
      <c r="D11" s="518"/>
      <c r="E11" s="166">
        <f>+E15+E17+E19+E21+E23+E25+E27</f>
        <v>502</v>
      </c>
      <c r="F11" s="518"/>
      <c r="G11" s="166">
        <f>+G15+G17+G19+G21+G23+G25+G27</f>
        <v>328</v>
      </c>
      <c r="H11" s="518"/>
      <c r="I11" s="166">
        <f>+I15+I17+I19+I21+I23+I25+I27</f>
        <v>334</v>
      </c>
      <c r="J11" s="518"/>
      <c r="K11" s="166">
        <f>+C11+E11+G11+I11</f>
        <v>1718</v>
      </c>
      <c r="L11" s="518"/>
      <c r="M11" s="521"/>
      <c r="N11" s="521"/>
      <c r="O11" s="521"/>
      <c r="P11" s="141"/>
      <c r="Q11" s="141"/>
      <c r="R11" s="141"/>
      <c r="S11" s="135"/>
      <c r="T11" s="141"/>
    </row>
    <row r="12" spans="1:24" s="146" customFormat="1" ht="41.25" customHeight="1" x14ac:dyDescent="0.2">
      <c r="A12" s="535" t="s">
        <v>244</v>
      </c>
      <c r="B12" s="159" t="s">
        <v>246</v>
      </c>
      <c r="C12" s="168"/>
      <c r="D12" s="527"/>
      <c r="E12" s="168"/>
      <c r="F12" s="527"/>
      <c r="G12" s="168"/>
      <c r="H12" s="527"/>
      <c r="I12" s="168"/>
      <c r="J12" s="527"/>
      <c r="K12" s="169"/>
      <c r="L12" s="527"/>
      <c r="M12" s="544"/>
      <c r="N12" s="544"/>
      <c r="O12" s="544"/>
      <c r="P12" s="141"/>
      <c r="Q12" s="141"/>
      <c r="R12" s="141"/>
      <c r="S12" s="135"/>
      <c r="T12" s="141"/>
    </row>
    <row r="13" spans="1:24" s="146" customFormat="1" ht="30" customHeight="1" x14ac:dyDescent="0.2">
      <c r="A13" s="535"/>
      <c r="B13" s="159" t="s">
        <v>247</v>
      </c>
      <c r="C13" s="168"/>
      <c r="D13" s="527"/>
      <c r="E13" s="168"/>
      <c r="F13" s="527"/>
      <c r="G13" s="168"/>
      <c r="H13" s="527"/>
      <c r="I13" s="168"/>
      <c r="J13" s="527"/>
      <c r="K13" s="169"/>
      <c r="L13" s="527"/>
      <c r="M13" s="544"/>
      <c r="N13" s="544"/>
      <c r="O13" s="544"/>
      <c r="P13" s="141"/>
      <c r="Q13" s="141"/>
      <c r="R13" s="141"/>
      <c r="S13" s="135"/>
      <c r="T13" s="141"/>
    </row>
    <row r="14" spans="1:24" ht="38.25" customHeight="1" x14ac:dyDescent="0.2">
      <c r="A14" s="535" t="s">
        <v>245</v>
      </c>
      <c r="B14" s="159" t="s">
        <v>246</v>
      </c>
      <c r="C14" s="168"/>
      <c r="D14" s="527"/>
      <c r="E14" s="168"/>
      <c r="F14" s="527"/>
      <c r="G14" s="168"/>
      <c r="H14" s="527"/>
      <c r="I14" s="168"/>
      <c r="J14" s="527"/>
      <c r="K14" s="169"/>
      <c r="L14" s="527"/>
      <c r="M14" s="544"/>
      <c r="N14" s="544"/>
      <c r="O14" s="544"/>
    </row>
    <row r="15" spans="1:24" ht="30" customHeight="1" x14ac:dyDescent="0.2">
      <c r="A15" s="535"/>
      <c r="B15" s="159" t="s">
        <v>247</v>
      </c>
      <c r="C15" s="168"/>
      <c r="D15" s="527"/>
      <c r="E15" s="168"/>
      <c r="F15" s="527"/>
      <c r="G15" s="168"/>
      <c r="H15" s="527"/>
      <c r="I15" s="168"/>
      <c r="J15" s="527"/>
      <c r="K15" s="169"/>
      <c r="L15" s="527"/>
      <c r="M15" s="544"/>
      <c r="N15" s="544"/>
      <c r="O15" s="544"/>
    </row>
    <row r="16" spans="1:24" s="146" customFormat="1" ht="140.1" customHeight="1" x14ac:dyDescent="0.2">
      <c r="A16" s="532" t="s">
        <v>211</v>
      </c>
      <c r="B16" s="182" t="s">
        <v>246</v>
      </c>
      <c r="C16" s="180">
        <v>28</v>
      </c>
      <c r="D16" s="531">
        <v>1</v>
      </c>
      <c r="E16" s="180">
        <v>30</v>
      </c>
      <c r="F16" s="531">
        <f>+E16/E17</f>
        <v>0.54545454545454541</v>
      </c>
      <c r="G16" s="181">
        <v>10</v>
      </c>
      <c r="H16" s="531">
        <f>+G16/G17</f>
        <v>0.37037037037037035</v>
      </c>
      <c r="I16" s="181">
        <v>53</v>
      </c>
      <c r="J16" s="531">
        <f>+I16/I17</f>
        <v>1.06</v>
      </c>
      <c r="K16" s="180">
        <v>30</v>
      </c>
      <c r="L16" s="531"/>
      <c r="M16" s="529" t="s">
        <v>266</v>
      </c>
      <c r="N16" s="529"/>
      <c r="O16" s="529"/>
      <c r="P16" s="141"/>
      <c r="Q16" s="141"/>
      <c r="R16" s="141"/>
      <c r="S16" s="160"/>
      <c r="T16" s="141"/>
    </row>
    <row r="17" spans="1:20" s="146" customFormat="1" ht="140.1" customHeight="1" x14ac:dyDescent="0.2">
      <c r="A17" s="532"/>
      <c r="B17" s="182" t="s">
        <v>247</v>
      </c>
      <c r="C17" s="180">
        <v>17</v>
      </c>
      <c r="D17" s="531"/>
      <c r="E17" s="180">
        <v>55</v>
      </c>
      <c r="F17" s="531"/>
      <c r="G17" s="181">
        <v>27</v>
      </c>
      <c r="H17" s="531"/>
      <c r="I17" s="181">
        <v>50</v>
      </c>
      <c r="J17" s="531"/>
      <c r="K17" s="180">
        <v>37</v>
      </c>
      <c r="L17" s="531"/>
      <c r="M17" s="529"/>
      <c r="N17" s="529"/>
      <c r="O17" s="529"/>
      <c r="P17" s="141"/>
      <c r="Q17" s="141"/>
      <c r="R17" s="141"/>
      <c r="S17" s="160"/>
      <c r="T17" s="141"/>
    </row>
    <row r="18" spans="1:20" ht="43.5" customHeight="1" x14ac:dyDescent="0.2">
      <c r="A18" s="533" t="s">
        <v>212</v>
      </c>
      <c r="B18" s="159" t="s">
        <v>246</v>
      </c>
      <c r="C18" s="168">
        <v>8</v>
      </c>
      <c r="D18" s="527">
        <f>+C18/C19</f>
        <v>1</v>
      </c>
      <c r="E18" s="168">
        <v>5</v>
      </c>
      <c r="F18" s="527" t="s">
        <v>261</v>
      </c>
      <c r="G18" s="168">
        <v>2</v>
      </c>
      <c r="H18" s="527"/>
      <c r="I18" s="168">
        <v>14</v>
      </c>
      <c r="J18" s="527"/>
      <c r="K18" s="169">
        <f t="shared" ref="K18:K23" si="0">+C18+E18+G18+I18</f>
        <v>29</v>
      </c>
      <c r="L18" s="527">
        <f>+K18/K19</f>
        <v>1</v>
      </c>
      <c r="M18" s="489" t="s">
        <v>270</v>
      </c>
      <c r="N18" s="489"/>
      <c r="O18" s="489"/>
    </row>
    <row r="19" spans="1:20" ht="141" customHeight="1" x14ac:dyDescent="0.2">
      <c r="A19" s="533"/>
      <c r="B19" s="159" t="s">
        <v>247</v>
      </c>
      <c r="C19" s="168">
        <v>8</v>
      </c>
      <c r="D19" s="527"/>
      <c r="E19" s="168">
        <v>5</v>
      </c>
      <c r="F19" s="527"/>
      <c r="G19" s="168">
        <v>2</v>
      </c>
      <c r="H19" s="527"/>
      <c r="I19" s="168">
        <v>14</v>
      </c>
      <c r="J19" s="527"/>
      <c r="K19" s="169">
        <f t="shared" si="0"/>
        <v>29</v>
      </c>
      <c r="L19" s="527"/>
      <c r="M19" s="489"/>
      <c r="N19" s="489"/>
      <c r="O19" s="489"/>
    </row>
    <row r="20" spans="1:20" ht="39" customHeight="1" x14ac:dyDescent="0.2">
      <c r="A20" s="535" t="s">
        <v>213</v>
      </c>
      <c r="B20" s="159" t="s">
        <v>246</v>
      </c>
      <c r="C20" s="168">
        <f>14+8</f>
        <v>22</v>
      </c>
      <c r="D20" s="527">
        <f>+C20/C21</f>
        <v>0.95652173913043481</v>
      </c>
      <c r="E20" s="170">
        <v>24</v>
      </c>
      <c r="F20" s="527">
        <f>+E20/E21</f>
        <v>1</v>
      </c>
      <c r="G20" s="168">
        <v>21</v>
      </c>
      <c r="H20" s="527"/>
      <c r="I20" s="168">
        <v>52</v>
      </c>
      <c r="J20" s="527"/>
      <c r="K20" s="169">
        <f t="shared" si="0"/>
        <v>119</v>
      </c>
      <c r="L20" s="527">
        <f>+K20/K21</f>
        <v>0.9916666666666667</v>
      </c>
      <c r="M20" s="530" t="s">
        <v>267</v>
      </c>
      <c r="N20" s="530"/>
      <c r="O20" s="530"/>
    </row>
    <row r="21" spans="1:20" ht="37.5" customHeight="1" x14ac:dyDescent="0.2">
      <c r="A21" s="535"/>
      <c r="B21" s="159" t="s">
        <v>247</v>
      </c>
      <c r="C21" s="168">
        <v>23</v>
      </c>
      <c r="D21" s="527"/>
      <c r="E21" s="170">
        <f>16+8</f>
        <v>24</v>
      </c>
      <c r="F21" s="527"/>
      <c r="G21" s="168">
        <v>21</v>
      </c>
      <c r="H21" s="527"/>
      <c r="I21" s="168">
        <v>52</v>
      </c>
      <c r="J21" s="527"/>
      <c r="K21" s="169">
        <f t="shared" si="0"/>
        <v>120</v>
      </c>
      <c r="L21" s="527"/>
      <c r="M21" s="530"/>
      <c r="N21" s="530"/>
      <c r="O21" s="530"/>
    </row>
    <row r="22" spans="1:20" ht="67.5" customHeight="1" x14ac:dyDescent="0.2">
      <c r="A22" s="533" t="s">
        <v>214</v>
      </c>
      <c r="B22" s="159" t="s">
        <v>246</v>
      </c>
      <c r="C22" s="168">
        <v>10</v>
      </c>
      <c r="D22" s="527">
        <f>+C22/C23</f>
        <v>0.19607843137254902</v>
      </c>
      <c r="E22" s="170">
        <v>18</v>
      </c>
      <c r="F22" s="527">
        <f>+E22/E23</f>
        <v>0.42857142857142855</v>
      </c>
      <c r="G22" s="168">
        <v>19</v>
      </c>
      <c r="H22" s="527">
        <f>G22/G23</f>
        <v>0.6785714285714286</v>
      </c>
      <c r="I22" s="168">
        <v>27</v>
      </c>
      <c r="J22" s="527">
        <f>I22/I23</f>
        <v>0.79411764705882348</v>
      </c>
      <c r="K22" s="169">
        <f t="shared" si="0"/>
        <v>74</v>
      </c>
      <c r="L22" s="527">
        <f>+K22/K23</f>
        <v>0.47741935483870968</v>
      </c>
      <c r="M22" s="536" t="s">
        <v>279</v>
      </c>
      <c r="N22" s="536"/>
      <c r="O22" s="536"/>
    </row>
    <row r="23" spans="1:20" ht="117.75" customHeight="1" x14ac:dyDescent="0.2">
      <c r="A23" s="533"/>
      <c r="B23" s="159" t="s">
        <v>247</v>
      </c>
      <c r="C23" s="168">
        <v>51</v>
      </c>
      <c r="D23" s="527"/>
      <c r="E23" s="170">
        <v>42</v>
      </c>
      <c r="F23" s="527"/>
      <c r="G23" s="168">
        <v>28</v>
      </c>
      <c r="H23" s="527"/>
      <c r="I23" s="168">
        <v>34</v>
      </c>
      <c r="J23" s="527"/>
      <c r="K23" s="169">
        <f t="shared" si="0"/>
        <v>155</v>
      </c>
      <c r="L23" s="527"/>
      <c r="M23" s="536"/>
      <c r="N23" s="536"/>
      <c r="O23" s="536"/>
    </row>
    <row r="24" spans="1:20" ht="46.5" customHeight="1" x14ac:dyDescent="0.2">
      <c r="A24" s="535" t="s">
        <v>215</v>
      </c>
      <c r="B24" s="159" t="s">
        <v>246</v>
      </c>
      <c r="C24" s="168">
        <v>11</v>
      </c>
      <c r="D24" s="527">
        <f t="shared" ref="D24" si="1">+C24/C25</f>
        <v>1</v>
      </c>
      <c r="E24" s="171">
        <v>20</v>
      </c>
      <c r="F24" s="527">
        <f t="shared" ref="F24" si="2">+E24/E25</f>
        <v>1</v>
      </c>
      <c r="G24" s="168">
        <v>39</v>
      </c>
      <c r="H24" s="527"/>
      <c r="I24" s="168"/>
      <c r="J24" s="527"/>
      <c r="K24" s="169"/>
      <c r="L24" s="527"/>
      <c r="M24" s="530" t="s">
        <v>263</v>
      </c>
      <c r="N24" s="536"/>
      <c r="O24" s="536"/>
    </row>
    <row r="25" spans="1:20" ht="81" customHeight="1" x14ac:dyDescent="0.2">
      <c r="A25" s="535"/>
      <c r="B25" s="159" t="s">
        <v>247</v>
      </c>
      <c r="C25" s="168">
        <v>11</v>
      </c>
      <c r="D25" s="527"/>
      <c r="E25" s="172">
        <v>20</v>
      </c>
      <c r="F25" s="527"/>
      <c r="G25" s="168">
        <v>39</v>
      </c>
      <c r="H25" s="527"/>
      <c r="I25" s="168"/>
      <c r="J25" s="527"/>
      <c r="K25" s="169"/>
      <c r="L25" s="527"/>
      <c r="M25" s="536"/>
      <c r="N25" s="536"/>
      <c r="O25" s="536"/>
    </row>
    <row r="26" spans="1:20" ht="37.5" customHeight="1" x14ac:dyDescent="0.2">
      <c r="A26" s="533" t="s">
        <v>216</v>
      </c>
      <c r="B26" s="159" t="s">
        <v>246</v>
      </c>
      <c r="C26" s="168">
        <v>444</v>
      </c>
      <c r="D26" s="527">
        <f t="shared" ref="D26" si="3">+C26/C27</f>
        <v>1</v>
      </c>
      <c r="E26" s="173">
        <v>356</v>
      </c>
      <c r="F26" s="527">
        <f t="shared" ref="F26" si="4">+E26/E27</f>
        <v>1</v>
      </c>
      <c r="G26" s="168">
        <v>211</v>
      </c>
      <c r="H26" s="527">
        <v>1</v>
      </c>
      <c r="I26" s="168">
        <v>184</v>
      </c>
      <c r="J26" s="527">
        <v>1</v>
      </c>
      <c r="K26" s="169"/>
      <c r="L26" s="545"/>
      <c r="M26" s="530" t="s">
        <v>277</v>
      </c>
      <c r="N26" s="536"/>
      <c r="O26" s="536"/>
    </row>
    <row r="27" spans="1:20" ht="96.75" customHeight="1" x14ac:dyDescent="0.2">
      <c r="A27" s="533"/>
      <c r="B27" s="159" t="s">
        <v>247</v>
      </c>
      <c r="C27" s="168">
        <v>444</v>
      </c>
      <c r="D27" s="527"/>
      <c r="E27" s="172">
        <v>356</v>
      </c>
      <c r="F27" s="527"/>
      <c r="G27" s="168">
        <v>211</v>
      </c>
      <c r="H27" s="527"/>
      <c r="I27" s="168">
        <v>184</v>
      </c>
      <c r="J27" s="527"/>
      <c r="K27" s="169"/>
      <c r="L27" s="545"/>
      <c r="M27" s="536"/>
      <c r="N27" s="536"/>
      <c r="O27" s="536"/>
    </row>
    <row r="28" spans="1:20" ht="30" customHeight="1" x14ac:dyDescent="0.2">
      <c r="L28" s="139"/>
      <c r="M28" s="139"/>
      <c r="N28" s="139"/>
      <c r="O28" s="139"/>
    </row>
    <row r="68" spans="19:19" ht="30" customHeight="1" x14ac:dyDescent="0.2">
      <c r="S68" s="160"/>
    </row>
    <row r="138" spans="19:19" ht="30" customHeight="1" x14ac:dyDescent="0.2">
      <c r="S138" s="152"/>
    </row>
    <row r="139" spans="19:19" ht="30" customHeight="1" x14ac:dyDescent="0.2">
      <c r="S139" s="152"/>
    </row>
    <row r="140" spans="19:19" ht="30" customHeight="1" x14ac:dyDescent="0.2">
      <c r="S140" s="152"/>
    </row>
    <row r="141" spans="19:19" ht="30" customHeight="1" x14ac:dyDescent="0.2">
      <c r="S141" s="152"/>
    </row>
    <row r="142" spans="19:19" ht="30" customHeight="1" x14ac:dyDescent="0.2">
      <c r="S142" s="152"/>
    </row>
    <row r="143" spans="19:19" ht="30" customHeight="1" x14ac:dyDescent="0.2">
      <c r="S143" s="152"/>
    </row>
    <row r="144" spans="19:19" ht="30" customHeight="1" x14ac:dyDescent="0.2">
      <c r="S144" s="152"/>
    </row>
    <row r="145" spans="19:19" ht="30" customHeight="1" x14ac:dyDescent="0.2">
      <c r="S145" s="152"/>
    </row>
    <row r="146" spans="19:19" ht="30" customHeight="1" x14ac:dyDescent="0.2">
      <c r="S146" s="152"/>
    </row>
    <row r="147" spans="19:19" ht="30" customHeight="1" x14ac:dyDescent="0.2">
      <c r="S147" s="152"/>
    </row>
    <row r="148" spans="19:19" ht="30" customHeight="1" x14ac:dyDescent="0.2">
      <c r="S148" s="152"/>
    </row>
  </sheetData>
  <mergeCells count="77">
    <mergeCell ref="M20:O21"/>
    <mergeCell ref="M22:O23"/>
    <mergeCell ref="M12:O13"/>
    <mergeCell ref="M24:O25"/>
    <mergeCell ref="A26:A27"/>
    <mergeCell ref="D26:D27"/>
    <mergeCell ref="F26:F27"/>
    <mergeCell ref="H26:H27"/>
    <mergeCell ref="J26:J27"/>
    <mergeCell ref="L26:L27"/>
    <mergeCell ref="M26:O27"/>
    <mergeCell ref="A24:A25"/>
    <mergeCell ref="A14:A15"/>
    <mergeCell ref="D12:D13"/>
    <mergeCell ref="F12:F13"/>
    <mergeCell ref="H12:H13"/>
    <mergeCell ref="D24:D25"/>
    <mergeCell ref="F24:F25"/>
    <mergeCell ref="H24:H25"/>
    <mergeCell ref="J24:J25"/>
    <mergeCell ref="L24:L25"/>
    <mergeCell ref="L20:L21"/>
    <mergeCell ref="A22:A23"/>
    <mergeCell ref="D22:D23"/>
    <mergeCell ref="F22:F23"/>
    <mergeCell ref="H22:H23"/>
    <mergeCell ref="J22:J23"/>
    <mergeCell ref="L22:L23"/>
    <mergeCell ref="A20:A21"/>
    <mergeCell ref="D20:D21"/>
    <mergeCell ref="F20:F21"/>
    <mergeCell ref="H20:H21"/>
    <mergeCell ref="J20:J21"/>
    <mergeCell ref="M16:O17"/>
    <mergeCell ref="A18:A19"/>
    <mergeCell ref="D18:D19"/>
    <mergeCell ref="F18:F19"/>
    <mergeCell ref="H18:H19"/>
    <mergeCell ref="J18:J19"/>
    <mergeCell ref="L18:L19"/>
    <mergeCell ref="M18:O19"/>
    <mergeCell ref="A16:A17"/>
    <mergeCell ref="D16:D17"/>
    <mergeCell ref="F16:F17"/>
    <mergeCell ref="H16:H17"/>
    <mergeCell ref="J16:J17"/>
    <mergeCell ref="L16:L17"/>
    <mergeCell ref="H14:H15"/>
    <mergeCell ref="J14:J15"/>
    <mergeCell ref="L14:L15"/>
    <mergeCell ref="J12:J13"/>
    <mergeCell ref="L12:L13"/>
    <mergeCell ref="M14:O15"/>
    <mergeCell ref="C6:O6"/>
    <mergeCell ref="A8:A9"/>
    <mergeCell ref="B8:B9"/>
    <mergeCell ref="C8:O8"/>
    <mergeCell ref="M9:O9"/>
    <mergeCell ref="A10:A11"/>
    <mergeCell ref="D10:D11"/>
    <mergeCell ref="F10:F11"/>
    <mergeCell ref="H10:H11"/>
    <mergeCell ref="M10:O11"/>
    <mergeCell ref="A12:A13"/>
    <mergeCell ref="D14:D15"/>
    <mergeCell ref="J10:J11"/>
    <mergeCell ref="L10:L11"/>
    <mergeCell ref="F14:F15"/>
    <mergeCell ref="A1:A4"/>
    <mergeCell ref="B1:M1"/>
    <mergeCell ref="N1:O1"/>
    <mergeCell ref="B2:M2"/>
    <mergeCell ref="N2:O2"/>
    <mergeCell ref="B3:M3"/>
    <mergeCell ref="N3:O3"/>
    <mergeCell ref="B4:M4"/>
    <mergeCell ref="N4:O4"/>
  </mergeCells>
  <conditionalFormatting sqref="L10">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98"/>
      <c r="B1" s="301" t="s">
        <v>56</v>
      </c>
      <c r="C1" s="301"/>
      <c r="D1" s="302" t="s">
        <v>86</v>
      </c>
      <c r="E1" s="303"/>
      <c r="F1" s="304"/>
    </row>
    <row r="2" spans="1:6" ht="18" x14ac:dyDescent="0.25">
      <c r="A2" s="299"/>
      <c r="B2" s="305" t="s">
        <v>87</v>
      </c>
      <c r="C2" s="305"/>
      <c r="D2" s="306" t="s">
        <v>88</v>
      </c>
      <c r="E2" s="307"/>
      <c r="F2" s="308"/>
    </row>
    <row r="3" spans="1:6" ht="18" x14ac:dyDescent="0.25">
      <c r="A3" s="299"/>
      <c r="B3" s="305" t="s">
        <v>89</v>
      </c>
      <c r="C3" s="305"/>
      <c r="D3" s="306" t="s">
        <v>90</v>
      </c>
      <c r="E3" s="307"/>
      <c r="F3" s="308"/>
    </row>
    <row r="4" spans="1:6" ht="27.75" customHeight="1" thickBot="1" x14ac:dyDescent="0.3">
      <c r="A4" s="300"/>
      <c r="B4" s="309" t="s">
        <v>91</v>
      </c>
      <c r="C4" s="309"/>
      <c r="D4" s="310" t="s">
        <v>61</v>
      </c>
      <c r="E4" s="311"/>
      <c r="F4" s="312"/>
    </row>
    <row r="5" spans="1:6" ht="18.75" thickTop="1" x14ac:dyDescent="0.25">
      <c r="A5" s="25"/>
      <c r="B5" s="24"/>
      <c r="C5" s="26"/>
      <c r="D5" s="27"/>
      <c r="E5" s="27"/>
      <c r="F5" s="27"/>
    </row>
    <row r="6" spans="1:6" ht="15.75" x14ac:dyDescent="0.25">
      <c r="A6" s="28" t="s">
        <v>0</v>
      </c>
      <c r="C6" s="323"/>
      <c r="D6" s="323"/>
      <c r="E6" s="323"/>
      <c r="F6" s="323"/>
    </row>
    <row r="7" spans="1:6" ht="13.5" thickBot="1" x14ac:dyDescent="0.25">
      <c r="A7" s="28"/>
    </row>
    <row r="8" spans="1:6" ht="14.25" thickTop="1" thickBot="1" x14ac:dyDescent="0.25">
      <c r="A8" s="324" t="s">
        <v>92</v>
      </c>
      <c r="B8" s="326" t="s">
        <v>141</v>
      </c>
      <c r="C8" s="328"/>
      <c r="D8" s="328"/>
      <c r="E8" s="328"/>
      <c r="F8" s="329"/>
    </row>
    <row r="9" spans="1:6" ht="13.5" thickBot="1" x14ac:dyDescent="0.25">
      <c r="A9" s="325"/>
      <c r="B9" s="327"/>
      <c r="C9" s="31" t="s">
        <v>93</v>
      </c>
      <c r="D9" s="330" t="s">
        <v>94</v>
      </c>
      <c r="E9" s="330"/>
      <c r="F9" s="331"/>
    </row>
    <row r="10" spans="1:6" ht="50.45" customHeight="1" thickBot="1" x14ac:dyDescent="0.25">
      <c r="A10" s="313" t="s">
        <v>95</v>
      </c>
      <c r="B10" s="29"/>
      <c r="C10" s="315"/>
      <c r="D10" s="317"/>
      <c r="E10" s="318"/>
      <c r="F10" s="319"/>
    </row>
    <row r="11" spans="1:6" ht="115.9" customHeight="1" thickBot="1" x14ac:dyDescent="0.25">
      <c r="A11" s="314"/>
      <c r="B11" s="29"/>
      <c r="C11" s="316"/>
      <c r="D11" s="320"/>
      <c r="E11" s="321"/>
      <c r="F11" s="322"/>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77"/>
      <c r="C2" s="280" t="s">
        <v>56</v>
      </c>
      <c r="D2" s="281"/>
      <c r="E2" s="281"/>
      <c r="F2" s="281"/>
      <c r="G2" s="281"/>
      <c r="H2" s="281"/>
      <c r="I2" s="281"/>
      <c r="J2" s="281"/>
      <c r="K2" s="281"/>
      <c r="L2" s="281"/>
      <c r="M2" s="282"/>
      <c r="N2" s="283" t="s">
        <v>57</v>
      </c>
      <c r="O2" s="284"/>
      <c r="P2" s="285"/>
    </row>
    <row r="3" spans="1:18" ht="15.75" customHeight="1" x14ac:dyDescent="0.2">
      <c r="B3" s="278"/>
      <c r="C3" s="286" t="s">
        <v>58</v>
      </c>
      <c r="D3" s="287"/>
      <c r="E3" s="287"/>
      <c r="F3" s="287"/>
      <c r="G3" s="287"/>
      <c r="H3" s="287"/>
      <c r="I3" s="287"/>
      <c r="J3" s="287"/>
      <c r="K3" s="287"/>
      <c r="L3" s="287"/>
      <c r="M3" s="288"/>
      <c r="N3" s="289" t="s">
        <v>97</v>
      </c>
      <c r="O3" s="290"/>
      <c r="P3" s="291"/>
    </row>
    <row r="4" spans="1:18" ht="15.75" customHeight="1" x14ac:dyDescent="0.2">
      <c r="B4" s="278"/>
      <c r="C4" s="286" t="s">
        <v>59</v>
      </c>
      <c r="D4" s="287"/>
      <c r="E4" s="287"/>
      <c r="F4" s="287"/>
      <c r="G4" s="287"/>
      <c r="H4" s="287"/>
      <c r="I4" s="287"/>
      <c r="J4" s="287"/>
      <c r="K4" s="287"/>
      <c r="L4" s="287"/>
      <c r="M4" s="288"/>
      <c r="N4" s="289" t="s">
        <v>62</v>
      </c>
      <c r="O4" s="290"/>
      <c r="P4" s="291"/>
    </row>
    <row r="5" spans="1:18" ht="16.5" customHeight="1" thickBot="1" x14ac:dyDescent="0.25">
      <c r="B5" s="279"/>
      <c r="C5" s="292" t="s">
        <v>60</v>
      </c>
      <c r="D5" s="293"/>
      <c r="E5" s="293"/>
      <c r="F5" s="293"/>
      <c r="G5" s="293"/>
      <c r="H5" s="293"/>
      <c r="I5" s="293"/>
      <c r="J5" s="293"/>
      <c r="K5" s="293"/>
      <c r="L5" s="293"/>
      <c r="M5" s="294"/>
      <c r="N5" s="295" t="s">
        <v>61</v>
      </c>
      <c r="O5" s="296"/>
      <c r="P5" s="297"/>
    </row>
    <row r="6" spans="1:18" ht="13.5" thickBot="1" x14ac:dyDescent="0.25"/>
    <row r="7" spans="1:18" x14ac:dyDescent="0.2">
      <c r="A7" s="32"/>
      <c r="B7" s="266" t="s">
        <v>65</v>
      </c>
      <c r="C7" s="267"/>
      <c r="D7" s="267"/>
      <c r="E7" s="267"/>
      <c r="F7" s="267"/>
      <c r="G7" s="267"/>
      <c r="H7" s="267"/>
      <c r="I7" s="267"/>
      <c r="J7" s="267"/>
      <c r="K7" s="267"/>
      <c r="L7" s="267"/>
      <c r="M7" s="267"/>
      <c r="N7" s="267"/>
      <c r="O7" s="267"/>
      <c r="P7" s="268"/>
      <c r="Q7" s="32"/>
    </row>
    <row r="8" spans="1:18" ht="13.5" thickBot="1" x14ac:dyDescent="0.25">
      <c r="A8" s="32"/>
      <c r="B8" s="269"/>
      <c r="C8" s="270"/>
      <c r="D8" s="270"/>
      <c r="E8" s="270"/>
      <c r="F8" s="270"/>
      <c r="G8" s="270"/>
      <c r="H8" s="270"/>
      <c r="I8" s="270"/>
      <c r="J8" s="270"/>
      <c r="K8" s="270"/>
      <c r="L8" s="270"/>
      <c r="M8" s="270"/>
      <c r="N8" s="270"/>
      <c r="O8" s="270"/>
      <c r="P8" s="271"/>
      <c r="Q8" s="32"/>
    </row>
    <row r="9" spans="1:18" ht="6.75" customHeight="1" thickBot="1" x14ac:dyDescent="0.25">
      <c r="A9" s="32"/>
      <c r="B9" s="272"/>
      <c r="C9" s="272"/>
      <c r="D9" s="272"/>
      <c r="E9" s="272"/>
      <c r="F9" s="272"/>
      <c r="G9" s="272"/>
      <c r="H9" s="272"/>
      <c r="I9" s="272"/>
      <c r="J9" s="272"/>
      <c r="K9" s="272"/>
      <c r="L9" s="272"/>
      <c r="M9" s="272"/>
      <c r="N9" s="272"/>
      <c r="O9" s="272"/>
      <c r="P9" s="272"/>
      <c r="Q9" s="32"/>
    </row>
    <row r="10" spans="1:18" ht="26.25" customHeight="1" thickBot="1" x14ac:dyDescent="0.25">
      <c r="A10" s="32"/>
      <c r="B10" s="16" t="s">
        <v>83</v>
      </c>
      <c r="C10" s="17">
        <v>2017</v>
      </c>
      <c r="D10" s="273" t="s">
        <v>1</v>
      </c>
      <c r="E10" s="274"/>
      <c r="F10" s="274"/>
      <c r="G10" s="274"/>
      <c r="H10" s="275" t="s">
        <v>30</v>
      </c>
      <c r="I10" s="275"/>
      <c r="J10" s="275"/>
      <c r="K10" s="274" t="s">
        <v>27</v>
      </c>
      <c r="L10" s="274"/>
      <c r="M10" s="274"/>
      <c r="N10" s="274"/>
      <c r="O10" s="275" t="s">
        <v>36</v>
      </c>
      <c r="P10" s="276"/>
      <c r="Q10" s="32"/>
    </row>
    <row r="11" spans="1:18" ht="4.5" customHeight="1" thickBot="1" x14ac:dyDescent="0.25">
      <c r="A11" s="32"/>
      <c r="B11" s="255"/>
      <c r="C11" s="256"/>
      <c r="D11" s="256"/>
      <c r="E11" s="256"/>
      <c r="F11" s="256"/>
      <c r="G11" s="256"/>
      <c r="H11" s="256"/>
      <c r="I11" s="256"/>
      <c r="J11" s="256"/>
      <c r="K11" s="256"/>
      <c r="L11" s="256"/>
      <c r="M11" s="256"/>
      <c r="N11" s="256"/>
      <c r="O11" s="256"/>
      <c r="P11" s="257"/>
      <c r="Q11" s="32"/>
    </row>
    <row r="12" spans="1:18" ht="13.5" thickBot="1" x14ac:dyDescent="0.25">
      <c r="A12" s="32"/>
      <c r="B12" s="23" t="s">
        <v>0</v>
      </c>
      <c r="C12" s="211" t="s">
        <v>46</v>
      </c>
      <c r="D12" s="211"/>
      <c r="E12" s="211"/>
      <c r="F12" s="211"/>
      <c r="G12" s="211"/>
      <c r="H12" s="211"/>
      <c r="I12" s="211"/>
      <c r="J12" s="211"/>
      <c r="K12" s="211"/>
      <c r="L12" s="211"/>
      <c r="M12" s="211"/>
      <c r="N12" s="211"/>
      <c r="O12" s="211"/>
      <c r="P12" s="212"/>
      <c r="Q12" s="32"/>
      <c r="R12" s="44"/>
    </row>
    <row r="13" spans="1:18" ht="4.5" customHeight="1" thickBot="1" x14ac:dyDescent="0.25">
      <c r="A13" s="32"/>
      <c r="B13" s="194"/>
      <c r="C13" s="221"/>
      <c r="D13" s="221"/>
      <c r="E13" s="221"/>
      <c r="F13" s="221"/>
      <c r="G13" s="221"/>
      <c r="H13" s="221"/>
      <c r="I13" s="221"/>
      <c r="J13" s="221"/>
      <c r="K13" s="221"/>
      <c r="L13" s="221"/>
      <c r="M13" s="221"/>
      <c r="N13" s="221"/>
      <c r="O13" s="221"/>
      <c r="P13" s="222"/>
      <c r="Q13" s="32"/>
    </row>
    <row r="14" spans="1:18" ht="13.5" thickBot="1" x14ac:dyDescent="0.25">
      <c r="A14" s="32"/>
      <c r="B14" s="23" t="s">
        <v>6</v>
      </c>
      <c r="C14" s="336" t="s">
        <v>115</v>
      </c>
      <c r="D14" s="334"/>
      <c r="E14" s="334"/>
      <c r="F14" s="334"/>
      <c r="G14" s="334"/>
      <c r="H14" s="334"/>
      <c r="I14" s="334"/>
      <c r="J14" s="334"/>
      <c r="K14" s="334"/>
      <c r="L14" s="334"/>
      <c r="M14" s="334"/>
      <c r="N14" s="334"/>
      <c r="O14" s="334"/>
      <c r="P14" s="335"/>
      <c r="Q14" s="32"/>
    </row>
    <row r="15" spans="1:18" ht="4.5" customHeight="1" thickBot="1" x14ac:dyDescent="0.25">
      <c r="A15" s="32"/>
      <c r="B15" s="231"/>
      <c r="C15" s="232"/>
      <c r="D15" s="232"/>
      <c r="E15" s="232"/>
      <c r="F15" s="232"/>
      <c r="G15" s="232"/>
      <c r="H15" s="232"/>
      <c r="I15" s="232"/>
      <c r="J15" s="232"/>
      <c r="K15" s="232"/>
      <c r="L15" s="232"/>
      <c r="M15" s="232"/>
      <c r="N15" s="232"/>
      <c r="O15" s="232"/>
      <c r="P15" s="233"/>
      <c r="Q15" s="32"/>
    </row>
    <row r="16" spans="1:18" ht="27" customHeight="1" thickBot="1" x14ac:dyDescent="0.25">
      <c r="A16" s="32"/>
      <c r="B16" s="23" t="s">
        <v>25</v>
      </c>
      <c r="C16" s="234" t="s">
        <v>144</v>
      </c>
      <c r="D16" s="258"/>
      <c r="E16" s="258"/>
      <c r="F16" s="258"/>
      <c r="G16" s="258"/>
      <c r="H16" s="258"/>
      <c r="I16" s="258"/>
      <c r="J16" s="258"/>
      <c r="K16" s="258"/>
      <c r="L16" s="258"/>
      <c r="M16" s="258"/>
      <c r="N16" s="258"/>
      <c r="O16" s="258"/>
      <c r="P16" s="259"/>
      <c r="Q16" s="32"/>
    </row>
    <row r="17" spans="1:17" ht="4.5" customHeight="1" thickBot="1" x14ac:dyDescent="0.25">
      <c r="A17" s="32"/>
      <c r="B17" s="231"/>
      <c r="C17" s="232"/>
      <c r="D17" s="232"/>
      <c r="E17" s="232"/>
      <c r="F17" s="232"/>
      <c r="G17" s="232"/>
      <c r="H17" s="232"/>
      <c r="I17" s="232"/>
      <c r="J17" s="232"/>
      <c r="K17" s="232"/>
      <c r="L17" s="232"/>
      <c r="M17" s="232"/>
      <c r="N17" s="232"/>
      <c r="O17" s="232"/>
      <c r="P17" s="233"/>
      <c r="Q17" s="32"/>
    </row>
    <row r="18" spans="1:17" ht="26.25" customHeight="1" thickBot="1" x14ac:dyDescent="0.25">
      <c r="A18" s="32"/>
      <c r="B18" s="23" t="s">
        <v>11</v>
      </c>
      <c r="C18" s="260" t="s">
        <v>114</v>
      </c>
      <c r="D18" s="261"/>
      <c r="E18" s="261"/>
      <c r="F18" s="261"/>
      <c r="G18" s="261"/>
      <c r="H18" s="261"/>
      <c r="I18" s="261"/>
      <c r="J18" s="261"/>
      <c r="K18" s="261"/>
      <c r="L18" s="261"/>
      <c r="M18" s="261"/>
      <c r="N18" s="261"/>
      <c r="O18" s="261"/>
      <c r="P18" s="262"/>
      <c r="Q18" s="32"/>
    </row>
    <row r="19" spans="1:17" ht="4.5" customHeight="1" thickBot="1" x14ac:dyDescent="0.25">
      <c r="A19" s="32"/>
      <c r="B19" s="250"/>
      <c r="C19" s="250"/>
      <c r="D19" s="250"/>
      <c r="E19" s="250"/>
      <c r="F19" s="250"/>
      <c r="G19" s="250"/>
      <c r="H19" s="250"/>
      <c r="I19" s="250"/>
      <c r="J19" s="250"/>
      <c r="K19" s="250"/>
      <c r="L19" s="250"/>
      <c r="M19" s="250"/>
      <c r="N19" s="250"/>
      <c r="O19" s="250"/>
      <c r="P19" s="250"/>
      <c r="Q19" s="32"/>
    </row>
    <row r="20" spans="1:17" ht="17.25" customHeight="1" thickBot="1" x14ac:dyDescent="0.25">
      <c r="A20" s="32"/>
      <c r="B20" s="189" t="s">
        <v>26</v>
      </c>
      <c r="C20" s="190"/>
      <c r="D20" s="190"/>
      <c r="E20" s="190"/>
      <c r="F20" s="190"/>
      <c r="G20" s="190"/>
      <c r="H20" s="190"/>
      <c r="I20" s="190"/>
      <c r="J20" s="190"/>
      <c r="K20" s="190"/>
      <c r="L20" s="190"/>
      <c r="M20" s="190"/>
      <c r="N20" s="190"/>
      <c r="O20" s="190"/>
      <c r="P20" s="191"/>
      <c r="Q20" s="32"/>
    </row>
    <row r="21" spans="1:17" ht="4.5" customHeight="1" thickBot="1" x14ac:dyDescent="0.25">
      <c r="A21" s="32"/>
      <c r="B21" s="263"/>
      <c r="C21" s="264"/>
      <c r="D21" s="264"/>
      <c r="E21" s="264"/>
      <c r="F21" s="264"/>
      <c r="G21" s="264"/>
      <c r="H21" s="264"/>
      <c r="I21" s="264"/>
      <c r="J21" s="264"/>
      <c r="K21" s="264"/>
      <c r="L21" s="264"/>
      <c r="M21" s="264"/>
      <c r="N21" s="264"/>
      <c r="O21" s="264"/>
      <c r="P21" s="265"/>
      <c r="Q21" s="32"/>
    </row>
    <row r="22" spans="1:17" ht="45.75" customHeight="1" thickBot="1" x14ac:dyDescent="0.25">
      <c r="A22" s="32"/>
      <c r="B22" s="23" t="s">
        <v>3</v>
      </c>
      <c r="C22" s="333" t="s">
        <v>142</v>
      </c>
      <c r="D22" s="334"/>
      <c r="E22" s="334"/>
      <c r="F22" s="334"/>
      <c r="G22" s="334"/>
      <c r="H22" s="334"/>
      <c r="I22" s="334"/>
      <c r="J22" s="334"/>
      <c r="K22" s="334"/>
      <c r="L22" s="334"/>
      <c r="M22" s="334"/>
      <c r="N22" s="334"/>
      <c r="O22" s="334"/>
      <c r="P22" s="335"/>
      <c r="Q22" s="32"/>
    </row>
    <row r="23" spans="1:17" ht="4.5" customHeight="1" thickBot="1" x14ac:dyDescent="0.25">
      <c r="A23" s="32"/>
      <c r="B23" s="231"/>
      <c r="C23" s="232"/>
      <c r="D23" s="232"/>
      <c r="E23" s="232"/>
      <c r="F23" s="232"/>
      <c r="G23" s="232"/>
      <c r="H23" s="232"/>
      <c r="I23" s="232"/>
      <c r="J23" s="232"/>
      <c r="K23" s="232"/>
      <c r="L23" s="232"/>
      <c r="M23" s="232"/>
      <c r="N23" s="232"/>
      <c r="O23" s="232"/>
      <c r="P23" s="233"/>
      <c r="Q23" s="32"/>
    </row>
    <row r="24" spans="1:17" ht="52.5" customHeight="1" thickBot="1" x14ac:dyDescent="0.25">
      <c r="A24" s="32"/>
      <c r="B24" s="23" t="s">
        <v>12</v>
      </c>
      <c r="C24" s="234" t="s">
        <v>143</v>
      </c>
      <c r="D24" s="235"/>
      <c r="E24" s="235"/>
      <c r="F24" s="235"/>
      <c r="G24" s="235"/>
      <c r="H24" s="235"/>
      <c r="I24" s="235"/>
      <c r="J24" s="235"/>
      <c r="K24" s="235"/>
      <c r="L24" s="235"/>
      <c r="M24" s="235"/>
      <c r="N24" s="235"/>
      <c r="O24" s="235"/>
      <c r="P24" s="236"/>
      <c r="Q24" s="32"/>
    </row>
    <row r="25" spans="1:17" ht="4.5" customHeight="1" thickBot="1" x14ac:dyDescent="0.25">
      <c r="A25" s="32"/>
      <c r="B25" s="231"/>
      <c r="C25" s="232"/>
      <c r="D25" s="232"/>
      <c r="E25" s="232"/>
      <c r="F25" s="232"/>
      <c r="G25" s="232"/>
      <c r="H25" s="232"/>
      <c r="I25" s="232"/>
      <c r="J25" s="232"/>
      <c r="K25" s="232"/>
      <c r="L25" s="232"/>
      <c r="M25" s="232"/>
      <c r="N25" s="232"/>
      <c r="O25" s="232"/>
      <c r="P25" s="233"/>
      <c r="Q25" s="32"/>
    </row>
    <row r="26" spans="1:17" ht="13.5" customHeight="1" thickBot="1" x14ac:dyDescent="0.25">
      <c r="A26" s="32"/>
      <c r="B26" s="2" t="s">
        <v>2</v>
      </c>
      <c r="C26" s="332">
        <v>0.6</v>
      </c>
      <c r="D26" s="238"/>
      <c r="E26" s="238"/>
      <c r="F26" s="238"/>
      <c r="G26" s="238"/>
      <c r="H26" s="238"/>
      <c r="I26" s="238"/>
      <c r="J26" s="238"/>
      <c r="K26" s="238"/>
      <c r="L26" s="238"/>
      <c r="M26" s="238"/>
      <c r="N26" s="238"/>
      <c r="O26" s="238"/>
      <c r="P26" s="239"/>
      <c r="Q26" s="32"/>
    </row>
    <row r="27" spans="1:17" ht="4.5" customHeight="1" thickBot="1" x14ac:dyDescent="0.25">
      <c r="A27" s="32"/>
      <c r="B27" s="240"/>
      <c r="C27" s="241"/>
      <c r="D27" s="241"/>
      <c r="E27" s="241"/>
      <c r="F27" s="241"/>
      <c r="G27" s="241"/>
      <c r="H27" s="241"/>
      <c r="I27" s="241"/>
      <c r="J27" s="241"/>
      <c r="K27" s="241"/>
      <c r="L27" s="241"/>
      <c r="M27" s="241"/>
      <c r="N27" s="241"/>
      <c r="O27" s="241"/>
      <c r="P27" s="242"/>
      <c r="Q27" s="32"/>
    </row>
    <row r="28" spans="1:17" ht="12.75" customHeight="1" thickBot="1" x14ac:dyDescent="0.25">
      <c r="A28" s="32"/>
      <c r="B28" s="2" t="s">
        <v>13</v>
      </c>
      <c r="C28" s="11" t="s">
        <v>14</v>
      </c>
      <c r="D28" s="243" t="s">
        <v>116</v>
      </c>
      <c r="E28" s="244"/>
      <c r="F28" s="244"/>
      <c r="G28" s="245"/>
      <c r="H28" s="246" t="s">
        <v>15</v>
      </c>
      <c r="I28" s="246"/>
      <c r="J28" s="246"/>
      <c r="K28" s="243" t="s">
        <v>117</v>
      </c>
      <c r="L28" s="244"/>
      <c r="M28" s="245"/>
      <c r="N28" s="247" t="s">
        <v>16</v>
      </c>
      <c r="O28" s="248"/>
      <c r="P28" s="33" t="s">
        <v>118</v>
      </c>
      <c r="Q28" s="32"/>
    </row>
    <row r="29" spans="1:17" ht="4.5" customHeight="1" thickBot="1" x14ac:dyDescent="0.25">
      <c r="A29" s="32"/>
      <c r="B29" s="249"/>
      <c r="C29" s="250"/>
      <c r="D29" s="250"/>
      <c r="E29" s="250"/>
      <c r="F29" s="250"/>
      <c r="G29" s="250"/>
      <c r="H29" s="250"/>
      <c r="I29" s="250"/>
      <c r="J29" s="250"/>
      <c r="K29" s="250"/>
      <c r="L29" s="250"/>
      <c r="M29" s="250"/>
      <c r="N29" s="250"/>
      <c r="O29" s="250"/>
      <c r="P29" s="251"/>
      <c r="Q29" s="32"/>
    </row>
    <row r="30" spans="1:17" ht="13.5" thickBot="1" x14ac:dyDescent="0.25">
      <c r="A30" s="32"/>
      <c r="B30" s="2" t="s">
        <v>7</v>
      </c>
      <c r="C30" s="210" t="s">
        <v>119</v>
      </c>
      <c r="D30" s="211"/>
      <c r="E30" s="211"/>
      <c r="F30" s="211"/>
      <c r="G30" s="211"/>
      <c r="H30" s="211"/>
      <c r="I30" s="211"/>
      <c r="J30" s="211"/>
      <c r="K30" s="211"/>
      <c r="L30" s="211"/>
      <c r="M30" s="211"/>
      <c r="N30" s="211"/>
      <c r="O30" s="211"/>
      <c r="P30" s="212"/>
      <c r="Q30" s="32"/>
    </row>
    <row r="31" spans="1:17" ht="4.5" customHeight="1" thickBot="1" x14ac:dyDescent="0.25">
      <c r="A31" s="32"/>
      <c r="B31" s="231"/>
      <c r="C31" s="232"/>
      <c r="D31" s="232"/>
      <c r="E31" s="232"/>
      <c r="F31" s="232"/>
      <c r="G31" s="232"/>
      <c r="H31" s="232"/>
      <c r="I31" s="232"/>
      <c r="J31" s="232"/>
      <c r="K31" s="232"/>
      <c r="L31" s="232"/>
      <c r="M31" s="232"/>
      <c r="N31" s="232"/>
      <c r="O31" s="232"/>
      <c r="P31" s="233"/>
      <c r="Q31" s="32"/>
    </row>
    <row r="32" spans="1:17" ht="13.5" thickBot="1" x14ac:dyDescent="0.25">
      <c r="A32" s="32"/>
      <c r="B32" s="2" t="s">
        <v>4</v>
      </c>
      <c r="C32" s="210" t="s">
        <v>148</v>
      </c>
      <c r="D32" s="211"/>
      <c r="E32" s="211"/>
      <c r="F32" s="211"/>
      <c r="G32" s="211"/>
      <c r="H32" s="211"/>
      <c r="I32" s="211"/>
      <c r="J32" s="211"/>
      <c r="K32" s="211"/>
      <c r="L32" s="211"/>
      <c r="M32" s="211"/>
      <c r="N32" s="211"/>
      <c r="O32" s="211"/>
      <c r="P32" s="211"/>
      <c r="Q32" s="32"/>
    </row>
    <row r="33" spans="1:17" ht="4.5" customHeight="1" thickBot="1" x14ac:dyDescent="0.25">
      <c r="A33" s="32"/>
      <c r="B33" s="231"/>
      <c r="C33" s="232"/>
      <c r="D33" s="232"/>
      <c r="E33" s="232"/>
      <c r="F33" s="232"/>
      <c r="G33" s="232"/>
      <c r="H33" s="232"/>
      <c r="I33" s="232"/>
      <c r="J33" s="232"/>
      <c r="K33" s="232"/>
      <c r="L33" s="232"/>
      <c r="M33" s="232"/>
      <c r="N33" s="232"/>
      <c r="O33" s="232"/>
      <c r="P33" s="233"/>
      <c r="Q33" s="32"/>
    </row>
    <row r="34" spans="1:17" ht="13.5" thickBot="1" x14ac:dyDescent="0.25">
      <c r="A34" s="32"/>
      <c r="B34" s="2" t="s">
        <v>23</v>
      </c>
      <c r="C34" s="210" t="s">
        <v>69</v>
      </c>
      <c r="D34" s="211"/>
      <c r="E34" s="211"/>
      <c r="F34" s="211"/>
      <c r="G34" s="211"/>
      <c r="H34" s="211"/>
      <c r="I34" s="211"/>
      <c r="J34" s="211"/>
      <c r="K34" s="211"/>
      <c r="L34" s="211"/>
      <c r="M34" s="211"/>
      <c r="N34" s="211"/>
      <c r="O34" s="211"/>
      <c r="P34" s="212"/>
      <c r="Q34" s="32"/>
    </row>
    <row r="35" spans="1:17" ht="4.5" customHeight="1" thickBot="1" x14ac:dyDescent="0.25">
      <c r="A35" s="32"/>
      <c r="B35" s="194"/>
      <c r="C35" s="221"/>
      <c r="D35" s="221"/>
      <c r="E35" s="221"/>
      <c r="F35" s="221"/>
      <c r="G35" s="221"/>
      <c r="H35" s="221"/>
      <c r="I35" s="221"/>
      <c r="J35" s="221"/>
      <c r="K35" s="221"/>
      <c r="L35" s="221"/>
      <c r="M35" s="221"/>
      <c r="N35" s="221"/>
      <c r="O35" s="221"/>
      <c r="P35" s="222"/>
      <c r="Q35" s="32"/>
    </row>
    <row r="36" spans="1:17" ht="16.5" customHeight="1" thickBot="1" x14ac:dyDescent="0.25">
      <c r="A36" s="32"/>
      <c r="B36" s="2" t="s">
        <v>64</v>
      </c>
      <c r="C36" s="210" t="s">
        <v>69</v>
      </c>
      <c r="D36" s="211"/>
      <c r="E36" s="211"/>
      <c r="F36" s="211"/>
      <c r="G36" s="211"/>
      <c r="H36" s="211"/>
      <c r="I36" s="211"/>
      <c r="J36" s="211"/>
      <c r="K36" s="211"/>
      <c r="L36" s="211"/>
      <c r="M36" s="211"/>
      <c r="N36" s="211"/>
      <c r="O36" s="211"/>
      <c r="P36" s="21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23" t="s">
        <v>17</v>
      </c>
      <c r="C38" s="224"/>
      <c r="D38" s="224"/>
      <c r="E38" s="224"/>
      <c r="F38" s="224"/>
      <c r="G38" s="224"/>
      <c r="H38" s="224"/>
      <c r="I38" s="224"/>
      <c r="J38" s="224"/>
      <c r="K38" s="224"/>
      <c r="L38" s="224"/>
      <c r="M38" s="224"/>
      <c r="N38" s="224"/>
      <c r="O38" s="225"/>
      <c r="P38" s="226"/>
      <c r="Q38" s="32"/>
    </row>
    <row r="39" spans="1:17" ht="13.5" thickBot="1" x14ac:dyDescent="0.25">
      <c r="A39" s="32"/>
      <c r="B39" s="1" t="s">
        <v>22</v>
      </c>
      <c r="C39" s="227" t="s">
        <v>18</v>
      </c>
      <c r="D39" s="228"/>
      <c r="E39" s="228"/>
      <c r="F39" s="228"/>
      <c r="G39" s="229"/>
      <c r="H39" s="227" t="s">
        <v>7</v>
      </c>
      <c r="I39" s="228"/>
      <c r="J39" s="228"/>
      <c r="K39" s="228"/>
      <c r="L39" s="229"/>
      <c r="M39" s="227" t="s">
        <v>19</v>
      </c>
      <c r="N39" s="228"/>
      <c r="O39" s="230"/>
      <c r="P39" s="229"/>
      <c r="Q39" s="32"/>
    </row>
    <row r="40" spans="1:17" ht="24" customHeight="1" x14ac:dyDescent="0.2">
      <c r="A40" s="32"/>
      <c r="B40" s="35" t="s">
        <v>120</v>
      </c>
      <c r="C40" s="217" t="s">
        <v>106</v>
      </c>
      <c r="D40" s="218"/>
      <c r="E40" s="218"/>
      <c r="F40" s="218"/>
      <c r="G40" s="219"/>
      <c r="H40" s="217" t="s">
        <v>121</v>
      </c>
      <c r="I40" s="218"/>
      <c r="J40" s="218"/>
      <c r="K40" s="218"/>
      <c r="L40" s="219"/>
      <c r="M40" s="217" t="s">
        <v>122</v>
      </c>
      <c r="N40" s="218"/>
      <c r="O40" s="218"/>
      <c r="P40" s="220"/>
      <c r="Q40" s="32"/>
    </row>
    <row r="41" spans="1:17" ht="23.25" customHeight="1" x14ac:dyDescent="0.2">
      <c r="A41" s="32"/>
      <c r="B41" s="35" t="s">
        <v>123</v>
      </c>
      <c r="C41" s="217" t="s">
        <v>106</v>
      </c>
      <c r="D41" s="218"/>
      <c r="E41" s="218"/>
      <c r="F41" s="218"/>
      <c r="G41" s="219"/>
      <c r="H41" s="217" t="s">
        <v>121</v>
      </c>
      <c r="I41" s="218"/>
      <c r="J41" s="218"/>
      <c r="K41" s="218"/>
      <c r="L41" s="219"/>
      <c r="M41" s="217" t="s">
        <v>122</v>
      </c>
      <c r="N41" s="218"/>
      <c r="O41" s="218"/>
      <c r="P41" s="220"/>
      <c r="Q41" s="32"/>
    </row>
    <row r="42" spans="1:17" ht="13.5" customHeight="1" x14ac:dyDescent="0.2">
      <c r="A42" s="32"/>
      <c r="B42" s="12"/>
      <c r="C42" s="213"/>
      <c r="D42" s="214"/>
      <c r="E42" s="214"/>
      <c r="F42" s="214"/>
      <c r="G42" s="215"/>
      <c r="H42" s="213"/>
      <c r="I42" s="214"/>
      <c r="J42" s="214"/>
      <c r="K42" s="214"/>
      <c r="L42" s="215"/>
      <c r="M42" s="213"/>
      <c r="N42" s="214"/>
      <c r="O42" s="214"/>
      <c r="P42" s="216"/>
      <c r="Q42" s="32"/>
    </row>
    <row r="43" spans="1:17" ht="12.75" customHeight="1" x14ac:dyDescent="0.2">
      <c r="A43" s="32"/>
      <c r="B43" s="12"/>
      <c r="C43" s="213"/>
      <c r="D43" s="214"/>
      <c r="E43" s="214"/>
      <c r="F43" s="214"/>
      <c r="G43" s="215"/>
      <c r="H43" s="213"/>
      <c r="I43" s="214"/>
      <c r="J43" s="214"/>
      <c r="K43" s="214"/>
      <c r="L43" s="215"/>
      <c r="M43" s="213"/>
      <c r="N43" s="214"/>
      <c r="O43" s="214"/>
      <c r="P43" s="216"/>
      <c r="Q43" s="32"/>
    </row>
    <row r="44" spans="1:17" ht="11.25" customHeight="1" thickBot="1" x14ac:dyDescent="0.25">
      <c r="A44" s="32"/>
      <c r="B44" s="8"/>
      <c r="C44" s="185"/>
      <c r="D44" s="186"/>
      <c r="E44" s="186"/>
      <c r="F44" s="186"/>
      <c r="G44" s="187"/>
      <c r="H44" s="185"/>
      <c r="I44" s="186"/>
      <c r="J44" s="186"/>
      <c r="K44" s="186"/>
      <c r="L44" s="187"/>
      <c r="M44" s="185"/>
      <c r="N44" s="186"/>
      <c r="O44" s="186"/>
      <c r="P44" s="188"/>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89" t="s">
        <v>8</v>
      </c>
      <c r="C46" s="190"/>
      <c r="D46" s="190"/>
      <c r="E46" s="190"/>
      <c r="F46" s="190"/>
      <c r="G46" s="190"/>
      <c r="H46" s="190"/>
      <c r="I46" s="190"/>
      <c r="J46" s="190"/>
      <c r="K46" s="190"/>
      <c r="L46" s="190"/>
      <c r="M46" s="190"/>
      <c r="N46" s="190"/>
      <c r="O46" s="190"/>
      <c r="P46" s="19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92"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93"/>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94">
        <v>0.9</v>
      </c>
      <c r="C50" s="195"/>
      <c r="D50" s="195"/>
      <c r="E50" s="195"/>
      <c r="F50" s="195"/>
      <c r="G50" s="195"/>
      <c r="H50" s="195"/>
      <c r="I50" s="195"/>
      <c r="J50" s="195"/>
      <c r="K50" s="195"/>
      <c r="L50" s="195"/>
      <c r="M50" s="195"/>
      <c r="N50" s="195"/>
      <c r="O50" s="195"/>
      <c r="P50" s="196"/>
      <c r="Q50" s="32"/>
    </row>
    <row r="51" spans="1:17" ht="13.5" thickBot="1" x14ac:dyDescent="0.25">
      <c r="A51" s="32"/>
      <c r="B51" s="189" t="s">
        <v>21</v>
      </c>
      <c r="C51" s="190"/>
      <c r="D51" s="190"/>
      <c r="E51" s="190"/>
      <c r="F51" s="190"/>
      <c r="G51" s="190"/>
      <c r="H51" s="190"/>
      <c r="I51" s="190"/>
      <c r="J51" s="190"/>
      <c r="K51" s="190"/>
      <c r="L51" s="190"/>
      <c r="M51" s="190"/>
      <c r="N51" s="190"/>
      <c r="O51" s="190"/>
      <c r="P51" s="191"/>
      <c r="Q51" s="32"/>
    </row>
    <row r="52" spans="1:17" x14ac:dyDescent="0.2">
      <c r="A52" s="32"/>
      <c r="B52" s="197" t="s">
        <v>109</v>
      </c>
      <c r="C52" s="198"/>
      <c r="D52" s="198"/>
      <c r="E52" s="198"/>
      <c r="F52" s="198"/>
      <c r="G52" s="198"/>
      <c r="H52" s="198"/>
      <c r="I52" s="198"/>
      <c r="J52" s="198"/>
      <c r="K52" s="198"/>
      <c r="L52" s="198"/>
      <c r="M52" s="198"/>
      <c r="N52" s="198"/>
      <c r="O52" s="198"/>
      <c r="P52" s="199"/>
      <c r="Q52" s="32"/>
    </row>
    <row r="53" spans="1:17" x14ac:dyDescent="0.2">
      <c r="A53" s="32"/>
      <c r="B53" s="200"/>
      <c r="C53" s="201"/>
      <c r="D53" s="201"/>
      <c r="E53" s="201"/>
      <c r="F53" s="201"/>
      <c r="G53" s="201"/>
      <c r="H53" s="201"/>
      <c r="I53" s="201"/>
      <c r="J53" s="201"/>
      <c r="K53" s="201"/>
      <c r="L53" s="201"/>
      <c r="M53" s="201"/>
      <c r="N53" s="201"/>
      <c r="O53" s="201"/>
      <c r="P53" s="202"/>
      <c r="Q53" s="32"/>
    </row>
    <row r="54" spans="1:17" x14ac:dyDescent="0.2">
      <c r="A54" s="32"/>
      <c r="B54" s="200"/>
      <c r="C54" s="201"/>
      <c r="D54" s="201"/>
      <c r="E54" s="201"/>
      <c r="F54" s="201"/>
      <c r="G54" s="201"/>
      <c r="H54" s="201"/>
      <c r="I54" s="201"/>
      <c r="J54" s="201"/>
      <c r="K54" s="201"/>
      <c r="L54" s="201"/>
      <c r="M54" s="201"/>
      <c r="N54" s="201"/>
      <c r="O54" s="201"/>
      <c r="P54" s="202"/>
      <c r="Q54" s="32"/>
    </row>
    <row r="55" spans="1:17" x14ac:dyDescent="0.2">
      <c r="A55" s="32"/>
      <c r="B55" s="200"/>
      <c r="C55" s="201"/>
      <c r="D55" s="201"/>
      <c r="E55" s="201"/>
      <c r="F55" s="201"/>
      <c r="G55" s="201"/>
      <c r="H55" s="201"/>
      <c r="I55" s="201"/>
      <c r="J55" s="201"/>
      <c r="K55" s="201"/>
      <c r="L55" s="201"/>
      <c r="M55" s="201"/>
      <c r="N55" s="201"/>
      <c r="O55" s="201"/>
      <c r="P55" s="202"/>
      <c r="Q55" s="32"/>
    </row>
    <row r="56" spans="1:17" x14ac:dyDescent="0.2">
      <c r="A56" s="32"/>
      <c r="B56" s="200"/>
      <c r="C56" s="201"/>
      <c r="D56" s="201"/>
      <c r="E56" s="201"/>
      <c r="F56" s="201"/>
      <c r="G56" s="201"/>
      <c r="H56" s="201"/>
      <c r="I56" s="201"/>
      <c r="J56" s="201"/>
      <c r="K56" s="201"/>
      <c r="L56" s="201"/>
      <c r="M56" s="201"/>
      <c r="N56" s="201"/>
      <c r="O56" s="201"/>
      <c r="P56" s="202"/>
      <c r="Q56" s="32"/>
    </row>
    <row r="57" spans="1:17" x14ac:dyDescent="0.2">
      <c r="A57" s="32"/>
      <c r="B57" s="200"/>
      <c r="C57" s="201"/>
      <c r="D57" s="201"/>
      <c r="E57" s="201"/>
      <c r="F57" s="201"/>
      <c r="G57" s="201"/>
      <c r="H57" s="201"/>
      <c r="I57" s="201"/>
      <c r="J57" s="201"/>
      <c r="K57" s="201"/>
      <c r="L57" s="201"/>
      <c r="M57" s="201"/>
      <c r="N57" s="201"/>
      <c r="O57" s="201"/>
      <c r="P57" s="202"/>
      <c r="Q57" s="32"/>
    </row>
    <row r="58" spans="1:17" x14ac:dyDescent="0.2">
      <c r="A58" s="32"/>
      <c r="B58" s="200"/>
      <c r="C58" s="201"/>
      <c r="D58" s="201"/>
      <c r="E58" s="201"/>
      <c r="F58" s="201"/>
      <c r="G58" s="201"/>
      <c r="H58" s="201"/>
      <c r="I58" s="201"/>
      <c r="J58" s="201"/>
      <c r="K58" s="201"/>
      <c r="L58" s="201"/>
      <c r="M58" s="201"/>
      <c r="N58" s="201"/>
      <c r="O58" s="201"/>
      <c r="P58" s="202"/>
      <c r="Q58" s="32"/>
    </row>
    <row r="59" spans="1:17" x14ac:dyDescent="0.2">
      <c r="A59" s="32"/>
      <c r="B59" s="200"/>
      <c r="C59" s="201"/>
      <c r="D59" s="201"/>
      <c r="E59" s="201"/>
      <c r="F59" s="201"/>
      <c r="G59" s="201"/>
      <c r="H59" s="201"/>
      <c r="I59" s="201"/>
      <c r="J59" s="201"/>
      <c r="K59" s="201"/>
      <c r="L59" s="201"/>
      <c r="M59" s="201"/>
      <c r="N59" s="201"/>
      <c r="O59" s="201"/>
      <c r="P59" s="202"/>
      <c r="Q59" s="32"/>
    </row>
    <row r="60" spans="1:17" x14ac:dyDescent="0.2">
      <c r="A60" s="32"/>
      <c r="B60" s="200"/>
      <c r="C60" s="201"/>
      <c r="D60" s="201"/>
      <c r="E60" s="201"/>
      <c r="F60" s="201"/>
      <c r="G60" s="201"/>
      <c r="H60" s="201"/>
      <c r="I60" s="201"/>
      <c r="J60" s="201"/>
      <c r="K60" s="201"/>
      <c r="L60" s="201"/>
      <c r="M60" s="201"/>
      <c r="N60" s="201"/>
      <c r="O60" s="201"/>
      <c r="P60" s="202"/>
      <c r="Q60" s="32"/>
    </row>
    <row r="61" spans="1:17" x14ac:dyDescent="0.2">
      <c r="A61" s="32"/>
      <c r="B61" s="200"/>
      <c r="C61" s="201"/>
      <c r="D61" s="201"/>
      <c r="E61" s="201"/>
      <c r="F61" s="201"/>
      <c r="G61" s="201"/>
      <c r="H61" s="201"/>
      <c r="I61" s="201"/>
      <c r="J61" s="201"/>
      <c r="K61" s="201"/>
      <c r="L61" s="201"/>
      <c r="M61" s="201"/>
      <c r="N61" s="201"/>
      <c r="O61" s="201"/>
      <c r="P61" s="202"/>
      <c r="Q61" s="32"/>
    </row>
    <row r="62" spans="1:17" x14ac:dyDescent="0.2">
      <c r="A62" s="32"/>
      <c r="B62" s="200"/>
      <c r="C62" s="201"/>
      <c r="D62" s="201"/>
      <c r="E62" s="201"/>
      <c r="F62" s="201"/>
      <c r="G62" s="201"/>
      <c r="H62" s="201"/>
      <c r="I62" s="201"/>
      <c r="J62" s="201"/>
      <c r="K62" s="201"/>
      <c r="L62" s="201"/>
      <c r="M62" s="201"/>
      <c r="N62" s="201"/>
      <c r="O62" s="201"/>
      <c r="P62" s="202"/>
      <c r="Q62" s="32"/>
    </row>
    <row r="63" spans="1:17" x14ac:dyDescent="0.2">
      <c r="A63" s="32"/>
      <c r="B63" s="200"/>
      <c r="C63" s="201"/>
      <c r="D63" s="201"/>
      <c r="E63" s="201"/>
      <c r="F63" s="201"/>
      <c r="G63" s="201"/>
      <c r="H63" s="201"/>
      <c r="I63" s="201"/>
      <c r="J63" s="201"/>
      <c r="K63" s="201"/>
      <c r="L63" s="201"/>
      <c r="M63" s="201"/>
      <c r="N63" s="201"/>
      <c r="O63" s="201"/>
      <c r="P63" s="202"/>
      <c r="Q63" s="32"/>
    </row>
    <row r="64" spans="1:17" x14ac:dyDescent="0.2">
      <c r="A64" s="32"/>
      <c r="B64" s="200"/>
      <c r="C64" s="201"/>
      <c r="D64" s="201"/>
      <c r="E64" s="201"/>
      <c r="F64" s="201"/>
      <c r="G64" s="201"/>
      <c r="H64" s="201"/>
      <c r="I64" s="201"/>
      <c r="J64" s="201"/>
      <c r="K64" s="201"/>
      <c r="L64" s="201"/>
      <c r="M64" s="201"/>
      <c r="N64" s="201"/>
      <c r="O64" s="201"/>
      <c r="P64" s="202"/>
      <c r="Q64" s="32"/>
    </row>
    <row r="65" spans="1:17" x14ac:dyDescent="0.2">
      <c r="A65" s="32"/>
      <c r="B65" s="200"/>
      <c r="C65" s="201"/>
      <c r="D65" s="201"/>
      <c r="E65" s="201"/>
      <c r="F65" s="201"/>
      <c r="G65" s="201"/>
      <c r="H65" s="201"/>
      <c r="I65" s="201"/>
      <c r="J65" s="201"/>
      <c r="K65" s="201"/>
      <c r="L65" s="201"/>
      <c r="M65" s="201"/>
      <c r="N65" s="201"/>
      <c r="O65" s="201"/>
      <c r="P65" s="202"/>
      <c r="Q65" s="32"/>
    </row>
    <row r="66" spans="1:17" x14ac:dyDescent="0.2">
      <c r="A66" s="32"/>
      <c r="B66" s="200"/>
      <c r="C66" s="201"/>
      <c r="D66" s="201"/>
      <c r="E66" s="201"/>
      <c r="F66" s="201"/>
      <c r="G66" s="201"/>
      <c r="H66" s="201"/>
      <c r="I66" s="201"/>
      <c r="J66" s="201"/>
      <c r="K66" s="201"/>
      <c r="L66" s="201"/>
      <c r="M66" s="201"/>
      <c r="N66" s="201"/>
      <c r="O66" s="201"/>
      <c r="P66" s="202"/>
      <c r="Q66" s="32"/>
    </row>
    <row r="67" spans="1:17" ht="13.5" thickBot="1" x14ac:dyDescent="0.25">
      <c r="A67" s="32"/>
      <c r="B67" s="203"/>
      <c r="C67" s="204"/>
      <c r="D67" s="204"/>
      <c r="E67" s="204"/>
      <c r="F67" s="204"/>
      <c r="G67" s="204"/>
      <c r="H67" s="204"/>
      <c r="I67" s="204"/>
      <c r="J67" s="204"/>
      <c r="K67" s="204"/>
      <c r="L67" s="204"/>
      <c r="M67" s="204"/>
      <c r="N67" s="204"/>
      <c r="O67" s="204"/>
      <c r="P67" s="205"/>
      <c r="Q67" s="32"/>
    </row>
    <row r="68" spans="1:17" s="21" customFormat="1" ht="4.5" customHeight="1" thickBot="1" x14ac:dyDescent="0.25">
      <c r="A68" s="206"/>
      <c r="B68" s="206"/>
      <c r="C68" s="206"/>
      <c r="D68" s="206"/>
      <c r="E68" s="206"/>
      <c r="F68" s="206"/>
      <c r="G68" s="206"/>
      <c r="H68" s="206"/>
      <c r="I68" s="206"/>
      <c r="J68" s="206"/>
      <c r="K68" s="206"/>
      <c r="L68" s="206"/>
      <c r="M68" s="206"/>
      <c r="N68" s="206"/>
      <c r="O68" s="206"/>
      <c r="P68" s="206"/>
      <c r="Q68" s="206"/>
    </row>
    <row r="69" spans="1:17" ht="49.5" customHeight="1" thickBot="1" x14ac:dyDescent="0.25">
      <c r="A69" s="32"/>
      <c r="B69" s="20" t="s">
        <v>5</v>
      </c>
      <c r="C69" s="207"/>
      <c r="D69" s="208"/>
      <c r="E69" s="208"/>
      <c r="F69" s="208"/>
      <c r="G69" s="208"/>
      <c r="H69" s="208"/>
      <c r="I69" s="208"/>
      <c r="J69" s="208"/>
      <c r="K69" s="208"/>
      <c r="L69" s="208"/>
      <c r="M69" s="208"/>
      <c r="N69" s="208"/>
      <c r="O69" s="208"/>
      <c r="P69" s="209"/>
      <c r="Q69" s="32"/>
    </row>
    <row r="70" spans="1:17" ht="41.25" customHeight="1" thickBot="1" x14ac:dyDescent="0.25">
      <c r="A70" s="32"/>
      <c r="B70" s="19" t="s">
        <v>63</v>
      </c>
      <c r="C70" s="210" t="s">
        <v>140</v>
      </c>
      <c r="D70" s="211"/>
      <c r="E70" s="211"/>
      <c r="F70" s="211"/>
      <c r="G70" s="211"/>
      <c r="H70" s="211"/>
      <c r="I70" s="211"/>
      <c r="J70" s="211"/>
      <c r="K70" s="211"/>
      <c r="L70" s="211"/>
      <c r="M70" s="211"/>
      <c r="N70" s="211"/>
      <c r="O70" s="211"/>
      <c r="P70" s="212"/>
      <c r="Q70" s="32"/>
    </row>
    <row r="71" spans="1:17" ht="27.75" customHeight="1" thickBot="1" x14ac:dyDescent="0.25">
      <c r="A71" s="32"/>
      <c r="B71" s="19" t="s">
        <v>84</v>
      </c>
      <c r="C71" s="183"/>
      <c r="D71" s="183"/>
      <c r="E71" s="183"/>
      <c r="F71" s="183"/>
      <c r="G71" s="183"/>
      <c r="H71" s="183"/>
      <c r="I71" s="183"/>
      <c r="J71" s="183"/>
      <c r="K71" s="183"/>
      <c r="L71" s="183"/>
      <c r="M71" s="183"/>
      <c r="N71" s="183"/>
      <c r="O71" s="183"/>
      <c r="P71" s="184"/>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98"/>
      <c r="B1" s="301" t="s">
        <v>56</v>
      </c>
      <c r="C1" s="301"/>
      <c r="D1" s="301"/>
      <c r="E1" s="302" t="s">
        <v>86</v>
      </c>
      <c r="F1" s="303"/>
      <c r="G1" s="304"/>
    </row>
    <row r="2" spans="1:7" ht="18" x14ac:dyDescent="0.25">
      <c r="A2" s="299"/>
      <c r="B2" s="305" t="s">
        <v>87</v>
      </c>
      <c r="C2" s="305"/>
      <c r="D2" s="305"/>
      <c r="E2" s="306" t="s">
        <v>88</v>
      </c>
      <c r="F2" s="307"/>
      <c r="G2" s="308"/>
    </row>
    <row r="3" spans="1:7" ht="21.75" customHeight="1" x14ac:dyDescent="0.25">
      <c r="A3" s="299"/>
      <c r="B3" s="305" t="s">
        <v>89</v>
      </c>
      <c r="C3" s="305"/>
      <c r="D3" s="305"/>
      <c r="E3" s="306" t="s">
        <v>90</v>
      </c>
      <c r="F3" s="307"/>
      <c r="G3" s="308"/>
    </row>
    <row r="4" spans="1:7" ht="29.25" customHeight="1" thickBot="1" x14ac:dyDescent="0.3">
      <c r="A4" s="300"/>
      <c r="B4" s="309" t="s">
        <v>91</v>
      </c>
      <c r="C4" s="309"/>
      <c r="D4" s="309"/>
      <c r="E4" s="310" t="s">
        <v>61</v>
      </c>
      <c r="F4" s="311"/>
      <c r="G4" s="312"/>
    </row>
    <row r="5" spans="1:7" ht="18.75" thickTop="1" x14ac:dyDescent="0.25">
      <c r="A5" s="25"/>
      <c r="B5" s="24"/>
      <c r="C5" s="26"/>
      <c r="D5" s="26"/>
      <c r="E5" s="27"/>
      <c r="F5" s="27"/>
      <c r="G5" s="27"/>
    </row>
    <row r="6" spans="1:7" ht="15.75" x14ac:dyDescent="0.25">
      <c r="A6" s="28" t="s">
        <v>0</v>
      </c>
      <c r="C6" s="323" t="s">
        <v>95</v>
      </c>
      <c r="D6" s="323"/>
      <c r="E6" s="323"/>
      <c r="F6" s="323"/>
      <c r="G6" s="323"/>
    </row>
    <row r="7" spans="1:7" ht="13.5" thickBot="1" x14ac:dyDescent="0.25">
      <c r="A7" s="28"/>
    </row>
    <row r="8" spans="1:7" ht="14.25" thickTop="1" thickBot="1" x14ac:dyDescent="0.25">
      <c r="A8" s="324" t="s">
        <v>92</v>
      </c>
      <c r="B8" s="326" t="s">
        <v>20</v>
      </c>
      <c r="C8" s="328" t="s">
        <v>115</v>
      </c>
      <c r="D8" s="328"/>
      <c r="E8" s="328"/>
      <c r="F8" s="328"/>
      <c r="G8" s="329"/>
    </row>
    <row r="9" spans="1:7" ht="13.5" thickBot="1" x14ac:dyDescent="0.25">
      <c r="A9" s="325"/>
      <c r="B9" s="327"/>
      <c r="C9" s="31" t="s">
        <v>69</v>
      </c>
      <c r="D9" s="31" t="s">
        <v>93</v>
      </c>
      <c r="E9" s="330" t="s">
        <v>94</v>
      </c>
      <c r="F9" s="330"/>
      <c r="G9" s="331"/>
    </row>
    <row r="10" spans="1:7" ht="80.45" customHeight="1" thickBot="1" x14ac:dyDescent="0.25">
      <c r="A10" s="313" t="s">
        <v>95</v>
      </c>
      <c r="B10" s="29" t="s">
        <v>124</v>
      </c>
      <c r="C10" s="30"/>
      <c r="D10" s="315" t="str">
        <f>IF(C11=0,"0%",C10/C11)</f>
        <v>0%</v>
      </c>
      <c r="E10" s="317"/>
      <c r="F10" s="318"/>
      <c r="G10" s="319"/>
    </row>
    <row r="11" spans="1:7" ht="245.45" customHeight="1" thickBot="1" x14ac:dyDescent="0.25">
      <c r="A11" s="314"/>
      <c r="B11" s="29" t="s">
        <v>125</v>
      </c>
      <c r="C11" s="30"/>
      <c r="D11" s="316"/>
      <c r="E11" s="320"/>
      <c r="F11" s="321"/>
      <c r="G11" s="322"/>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64" workbookViewId="0">
      <selection activeCell="C76" sqref="C76:P76"/>
    </sheetView>
  </sheetViews>
  <sheetFormatPr baseColWidth="10" defaultColWidth="11.42578125"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37"/>
      <c r="C2" s="340" t="s">
        <v>56</v>
      </c>
      <c r="D2" s="341"/>
      <c r="E2" s="341"/>
      <c r="F2" s="341"/>
      <c r="G2" s="341"/>
      <c r="H2" s="341"/>
      <c r="I2" s="341"/>
      <c r="J2" s="341"/>
      <c r="K2" s="341"/>
      <c r="L2" s="341"/>
      <c r="M2" s="342"/>
      <c r="N2" s="343" t="s">
        <v>188</v>
      </c>
      <c r="O2" s="344"/>
      <c r="P2" s="345"/>
      <c r="S2" s="101">
        <v>0.8</v>
      </c>
    </row>
    <row r="3" spans="1:19" ht="15.75" customHeight="1" x14ac:dyDescent="0.2">
      <c r="B3" s="338"/>
      <c r="C3" s="346" t="s">
        <v>58</v>
      </c>
      <c r="D3" s="347"/>
      <c r="E3" s="347"/>
      <c r="F3" s="347"/>
      <c r="G3" s="347"/>
      <c r="H3" s="347"/>
      <c r="I3" s="347"/>
      <c r="J3" s="347"/>
      <c r="K3" s="347"/>
      <c r="L3" s="347"/>
      <c r="M3" s="348"/>
      <c r="N3" s="349" t="s">
        <v>257</v>
      </c>
      <c r="O3" s="350"/>
      <c r="P3" s="351"/>
      <c r="S3" s="101">
        <v>0.79998999999999998</v>
      </c>
    </row>
    <row r="4" spans="1:19" ht="15.75" customHeight="1" x14ac:dyDescent="0.2">
      <c r="B4" s="338"/>
      <c r="C4" s="346" t="s">
        <v>59</v>
      </c>
      <c r="D4" s="347"/>
      <c r="E4" s="347"/>
      <c r="F4" s="347"/>
      <c r="G4" s="347"/>
      <c r="H4" s="347"/>
      <c r="I4" s="347"/>
      <c r="J4" s="347"/>
      <c r="K4" s="347"/>
      <c r="L4" s="347"/>
      <c r="M4" s="348"/>
      <c r="N4" s="349" t="s">
        <v>189</v>
      </c>
      <c r="O4" s="350"/>
      <c r="P4" s="351"/>
      <c r="S4" s="101">
        <v>0.65</v>
      </c>
    </row>
    <row r="5" spans="1:19" ht="16.5" customHeight="1" thickBot="1" x14ac:dyDescent="0.25">
      <c r="B5" s="339"/>
      <c r="C5" s="352" t="s">
        <v>60</v>
      </c>
      <c r="D5" s="353"/>
      <c r="E5" s="353"/>
      <c r="F5" s="353"/>
      <c r="G5" s="353"/>
      <c r="H5" s="353"/>
      <c r="I5" s="353"/>
      <c r="J5" s="353"/>
      <c r="K5" s="353"/>
      <c r="L5" s="353"/>
      <c r="M5" s="354"/>
      <c r="N5" s="355" t="s">
        <v>61</v>
      </c>
      <c r="O5" s="356"/>
      <c r="P5" s="357"/>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58" t="s">
        <v>65</v>
      </c>
      <c r="C7" s="359"/>
      <c r="D7" s="359"/>
      <c r="E7" s="359"/>
      <c r="F7" s="359"/>
      <c r="G7" s="359"/>
      <c r="H7" s="359"/>
      <c r="I7" s="359"/>
      <c r="J7" s="359"/>
      <c r="K7" s="359"/>
      <c r="L7" s="359"/>
      <c r="M7" s="359"/>
      <c r="N7" s="359"/>
      <c r="O7" s="359"/>
      <c r="P7" s="360"/>
      <c r="Q7" s="53"/>
      <c r="S7" s="101"/>
    </row>
    <row r="8" spans="1:19" ht="13.5" thickBot="1" x14ac:dyDescent="0.25">
      <c r="A8" s="53"/>
      <c r="B8" s="361"/>
      <c r="C8" s="362"/>
      <c r="D8" s="362"/>
      <c r="E8" s="362"/>
      <c r="F8" s="362"/>
      <c r="G8" s="362"/>
      <c r="H8" s="362"/>
      <c r="I8" s="362"/>
      <c r="J8" s="362"/>
      <c r="K8" s="362"/>
      <c r="L8" s="362"/>
      <c r="M8" s="362"/>
      <c r="N8" s="362"/>
      <c r="O8" s="362"/>
      <c r="P8" s="363"/>
      <c r="Q8" s="53"/>
    </row>
    <row r="9" spans="1:19" ht="6.75" customHeight="1" thickBot="1" x14ac:dyDescent="0.25">
      <c r="A9" s="53"/>
      <c r="B9" s="364"/>
      <c r="C9" s="364"/>
      <c r="D9" s="364"/>
      <c r="E9" s="364"/>
      <c r="F9" s="364"/>
      <c r="G9" s="364"/>
      <c r="H9" s="364"/>
      <c r="I9" s="364"/>
      <c r="J9" s="364"/>
      <c r="K9" s="364"/>
      <c r="L9" s="364"/>
      <c r="M9" s="364"/>
      <c r="N9" s="364"/>
      <c r="O9" s="364"/>
      <c r="P9" s="364"/>
      <c r="Q9" s="53"/>
    </row>
    <row r="10" spans="1:19" ht="26.25" customHeight="1" thickBot="1" x14ac:dyDescent="0.25">
      <c r="A10" s="53"/>
      <c r="B10" s="91" t="s">
        <v>83</v>
      </c>
      <c r="C10" s="370">
        <v>2020</v>
      </c>
      <c r="D10" s="371"/>
      <c r="E10" s="371"/>
      <c r="F10" s="371"/>
      <c r="G10" s="371"/>
      <c r="H10" s="371"/>
      <c r="I10" s="372"/>
      <c r="J10" s="365" t="s">
        <v>1</v>
      </c>
      <c r="K10" s="366"/>
      <c r="L10" s="366"/>
      <c r="M10" s="366"/>
      <c r="N10" s="367" t="s">
        <v>197</v>
      </c>
      <c r="O10" s="368"/>
      <c r="P10" s="369"/>
      <c r="Q10" s="53"/>
    </row>
    <row r="11" spans="1:19" ht="4.5" customHeight="1" thickBot="1" x14ac:dyDescent="0.25">
      <c r="A11" s="53"/>
      <c r="B11" s="373"/>
      <c r="C11" s="374"/>
      <c r="D11" s="374"/>
      <c r="E11" s="374"/>
      <c r="F11" s="374"/>
      <c r="G11" s="374"/>
      <c r="H11" s="374"/>
      <c r="I11" s="374"/>
      <c r="J11" s="374"/>
      <c r="K11" s="374"/>
      <c r="L11" s="374"/>
      <c r="M11" s="374"/>
      <c r="N11" s="374"/>
      <c r="O11" s="374"/>
      <c r="P11" s="375"/>
      <c r="Q11" s="53"/>
    </row>
    <row r="12" spans="1:19" ht="13.5" thickBot="1" x14ac:dyDescent="0.25">
      <c r="A12" s="53"/>
      <c r="B12" s="63" t="s">
        <v>0</v>
      </c>
      <c r="C12" s="376" t="s">
        <v>110</v>
      </c>
      <c r="D12" s="376"/>
      <c r="E12" s="376"/>
      <c r="F12" s="376"/>
      <c r="G12" s="376"/>
      <c r="H12" s="376"/>
      <c r="I12" s="376"/>
      <c r="J12" s="376"/>
      <c r="K12" s="376"/>
      <c r="L12" s="376"/>
      <c r="M12" s="376"/>
      <c r="N12" s="376"/>
      <c r="O12" s="376"/>
      <c r="P12" s="377"/>
      <c r="Q12" s="53"/>
    </row>
    <row r="13" spans="1:19" ht="4.5" customHeight="1" thickBot="1" x14ac:dyDescent="0.25">
      <c r="A13" s="53"/>
      <c r="B13" s="378"/>
      <c r="C13" s="379"/>
      <c r="D13" s="379"/>
      <c r="E13" s="379"/>
      <c r="F13" s="379"/>
      <c r="G13" s="379"/>
      <c r="H13" s="379"/>
      <c r="I13" s="379"/>
      <c r="J13" s="379"/>
      <c r="K13" s="379"/>
      <c r="L13" s="379"/>
      <c r="M13" s="379"/>
      <c r="N13" s="379"/>
      <c r="O13" s="379"/>
      <c r="P13" s="380"/>
      <c r="Q13" s="53"/>
    </row>
    <row r="14" spans="1:19" ht="18" customHeight="1" thickBot="1" x14ac:dyDescent="0.25">
      <c r="A14" s="53"/>
      <c r="B14" s="63" t="s">
        <v>6</v>
      </c>
      <c r="C14" s="381" t="s">
        <v>198</v>
      </c>
      <c r="D14" s="382"/>
      <c r="E14" s="382"/>
      <c r="F14" s="382"/>
      <c r="G14" s="382"/>
      <c r="H14" s="382"/>
      <c r="I14" s="382"/>
      <c r="J14" s="382"/>
      <c r="K14" s="382"/>
      <c r="L14" s="382"/>
      <c r="M14" s="382"/>
      <c r="N14" s="382"/>
      <c r="O14" s="382"/>
      <c r="P14" s="383"/>
      <c r="Q14" s="53"/>
    </row>
    <row r="15" spans="1:19" ht="4.5" customHeight="1" thickBot="1" x14ac:dyDescent="0.25">
      <c r="A15" s="53"/>
      <c r="B15" s="384"/>
      <c r="C15" s="385"/>
      <c r="D15" s="385"/>
      <c r="E15" s="385"/>
      <c r="F15" s="385"/>
      <c r="G15" s="385"/>
      <c r="H15" s="385"/>
      <c r="I15" s="385"/>
      <c r="J15" s="385"/>
      <c r="K15" s="385"/>
      <c r="L15" s="385"/>
      <c r="M15" s="385"/>
      <c r="N15" s="385"/>
      <c r="O15" s="385"/>
      <c r="P15" s="386"/>
      <c r="Q15" s="53"/>
    </row>
    <row r="16" spans="1:19" ht="32.25" customHeight="1" thickBot="1" x14ac:dyDescent="0.25">
      <c r="A16" s="53"/>
      <c r="B16" s="63" t="s">
        <v>25</v>
      </c>
      <c r="C16" s="367" t="s">
        <v>199</v>
      </c>
      <c r="D16" s="368"/>
      <c r="E16" s="368"/>
      <c r="F16" s="368"/>
      <c r="G16" s="368"/>
      <c r="H16" s="368"/>
      <c r="I16" s="368"/>
      <c r="J16" s="368"/>
      <c r="K16" s="368"/>
      <c r="L16" s="368"/>
      <c r="M16" s="368"/>
      <c r="N16" s="368"/>
      <c r="O16" s="368"/>
      <c r="P16" s="369"/>
      <c r="Q16" s="53"/>
    </row>
    <row r="17" spans="1:17" ht="4.5" customHeight="1" thickBot="1" x14ac:dyDescent="0.25">
      <c r="A17" s="53"/>
      <c r="B17" s="384"/>
      <c r="C17" s="385"/>
      <c r="D17" s="385"/>
      <c r="E17" s="385"/>
      <c r="F17" s="385"/>
      <c r="G17" s="385"/>
      <c r="H17" s="385"/>
      <c r="I17" s="385"/>
      <c r="J17" s="385"/>
      <c r="K17" s="385"/>
      <c r="L17" s="385"/>
      <c r="M17" s="385"/>
      <c r="N17" s="385"/>
      <c r="O17" s="385"/>
      <c r="P17" s="386"/>
      <c r="Q17" s="53"/>
    </row>
    <row r="18" spans="1:17" ht="26.25" customHeight="1" thickBot="1" x14ac:dyDescent="0.25">
      <c r="A18" s="53"/>
      <c r="B18" s="63" t="s">
        <v>11</v>
      </c>
      <c r="C18" s="387" t="s">
        <v>192</v>
      </c>
      <c r="D18" s="388"/>
      <c r="E18" s="388"/>
      <c r="F18" s="388"/>
      <c r="G18" s="388"/>
      <c r="H18" s="388"/>
      <c r="I18" s="388"/>
      <c r="J18" s="388"/>
      <c r="K18" s="388"/>
      <c r="L18" s="388"/>
      <c r="M18" s="388"/>
      <c r="N18" s="388"/>
      <c r="O18" s="388"/>
      <c r="P18" s="389"/>
      <c r="Q18" s="53"/>
    </row>
    <row r="19" spans="1:17" ht="4.5" customHeight="1" thickBot="1" x14ac:dyDescent="0.25">
      <c r="A19" s="53"/>
      <c r="B19" s="390"/>
      <c r="C19" s="390"/>
      <c r="D19" s="390"/>
      <c r="E19" s="390"/>
      <c r="F19" s="390"/>
      <c r="G19" s="390"/>
      <c r="H19" s="390"/>
      <c r="I19" s="390"/>
      <c r="J19" s="390"/>
      <c r="K19" s="390"/>
      <c r="L19" s="390"/>
      <c r="M19" s="390"/>
      <c r="N19" s="390"/>
      <c r="O19" s="390"/>
      <c r="P19" s="390"/>
      <c r="Q19" s="53"/>
    </row>
    <row r="20" spans="1:17" ht="17.25" customHeight="1" thickBot="1" x14ac:dyDescent="0.25">
      <c r="A20" s="53"/>
      <c r="B20" s="391" t="s">
        <v>26</v>
      </c>
      <c r="C20" s="392"/>
      <c r="D20" s="392"/>
      <c r="E20" s="392"/>
      <c r="F20" s="392"/>
      <c r="G20" s="392"/>
      <c r="H20" s="392"/>
      <c r="I20" s="392"/>
      <c r="J20" s="392"/>
      <c r="K20" s="392"/>
      <c r="L20" s="392"/>
      <c r="M20" s="392"/>
      <c r="N20" s="392"/>
      <c r="O20" s="392"/>
      <c r="P20" s="393"/>
      <c r="Q20" s="53"/>
    </row>
    <row r="21" spans="1:17" ht="4.5" customHeight="1" thickBot="1" x14ac:dyDescent="0.25">
      <c r="A21" s="53"/>
      <c r="B21" s="394"/>
      <c r="C21" s="395"/>
      <c r="D21" s="395"/>
      <c r="E21" s="395"/>
      <c r="F21" s="395"/>
      <c r="G21" s="395"/>
      <c r="H21" s="395"/>
      <c r="I21" s="395"/>
      <c r="J21" s="395"/>
      <c r="K21" s="395"/>
      <c r="L21" s="395"/>
      <c r="M21" s="395"/>
      <c r="N21" s="395"/>
      <c r="O21" s="395"/>
      <c r="P21" s="396"/>
      <c r="Q21" s="53"/>
    </row>
    <row r="22" spans="1:17" ht="51" customHeight="1" thickBot="1" x14ac:dyDescent="0.25">
      <c r="A22" s="53"/>
      <c r="B22" s="63" t="s">
        <v>3</v>
      </c>
      <c r="C22" s="397" t="s">
        <v>200</v>
      </c>
      <c r="D22" s="398"/>
      <c r="E22" s="398"/>
      <c r="F22" s="398"/>
      <c r="G22" s="398"/>
      <c r="H22" s="398"/>
      <c r="I22" s="398"/>
      <c r="J22" s="398"/>
      <c r="K22" s="398"/>
      <c r="L22" s="398"/>
      <c r="M22" s="398"/>
      <c r="N22" s="398"/>
      <c r="O22" s="398"/>
      <c r="P22" s="399"/>
      <c r="Q22" s="53"/>
    </row>
    <row r="23" spans="1:17" ht="4.5" customHeight="1" thickBot="1" x14ac:dyDescent="0.25">
      <c r="A23" s="53"/>
      <c r="B23" s="384"/>
      <c r="C23" s="385"/>
      <c r="D23" s="385"/>
      <c r="E23" s="385"/>
      <c r="F23" s="385"/>
      <c r="G23" s="385"/>
      <c r="H23" s="385"/>
      <c r="I23" s="385"/>
      <c r="J23" s="385"/>
      <c r="K23" s="385"/>
      <c r="L23" s="385"/>
      <c r="M23" s="385"/>
      <c r="N23" s="385"/>
      <c r="O23" s="385"/>
      <c r="P23" s="386"/>
      <c r="Q23" s="53"/>
    </row>
    <row r="24" spans="1:17" ht="82.5" customHeight="1" thickBot="1" x14ac:dyDescent="0.25">
      <c r="A24" s="53"/>
      <c r="B24" s="63" t="s">
        <v>12</v>
      </c>
      <c r="C24" s="400" t="s">
        <v>201</v>
      </c>
      <c r="D24" s="401"/>
      <c r="E24" s="401"/>
      <c r="F24" s="401"/>
      <c r="G24" s="401"/>
      <c r="H24" s="401"/>
      <c r="I24" s="401"/>
      <c r="J24" s="401"/>
      <c r="K24" s="401"/>
      <c r="L24" s="401"/>
      <c r="M24" s="401"/>
      <c r="N24" s="401"/>
      <c r="O24" s="401"/>
      <c r="P24" s="402"/>
      <c r="Q24" s="53"/>
    </row>
    <row r="25" spans="1:17" ht="4.5" customHeight="1" thickBot="1" x14ac:dyDescent="0.25">
      <c r="A25" s="53"/>
      <c r="B25" s="403"/>
      <c r="C25" s="404"/>
      <c r="D25" s="404"/>
      <c r="E25" s="404"/>
      <c r="F25" s="404"/>
      <c r="G25" s="404"/>
      <c r="H25" s="404"/>
      <c r="I25" s="404"/>
      <c r="J25" s="404"/>
      <c r="K25" s="404"/>
      <c r="L25" s="404"/>
      <c r="M25" s="404"/>
      <c r="N25" s="404"/>
      <c r="O25" s="404"/>
      <c r="P25" s="405"/>
      <c r="Q25" s="53"/>
    </row>
    <row r="26" spans="1:17" ht="13.5" customHeight="1" thickBot="1" x14ac:dyDescent="0.25">
      <c r="A26" s="53"/>
      <c r="B26" s="64" t="s">
        <v>2</v>
      </c>
      <c r="C26" s="406">
        <v>0.8</v>
      </c>
      <c r="D26" s="407"/>
      <c r="E26" s="407"/>
      <c r="F26" s="407"/>
      <c r="G26" s="407"/>
      <c r="H26" s="407"/>
      <c r="I26" s="407"/>
      <c r="J26" s="407"/>
      <c r="K26" s="407"/>
      <c r="L26" s="407"/>
      <c r="M26" s="407"/>
      <c r="N26" s="407"/>
      <c r="O26" s="407"/>
      <c r="P26" s="408"/>
      <c r="Q26" s="53"/>
    </row>
    <row r="27" spans="1:17" ht="4.5" customHeight="1" thickBot="1" x14ac:dyDescent="0.25">
      <c r="A27" s="53"/>
      <c r="B27" s="409"/>
      <c r="C27" s="410"/>
      <c r="D27" s="410"/>
      <c r="E27" s="410"/>
      <c r="F27" s="410"/>
      <c r="G27" s="410"/>
      <c r="H27" s="410"/>
      <c r="I27" s="410"/>
      <c r="J27" s="410"/>
      <c r="K27" s="410"/>
      <c r="L27" s="410"/>
      <c r="M27" s="410"/>
      <c r="N27" s="410"/>
      <c r="O27" s="410"/>
      <c r="P27" s="411"/>
      <c r="Q27" s="53"/>
    </row>
    <row r="28" spans="1:17" ht="12.75" customHeight="1" thickBot="1" x14ac:dyDescent="0.25">
      <c r="A28" s="53"/>
      <c r="B28" s="64" t="s">
        <v>13</v>
      </c>
      <c r="C28" s="65" t="s">
        <v>14</v>
      </c>
      <c r="D28" s="412" t="s">
        <v>177</v>
      </c>
      <c r="E28" s="407"/>
      <c r="F28" s="407"/>
      <c r="G28" s="408"/>
      <c r="H28" s="413" t="s">
        <v>15</v>
      </c>
      <c r="I28" s="413"/>
      <c r="J28" s="413"/>
      <c r="K28" s="412" t="s">
        <v>176</v>
      </c>
      <c r="L28" s="407"/>
      <c r="M28" s="408"/>
      <c r="N28" s="414" t="s">
        <v>16</v>
      </c>
      <c r="O28" s="415"/>
      <c r="P28" s="66" t="s">
        <v>178</v>
      </c>
      <c r="Q28" s="53"/>
    </row>
    <row r="29" spans="1:17" ht="4.5" customHeight="1" thickBot="1" x14ac:dyDescent="0.25">
      <c r="A29" s="53"/>
      <c r="B29" s="416"/>
      <c r="C29" s="417"/>
      <c r="D29" s="417"/>
      <c r="E29" s="417"/>
      <c r="F29" s="417"/>
      <c r="G29" s="417"/>
      <c r="H29" s="417"/>
      <c r="I29" s="417"/>
      <c r="J29" s="417"/>
      <c r="K29" s="417"/>
      <c r="L29" s="417"/>
      <c r="M29" s="417"/>
      <c r="N29" s="417"/>
      <c r="O29" s="417"/>
      <c r="P29" s="418"/>
      <c r="Q29" s="53"/>
    </row>
    <row r="30" spans="1:17" ht="13.5" thickBot="1" x14ac:dyDescent="0.25">
      <c r="A30" s="53"/>
      <c r="B30" s="89" t="s">
        <v>7</v>
      </c>
      <c r="C30" s="419" t="s">
        <v>187</v>
      </c>
      <c r="D30" s="376"/>
      <c r="E30" s="376"/>
      <c r="F30" s="376"/>
      <c r="G30" s="376"/>
      <c r="H30" s="376"/>
      <c r="I30" s="376"/>
      <c r="J30" s="376"/>
      <c r="K30" s="376"/>
      <c r="L30" s="376"/>
      <c r="M30" s="376"/>
      <c r="N30" s="376"/>
      <c r="O30" s="376"/>
      <c r="P30" s="377"/>
      <c r="Q30" s="53"/>
    </row>
    <row r="31" spans="1:17" ht="4.5" customHeight="1" thickBot="1" x14ac:dyDescent="0.25">
      <c r="A31" s="53"/>
      <c r="B31" s="384"/>
      <c r="C31" s="385"/>
      <c r="D31" s="385"/>
      <c r="E31" s="385"/>
      <c r="F31" s="385"/>
      <c r="G31" s="385"/>
      <c r="H31" s="385"/>
      <c r="I31" s="385"/>
      <c r="J31" s="385"/>
      <c r="K31" s="385"/>
      <c r="L31" s="385"/>
      <c r="M31" s="385"/>
      <c r="N31" s="385"/>
      <c r="O31" s="385"/>
      <c r="P31" s="386"/>
      <c r="Q31" s="53"/>
    </row>
    <row r="32" spans="1:17" ht="13.5" thickBot="1" x14ac:dyDescent="0.25">
      <c r="A32" s="53"/>
      <c r="B32" s="89" t="s">
        <v>4</v>
      </c>
      <c r="C32" s="420" t="s">
        <v>71</v>
      </c>
      <c r="D32" s="376"/>
      <c r="E32" s="376"/>
      <c r="F32" s="376"/>
      <c r="G32" s="376"/>
      <c r="H32" s="376"/>
      <c r="I32" s="376"/>
      <c r="J32" s="376"/>
      <c r="K32" s="376"/>
      <c r="L32" s="376"/>
      <c r="M32" s="376"/>
      <c r="N32" s="376"/>
      <c r="O32" s="376"/>
      <c r="P32" s="377"/>
      <c r="Q32" s="53"/>
    </row>
    <row r="33" spans="1:17" ht="4.5" customHeight="1" thickBot="1" x14ac:dyDescent="0.25">
      <c r="A33" s="53"/>
      <c r="B33" s="384"/>
      <c r="C33" s="385"/>
      <c r="D33" s="385"/>
      <c r="E33" s="385"/>
      <c r="F33" s="385"/>
      <c r="G33" s="385"/>
      <c r="H33" s="385"/>
      <c r="I33" s="385"/>
      <c r="J33" s="385"/>
      <c r="K33" s="385"/>
      <c r="L33" s="385"/>
      <c r="M33" s="385"/>
      <c r="N33" s="385"/>
      <c r="O33" s="385"/>
      <c r="P33" s="386"/>
      <c r="Q33" s="53"/>
    </row>
    <row r="34" spans="1:17" ht="13.5" thickBot="1" x14ac:dyDescent="0.25">
      <c r="A34" s="53"/>
      <c r="B34" s="89" t="s">
        <v>23</v>
      </c>
      <c r="C34" s="420" t="s">
        <v>71</v>
      </c>
      <c r="D34" s="376"/>
      <c r="E34" s="376"/>
      <c r="F34" s="376"/>
      <c r="G34" s="376"/>
      <c r="H34" s="376"/>
      <c r="I34" s="376"/>
      <c r="J34" s="376"/>
      <c r="K34" s="376"/>
      <c r="L34" s="376"/>
      <c r="M34" s="376"/>
      <c r="N34" s="376"/>
      <c r="O34" s="376"/>
      <c r="P34" s="377"/>
      <c r="Q34" s="53"/>
    </row>
    <row r="35" spans="1:17" ht="4.5" customHeight="1" thickBot="1" x14ac:dyDescent="0.25">
      <c r="A35" s="53"/>
      <c r="B35" s="378"/>
      <c r="C35" s="379"/>
      <c r="D35" s="379"/>
      <c r="E35" s="379"/>
      <c r="F35" s="379"/>
      <c r="G35" s="379"/>
      <c r="H35" s="379"/>
      <c r="I35" s="379"/>
      <c r="J35" s="379"/>
      <c r="K35" s="379"/>
      <c r="L35" s="379"/>
      <c r="M35" s="379"/>
      <c r="N35" s="379"/>
      <c r="O35" s="379"/>
      <c r="P35" s="380"/>
      <c r="Q35" s="53"/>
    </row>
    <row r="36" spans="1:17" ht="16.5" customHeight="1" thickBot="1" x14ac:dyDescent="0.25">
      <c r="A36" s="53"/>
      <c r="B36" s="89" t="s">
        <v>64</v>
      </c>
      <c r="C36" s="419" t="s">
        <v>71</v>
      </c>
      <c r="D36" s="376"/>
      <c r="E36" s="376"/>
      <c r="F36" s="376"/>
      <c r="G36" s="376"/>
      <c r="H36" s="376"/>
      <c r="I36" s="376"/>
      <c r="J36" s="376"/>
      <c r="K36" s="376"/>
      <c r="L36" s="376"/>
      <c r="M36" s="376"/>
      <c r="N36" s="376"/>
      <c r="O36" s="376"/>
      <c r="P36" s="377"/>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421" t="s">
        <v>17</v>
      </c>
      <c r="C38" s="422"/>
      <c r="D38" s="422"/>
      <c r="E38" s="422"/>
      <c r="F38" s="422"/>
      <c r="G38" s="422"/>
      <c r="H38" s="422"/>
      <c r="I38" s="422"/>
      <c r="J38" s="422"/>
      <c r="K38" s="422"/>
      <c r="L38" s="422"/>
      <c r="M38" s="422"/>
      <c r="N38" s="422"/>
      <c r="O38" s="423"/>
      <c r="P38" s="424"/>
      <c r="Q38" s="53"/>
    </row>
    <row r="39" spans="1:17" ht="13.5" thickBot="1" x14ac:dyDescent="0.25">
      <c r="A39" s="53"/>
      <c r="B39" s="93" t="s">
        <v>22</v>
      </c>
      <c r="C39" s="421" t="s">
        <v>18</v>
      </c>
      <c r="D39" s="422"/>
      <c r="E39" s="422"/>
      <c r="F39" s="422"/>
      <c r="G39" s="424"/>
      <c r="H39" s="421" t="s">
        <v>7</v>
      </c>
      <c r="I39" s="422"/>
      <c r="J39" s="422"/>
      <c r="K39" s="422"/>
      <c r="L39" s="424"/>
      <c r="M39" s="421" t="s">
        <v>19</v>
      </c>
      <c r="N39" s="422"/>
      <c r="O39" s="423"/>
      <c r="P39" s="424"/>
      <c r="Q39" s="53"/>
    </row>
    <row r="40" spans="1:17" ht="54" customHeight="1" x14ac:dyDescent="0.2">
      <c r="A40" s="53"/>
      <c r="B40" s="127" t="s">
        <v>202</v>
      </c>
      <c r="C40" s="425" t="s">
        <v>203</v>
      </c>
      <c r="D40" s="426"/>
      <c r="E40" s="426"/>
      <c r="F40" s="426"/>
      <c r="G40" s="427"/>
      <c r="H40" s="425" t="s">
        <v>204</v>
      </c>
      <c r="I40" s="426"/>
      <c r="J40" s="426"/>
      <c r="K40" s="426"/>
      <c r="L40" s="427"/>
      <c r="M40" s="428" t="s">
        <v>205</v>
      </c>
      <c r="N40" s="429"/>
      <c r="O40" s="429"/>
      <c r="P40" s="430"/>
      <c r="Q40" s="53"/>
    </row>
    <row r="41" spans="1:17" ht="55.5" customHeight="1" x14ac:dyDescent="0.2">
      <c r="A41" s="53"/>
      <c r="B41" s="127" t="s">
        <v>206</v>
      </c>
      <c r="C41" s="431" t="s">
        <v>203</v>
      </c>
      <c r="D41" s="432"/>
      <c r="E41" s="432"/>
      <c r="F41" s="432"/>
      <c r="G41" s="433"/>
      <c r="H41" s="431" t="s">
        <v>204</v>
      </c>
      <c r="I41" s="432"/>
      <c r="J41" s="432"/>
      <c r="K41" s="432"/>
      <c r="L41" s="433"/>
      <c r="M41" s="434" t="s">
        <v>205</v>
      </c>
      <c r="N41" s="435"/>
      <c r="O41" s="435"/>
      <c r="P41" s="436"/>
      <c r="Q41" s="53"/>
    </row>
    <row r="42" spans="1:17" ht="13.5" customHeight="1" x14ac:dyDescent="0.2">
      <c r="A42" s="53"/>
      <c r="B42" s="94"/>
      <c r="C42" s="437"/>
      <c r="D42" s="437"/>
      <c r="E42" s="437"/>
      <c r="F42" s="437"/>
      <c r="G42" s="437"/>
      <c r="H42" s="437"/>
      <c r="I42" s="437"/>
      <c r="J42" s="437"/>
      <c r="K42" s="437"/>
      <c r="L42" s="437"/>
      <c r="M42" s="437"/>
      <c r="N42" s="437"/>
      <c r="O42" s="437"/>
      <c r="P42" s="438"/>
      <c r="Q42" s="53"/>
    </row>
    <row r="43" spans="1:17" ht="12.75" customHeight="1" x14ac:dyDescent="0.2">
      <c r="A43" s="53"/>
      <c r="B43" s="94"/>
      <c r="C43" s="437"/>
      <c r="D43" s="437"/>
      <c r="E43" s="437"/>
      <c r="F43" s="437"/>
      <c r="G43" s="437"/>
      <c r="H43" s="437"/>
      <c r="I43" s="437"/>
      <c r="J43" s="437"/>
      <c r="K43" s="437"/>
      <c r="L43" s="437"/>
      <c r="M43" s="437"/>
      <c r="N43" s="437"/>
      <c r="O43" s="437"/>
      <c r="P43" s="438"/>
      <c r="Q43" s="53"/>
    </row>
    <row r="44" spans="1:17" ht="11.25" customHeight="1" thickBot="1" x14ac:dyDescent="0.25">
      <c r="A44" s="53"/>
      <c r="B44" s="95"/>
      <c r="C44" s="455"/>
      <c r="D44" s="455"/>
      <c r="E44" s="455"/>
      <c r="F44" s="455"/>
      <c r="G44" s="455"/>
      <c r="H44" s="455"/>
      <c r="I44" s="455"/>
      <c r="J44" s="455"/>
      <c r="K44" s="455"/>
      <c r="L44" s="455"/>
      <c r="M44" s="455"/>
      <c r="N44" s="455"/>
      <c r="O44" s="455"/>
      <c r="P44" s="456"/>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91" t="s">
        <v>8</v>
      </c>
      <c r="C46" s="392"/>
      <c r="D46" s="392"/>
      <c r="E46" s="392"/>
      <c r="F46" s="392"/>
      <c r="G46" s="392"/>
      <c r="H46" s="392"/>
      <c r="I46" s="392"/>
      <c r="J46" s="392"/>
      <c r="K46" s="392"/>
      <c r="L46" s="392"/>
      <c r="M46" s="392"/>
      <c r="N46" s="392"/>
      <c r="O46" s="392"/>
      <c r="P46" s="393"/>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457"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458"/>
      <c r="C49" s="71" t="s">
        <v>10</v>
      </c>
      <c r="D49" s="72"/>
      <c r="E49" s="72"/>
      <c r="F49" s="73">
        <f>+'Registro Seguimiento'!C10/'Registro Seguimiento'!C11</f>
        <v>0.85306122448979593</v>
      </c>
      <c r="G49" s="74"/>
      <c r="H49" s="74"/>
      <c r="I49" s="73">
        <f>+'Registro Seguimiento'!E10/'Registro Seguimiento'!E11</f>
        <v>0.98742138364779874</v>
      </c>
      <c r="J49" s="74"/>
      <c r="K49" s="74"/>
      <c r="L49" s="73">
        <f>+'Registro Seguimiento'!G10/'Registro Seguimiento'!G11</f>
        <v>0.93067226890756305</v>
      </c>
      <c r="M49" s="74"/>
      <c r="N49" s="74"/>
      <c r="O49" s="73">
        <f>+'Registro Seguimiento'!I10/'Registro Seguimiento'!I11</f>
        <v>0.94211576846307388</v>
      </c>
      <c r="P49" s="73">
        <f>+'Registro Seguimiento'!L10</f>
        <v>0.92798353909465026</v>
      </c>
      <c r="Q49" s="53"/>
    </row>
    <row r="50" spans="1:17" ht="4.5" customHeight="1" thickBot="1" x14ac:dyDescent="0.25">
      <c r="A50" s="53"/>
      <c r="B50" s="99">
        <v>0.9</v>
      </c>
      <c r="C50" s="75"/>
      <c r="D50" s="75"/>
      <c r="E50" s="75"/>
      <c r="F50" s="76">
        <f>+$C$26</f>
        <v>0.8</v>
      </c>
      <c r="G50" s="75"/>
      <c r="H50" s="75"/>
      <c r="I50" s="76">
        <f>+$C$26</f>
        <v>0.8</v>
      </c>
      <c r="J50" s="75"/>
      <c r="K50" s="75"/>
      <c r="L50" s="76">
        <f>+$C$26</f>
        <v>0.8</v>
      </c>
      <c r="M50" s="75"/>
      <c r="N50" s="75"/>
      <c r="O50" s="76">
        <f>+$C$26</f>
        <v>0.8</v>
      </c>
      <c r="P50" s="76">
        <f>+$C$26</f>
        <v>0.8</v>
      </c>
      <c r="Q50" s="53"/>
    </row>
    <row r="51" spans="1:17" ht="22.5" customHeight="1" thickBot="1" x14ac:dyDescent="0.25">
      <c r="A51" s="53"/>
      <c r="B51" s="391" t="s">
        <v>21</v>
      </c>
      <c r="C51" s="392"/>
      <c r="D51" s="392"/>
      <c r="E51" s="392"/>
      <c r="F51" s="392"/>
      <c r="G51" s="392"/>
      <c r="H51" s="392"/>
      <c r="I51" s="392"/>
      <c r="J51" s="392"/>
      <c r="K51" s="392"/>
      <c r="L51" s="392"/>
      <c r="M51" s="392"/>
      <c r="N51" s="392"/>
      <c r="O51" s="392"/>
      <c r="P51" s="393"/>
      <c r="Q51" s="53"/>
    </row>
    <row r="52" spans="1:17" x14ac:dyDescent="0.2">
      <c r="A52" s="53"/>
      <c r="B52" s="445"/>
      <c r="C52" s="446"/>
      <c r="D52" s="446"/>
      <c r="E52" s="446"/>
      <c r="F52" s="446"/>
      <c r="G52" s="446"/>
      <c r="H52" s="446"/>
      <c r="I52" s="446"/>
      <c r="J52" s="446"/>
      <c r="K52" s="446"/>
      <c r="L52" s="446"/>
      <c r="M52" s="446"/>
      <c r="N52" s="446"/>
      <c r="O52" s="446"/>
      <c r="P52" s="447"/>
      <c r="Q52" s="53"/>
    </row>
    <row r="53" spans="1:17" x14ac:dyDescent="0.2">
      <c r="A53" s="53"/>
      <c r="B53" s="448"/>
      <c r="C53" s="449"/>
      <c r="D53" s="449"/>
      <c r="E53" s="449"/>
      <c r="F53" s="449"/>
      <c r="G53" s="449"/>
      <c r="H53" s="449"/>
      <c r="I53" s="449"/>
      <c r="J53" s="449"/>
      <c r="K53" s="449"/>
      <c r="L53" s="449"/>
      <c r="M53" s="449"/>
      <c r="N53" s="449"/>
      <c r="O53" s="449"/>
      <c r="P53" s="450"/>
      <c r="Q53" s="53"/>
    </row>
    <row r="54" spans="1:17" x14ac:dyDescent="0.2">
      <c r="A54" s="53"/>
      <c r="B54" s="448"/>
      <c r="C54" s="449"/>
      <c r="D54" s="449"/>
      <c r="E54" s="449"/>
      <c r="F54" s="449"/>
      <c r="G54" s="449"/>
      <c r="H54" s="449"/>
      <c r="I54" s="449"/>
      <c r="J54" s="449"/>
      <c r="K54" s="449"/>
      <c r="L54" s="449"/>
      <c r="M54" s="449"/>
      <c r="N54" s="449"/>
      <c r="O54" s="449"/>
      <c r="P54" s="450"/>
      <c r="Q54" s="53"/>
    </row>
    <row r="55" spans="1:17" x14ac:dyDescent="0.2">
      <c r="A55" s="53"/>
      <c r="B55" s="448"/>
      <c r="C55" s="449"/>
      <c r="D55" s="449"/>
      <c r="E55" s="449"/>
      <c r="F55" s="449"/>
      <c r="G55" s="449"/>
      <c r="H55" s="449"/>
      <c r="I55" s="449"/>
      <c r="J55" s="449"/>
      <c r="K55" s="449"/>
      <c r="L55" s="449"/>
      <c r="M55" s="449"/>
      <c r="N55" s="449"/>
      <c r="O55" s="449"/>
      <c r="P55" s="450"/>
      <c r="Q55" s="53"/>
    </row>
    <row r="56" spans="1:17" x14ac:dyDescent="0.2">
      <c r="A56" s="53"/>
      <c r="B56" s="448"/>
      <c r="C56" s="449"/>
      <c r="D56" s="449"/>
      <c r="E56" s="449"/>
      <c r="F56" s="449"/>
      <c r="G56" s="449"/>
      <c r="H56" s="449"/>
      <c r="I56" s="449"/>
      <c r="J56" s="449"/>
      <c r="K56" s="449"/>
      <c r="L56" s="449"/>
      <c r="M56" s="449"/>
      <c r="N56" s="449"/>
      <c r="O56" s="449"/>
      <c r="P56" s="450"/>
      <c r="Q56" s="53"/>
    </row>
    <row r="57" spans="1:17" x14ac:dyDescent="0.2">
      <c r="A57" s="53"/>
      <c r="B57" s="448"/>
      <c r="C57" s="449"/>
      <c r="D57" s="449"/>
      <c r="E57" s="449"/>
      <c r="F57" s="449"/>
      <c r="G57" s="449"/>
      <c r="H57" s="449"/>
      <c r="I57" s="449"/>
      <c r="J57" s="449"/>
      <c r="K57" s="449"/>
      <c r="L57" s="449"/>
      <c r="M57" s="449"/>
      <c r="N57" s="449"/>
      <c r="O57" s="449"/>
      <c r="P57" s="450"/>
      <c r="Q57" s="53"/>
    </row>
    <row r="58" spans="1:17" x14ac:dyDescent="0.2">
      <c r="A58" s="53"/>
      <c r="B58" s="448"/>
      <c r="C58" s="449"/>
      <c r="D58" s="449"/>
      <c r="E58" s="449"/>
      <c r="F58" s="449"/>
      <c r="G58" s="449"/>
      <c r="H58" s="449"/>
      <c r="I58" s="449"/>
      <c r="J58" s="449"/>
      <c r="K58" s="449"/>
      <c r="L58" s="449"/>
      <c r="M58" s="449"/>
      <c r="N58" s="449"/>
      <c r="O58" s="449"/>
      <c r="P58" s="450"/>
      <c r="Q58" s="53"/>
    </row>
    <row r="59" spans="1:17" x14ac:dyDescent="0.2">
      <c r="A59" s="53"/>
      <c r="B59" s="448"/>
      <c r="C59" s="449"/>
      <c r="D59" s="449"/>
      <c r="E59" s="449"/>
      <c r="F59" s="449"/>
      <c r="G59" s="449"/>
      <c r="H59" s="449"/>
      <c r="I59" s="449"/>
      <c r="J59" s="449"/>
      <c r="K59" s="449"/>
      <c r="L59" s="449"/>
      <c r="M59" s="449"/>
      <c r="N59" s="449"/>
      <c r="O59" s="449"/>
      <c r="P59" s="450"/>
      <c r="Q59" s="53"/>
    </row>
    <row r="60" spans="1:17" x14ac:dyDescent="0.2">
      <c r="A60" s="53"/>
      <c r="B60" s="448"/>
      <c r="C60" s="449"/>
      <c r="D60" s="449"/>
      <c r="E60" s="449"/>
      <c r="F60" s="449"/>
      <c r="G60" s="449"/>
      <c r="H60" s="449"/>
      <c r="I60" s="449"/>
      <c r="J60" s="449"/>
      <c r="K60" s="449"/>
      <c r="L60" s="449"/>
      <c r="M60" s="449"/>
      <c r="N60" s="449"/>
      <c r="O60" s="449"/>
      <c r="P60" s="450"/>
      <c r="Q60" s="53"/>
    </row>
    <row r="61" spans="1:17" x14ac:dyDescent="0.2">
      <c r="A61" s="53"/>
      <c r="B61" s="448"/>
      <c r="C61" s="449"/>
      <c r="D61" s="449"/>
      <c r="E61" s="449"/>
      <c r="F61" s="449"/>
      <c r="G61" s="449"/>
      <c r="H61" s="449"/>
      <c r="I61" s="449"/>
      <c r="J61" s="449"/>
      <c r="K61" s="449"/>
      <c r="L61" s="449"/>
      <c r="M61" s="449"/>
      <c r="N61" s="449"/>
      <c r="O61" s="449"/>
      <c r="P61" s="450"/>
      <c r="Q61" s="53"/>
    </row>
    <row r="62" spans="1:17" x14ac:dyDescent="0.2">
      <c r="A62" s="53"/>
      <c r="B62" s="448"/>
      <c r="C62" s="449"/>
      <c r="D62" s="449"/>
      <c r="E62" s="449"/>
      <c r="F62" s="449"/>
      <c r="G62" s="449"/>
      <c r="H62" s="449"/>
      <c r="I62" s="449"/>
      <c r="J62" s="449"/>
      <c r="K62" s="449"/>
      <c r="L62" s="449"/>
      <c r="M62" s="449"/>
      <c r="N62" s="449"/>
      <c r="O62" s="449"/>
      <c r="P62" s="450"/>
      <c r="Q62" s="53"/>
    </row>
    <row r="63" spans="1:17" x14ac:dyDescent="0.2">
      <c r="A63" s="53"/>
      <c r="B63" s="448"/>
      <c r="C63" s="449"/>
      <c r="D63" s="449"/>
      <c r="E63" s="449"/>
      <c r="F63" s="449"/>
      <c r="G63" s="449"/>
      <c r="H63" s="449"/>
      <c r="I63" s="449"/>
      <c r="J63" s="449"/>
      <c r="K63" s="449"/>
      <c r="L63" s="449"/>
      <c r="M63" s="449"/>
      <c r="N63" s="449"/>
      <c r="O63" s="449"/>
      <c r="P63" s="450"/>
      <c r="Q63" s="53"/>
    </row>
    <row r="64" spans="1:17" x14ac:dyDescent="0.2">
      <c r="A64" s="53"/>
      <c r="B64" s="448"/>
      <c r="C64" s="449"/>
      <c r="D64" s="449"/>
      <c r="E64" s="449"/>
      <c r="F64" s="449"/>
      <c r="G64" s="449"/>
      <c r="H64" s="449"/>
      <c r="I64" s="449"/>
      <c r="J64" s="449"/>
      <c r="K64" s="449"/>
      <c r="L64" s="449"/>
      <c r="M64" s="449"/>
      <c r="N64" s="449"/>
      <c r="O64" s="449"/>
      <c r="P64" s="450"/>
      <c r="Q64" s="53"/>
    </row>
    <row r="65" spans="1:19" x14ac:dyDescent="0.2">
      <c r="A65" s="53"/>
      <c r="B65" s="448"/>
      <c r="C65" s="449"/>
      <c r="D65" s="449"/>
      <c r="E65" s="449"/>
      <c r="F65" s="449"/>
      <c r="G65" s="449"/>
      <c r="H65" s="449"/>
      <c r="I65" s="449"/>
      <c r="J65" s="449"/>
      <c r="K65" s="449"/>
      <c r="L65" s="449"/>
      <c r="M65" s="449"/>
      <c r="N65" s="449"/>
      <c r="O65" s="449"/>
      <c r="P65" s="450"/>
      <c r="Q65" s="53"/>
    </row>
    <row r="66" spans="1:19" x14ac:dyDescent="0.2">
      <c r="A66" s="53"/>
      <c r="B66" s="448"/>
      <c r="C66" s="449"/>
      <c r="D66" s="449"/>
      <c r="E66" s="449"/>
      <c r="F66" s="449"/>
      <c r="G66" s="449"/>
      <c r="H66" s="449"/>
      <c r="I66" s="449"/>
      <c r="J66" s="449"/>
      <c r="K66" s="449"/>
      <c r="L66" s="449"/>
      <c r="M66" s="449"/>
      <c r="N66" s="449"/>
      <c r="O66" s="449"/>
      <c r="P66" s="450"/>
      <c r="Q66" s="53"/>
    </row>
    <row r="67" spans="1:19" ht="13.5" thickBot="1" x14ac:dyDescent="0.25">
      <c r="A67" s="53"/>
      <c r="B67" s="451"/>
      <c r="C67" s="452"/>
      <c r="D67" s="452"/>
      <c r="E67" s="452"/>
      <c r="F67" s="452"/>
      <c r="G67" s="452"/>
      <c r="H67" s="452"/>
      <c r="I67" s="452"/>
      <c r="J67" s="452"/>
      <c r="K67" s="452"/>
      <c r="L67" s="452"/>
      <c r="M67" s="452"/>
      <c r="N67" s="452"/>
      <c r="O67" s="452"/>
      <c r="P67" s="453"/>
      <c r="Q67" s="53"/>
    </row>
    <row r="68" spans="1:19" s="54" customFormat="1" ht="4.5" customHeight="1" thickBot="1" x14ac:dyDescent="0.25">
      <c r="A68" s="454"/>
      <c r="B68" s="454"/>
      <c r="C68" s="454"/>
      <c r="D68" s="454"/>
      <c r="E68" s="454"/>
      <c r="F68" s="454"/>
      <c r="G68" s="454"/>
      <c r="H68" s="454"/>
      <c r="I68" s="454"/>
      <c r="J68" s="454"/>
      <c r="K68" s="454"/>
      <c r="L68" s="454"/>
      <c r="M68" s="454"/>
      <c r="N68" s="454"/>
      <c r="O68" s="454"/>
      <c r="P68" s="454"/>
      <c r="Q68" s="454"/>
      <c r="S68" s="102"/>
    </row>
    <row r="69" spans="1:19" ht="15" customHeight="1" x14ac:dyDescent="0.2">
      <c r="A69" s="53"/>
      <c r="B69" s="442" t="s">
        <v>5</v>
      </c>
      <c r="C69" s="439" t="s">
        <v>183</v>
      </c>
      <c r="D69" s="440"/>
      <c r="E69" s="440"/>
      <c r="F69" s="440"/>
      <c r="G69" s="440"/>
      <c r="H69" s="440"/>
      <c r="I69" s="440"/>
      <c r="J69" s="440"/>
      <c r="K69" s="440"/>
      <c r="L69" s="440"/>
      <c r="M69" s="440"/>
      <c r="N69" s="440"/>
      <c r="O69" s="440"/>
      <c r="P69" s="441"/>
      <c r="Q69" s="53"/>
    </row>
    <row r="70" spans="1:19" ht="65.25" customHeight="1" x14ac:dyDescent="0.2">
      <c r="A70" s="53"/>
      <c r="B70" s="443"/>
      <c r="C70" s="464" t="s">
        <v>252</v>
      </c>
      <c r="D70" s="465"/>
      <c r="E70" s="465"/>
      <c r="F70" s="465"/>
      <c r="G70" s="465"/>
      <c r="H70" s="465"/>
      <c r="I70" s="465"/>
      <c r="J70" s="465"/>
      <c r="K70" s="465"/>
      <c r="L70" s="465"/>
      <c r="M70" s="465"/>
      <c r="N70" s="465"/>
      <c r="O70" s="465"/>
      <c r="P70" s="466"/>
      <c r="Q70" s="53"/>
    </row>
    <row r="71" spans="1:19" ht="15" customHeight="1" x14ac:dyDescent="0.2">
      <c r="A71" s="53"/>
      <c r="B71" s="443"/>
      <c r="C71" s="467" t="s">
        <v>184</v>
      </c>
      <c r="D71" s="468"/>
      <c r="E71" s="468"/>
      <c r="F71" s="468"/>
      <c r="G71" s="468"/>
      <c r="H71" s="468"/>
      <c r="I71" s="468"/>
      <c r="J71" s="468"/>
      <c r="K71" s="468"/>
      <c r="L71" s="468"/>
      <c r="M71" s="468"/>
      <c r="N71" s="468"/>
      <c r="O71" s="468"/>
      <c r="P71" s="469"/>
      <c r="Q71" s="53"/>
    </row>
    <row r="72" spans="1:19" ht="57" customHeight="1" x14ac:dyDescent="0.2">
      <c r="A72" s="53"/>
      <c r="B72" s="443"/>
      <c r="C72" s="464" t="s">
        <v>253</v>
      </c>
      <c r="D72" s="470"/>
      <c r="E72" s="470"/>
      <c r="F72" s="470"/>
      <c r="G72" s="470"/>
      <c r="H72" s="470"/>
      <c r="I72" s="470"/>
      <c r="J72" s="470"/>
      <c r="K72" s="470"/>
      <c r="L72" s="470"/>
      <c r="M72" s="470"/>
      <c r="N72" s="470"/>
      <c r="O72" s="470"/>
      <c r="P72" s="471"/>
      <c r="Q72" s="53"/>
    </row>
    <row r="73" spans="1:19" ht="18" customHeight="1" x14ac:dyDescent="0.2">
      <c r="A73" s="53"/>
      <c r="B73" s="443"/>
      <c r="C73" s="467" t="s">
        <v>185</v>
      </c>
      <c r="D73" s="468"/>
      <c r="E73" s="468"/>
      <c r="F73" s="468"/>
      <c r="G73" s="468"/>
      <c r="H73" s="468"/>
      <c r="I73" s="468"/>
      <c r="J73" s="468"/>
      <c r="K73" s="468"/>
      <c r="L73" s="468"/>
      <c r="M73" s="468"/>
      <c r="N73" s="468"/>
      <c r="O73" s="468"/>
      <c r="P73" s="469"/>
      <c r="Q73" s="53"/>
    </row>
    <row r="74" spans="1:19" ht="66" customHeight="1" x14ac:dyDescent="0.2">
      <c r="A74" s="53"/>
      <c r="B74" s="443"/>
      <c r="C74" s="464" t="s">
        <v>272</v>
      </c>
      <c r="D74" s="470"/>
      <c r="E74" s="470"/>
      <c r="F74" s="470"/>
      <c r="G74" s="470"/>
      <c r="H74" s="470"/>
      <c r="I74" s="470"/>
      <c r="J74" s="470"/>
      <c r="K74" s="470"/>
      <c r="L74" s="470"/>
      <c r="M74" s="470"/>
      <c r="N74" s="470"/>
      <c r="O74" s="470"/>
      <c r="P74" s="471"/>
      <c r="Q74" s="53"/>
    </row>
    <row r="75" spans="1:19" ht="17.25" customHeight="1" x14ac:dyDescent="0.2">
      <c r="A75" s="53"/>
      <c r="B75" s="443"/>
      <c r="C75" s="467" t="s">
        <v>186</v>
      </c>
      <c r="D75" s="468"/>
      <c r="E75" s="468"/>
      <c r="F75" s="468"/>
      <c r="G75" s="468"/>
      <c r="H75" s="468"/>
      <c r="I75" s="468"/>
      <c r="J75" s="468"/>
      <c r="K75" s="468"/>
      <c r="L75" s="468"/>
      <c r="M75" s="468"/>
      <c r="N75" s="468"/>
      <c r="O75" s="468"/>
      <c r="P75" s="469"/>
      <c r="Q75" s="53"/>
    </row>
    <row r="76" spans="1:19" ht="67.5" customHeight="1" thickBot="1" x14ac:dyDescent="0.25">
      <c r="A76" s="53"/>
      <c r="B76" s="444"/>
      <c r="C76" s="472" t="s">
        <v>271</v>
      </c>
      <c r="D76" s="473"/>
      <c r="E76" s="473"/>
      <c r="F76" s="473"/>
      <c r="G76" s="473"/>
      <c r="H76" s="473"/>
      <c r="I76" s="473"/>
      <c r="J76" s="473"/>
      <c r="K76" s="473"/>
      <c r="L76" s="473"/>
      <c r="M76" s="473"/>
      <c r="N76" s="473"/>
      <c r="O76" s="473"/>
      <c r="P76" s="474"/>
      <c r="Q76" s="53"/>
    </row>
    <row r="77" spans="1:19" ht="30.75" customHeight="1" thickBot="1" x14ac:dyDescent="0.25">
      <c r="A77" s="53"/>
      <c r="B77" s="55" t="s">
        <v>63</v>
      </c>
      <c r="C77" s="459"/>
      <c r="D77" s="460"/>
      <c r="E77" s="460"/>
      <c r="F77" s="460"/>
      <c r="G77" s="460"/>
      <c r="H77" s="460"/>
      <c r="I77" s="460"/>
      <c r="J77" s="460"/>
      <c r="K77" s="460"/>
      <c r="L77" s="460"/>
      <c r="M77" s="460"/>
      <c r="N77" s="460"/>
      <c r="O77" s="460"/>
      <c r="P77" s="461"/>
      <c r="Q77" s="53"/>
    </row>
    <row r="78" spans="1:19" ht="27.75" customHeight="1" thickBot="1" x14ac:dyDescent="0.25">
      <c r="A78" s="53"/>
      <c r="B78" s="55" t="s">
        <v>84</v>
      </c>
      <c r="C78" s="462" t="s">
        <v>85</v>
      </c>
      <c r="D78" s="462"/>
      <c r="E78" s="462"/>
      <c r="F78" s="462"/>
      <c r="G78" s="462"/>
      <c r="H78" s="462"/>
      <c r="I78" s="462"/>
      <c r="J78" s="462"/>
      <c r="K78" s="462"/>
      <c r="L78" s="462"/>
      <c r="M78" s="462"/>
      <c r="N78" s="462"/>
      <c r="O78" s="462"/>
      <c r="P78" s="463"/>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4"/>
      <c r="E95" s="124"/>
      <c r="F95" s="124"/>
      <c r="G95" s="124"/>
      <c r="H95" s="124"/>
      <c r="I95" s="124"/>
      <c r="S95" s="100"/>
    </row>
    <row r="96" spans="3:19" s="51" customFormat="1" x14ac:dyDescent="0.2">
      <c r="D96" s="124"/>
      <c r="E96" s="124"/>
      <c r="F96" s="124"/>
      <c r="G96" s="124"/>
      <c r="H96" s="124"/>
      <c r="I96" s="124"/>
      <c r="S96" s="100"/>
    </row>
    <row r="97" spans="2:19" s="51" customFormat="1" x14ac:dyDescent="0.2">
      <c r="B97" s="124"/>
      <c r="C97" s="124"/>
      <c r="D97" s="124"/>
      <c r="E97" s="124"/>
      <c r="F97" s="124"/>
      <c r="G97" s="124"/>
      <c r="H97" s="124"/>
      <c r="I97" s="124"/>
      <c r="S97" s="100"/>
    </row>
    <row r="98" spans="2:19" s="51" customFormat="1" x14ac:dyDescent="0.2">
      <c r="B98" s="124"/>
      <c r="C98" s="124"/>
      <c r="D98" s="124"/>
      <c r="E98" s="124"/>
      <c r="F98" s="124"/>
      <c r="G98" s="124"/>
      <c r="H98" s="124"/>
      <c r="I98" s="124"/>
      <c r="S98" s="100"/>
    </row>
    <row r="99" spans="2:19" s="51" customFormat="1" x14ac:dyDescent="0.2">
      <c r="B99" s="124"/>
      <c r="C99" s="124"/>
      <c r="D99" s="124"/>
      <c r="E99" s="124"/>
      <c r="F99" s="124"/>
      <c r="G99" s="124"/>
      <c r="H99" s="124"/>
      <c r="I99" s="124"/>
      <c r="S99" s="100"/>
    </row>
    <row r="100" spans="2:19" s="51" customFormat="1" x14ac:dyDescent="0.2">
      <c r="B100" s="124"/>
      <c r="C100" s="124"/>
      <c r="D100" s="124"/>
      <c r="E100" s="124"/>
      <c r="F100" s="124"/>
      <c r="G100" s="124"/>
      <c r="H100" s="124"/>
      <c r="I100" s="124"/>
      <c r="K100" s="124"/>
      <c r="L100" s="124"/>
      <c r="M100" s="124"/>
      <c r="N100" s="124"/>
      <c r="O100" s="124"/>
      <c r="P100" s="124"/>
      <c r="S100" s="100"/>
    </row>
    <row r="101" spans="2:19" s="51" customFormat="1" x14ac:dyDescent="0.2">
      <c r="B101" s="124"/>
      <c r="C101" s="124"/>
      <c r="D101" s="124"/>
      <c r="E101" s="124"/>
      <c r="F101" s="124"/>
      <c r="G101" s="124"/>
      <c r="H101" s="124"/>
      <c r="I101" s="124"/>
      <c r="K101" s="124"/>
      <c r="L101" s="124"/>
      <c r="M101" s="124"/>
      <c r="N101" s="124"/>
      <c r="O101" s="124"/>
      <c r="P101" s="124"/>
      <c r="S101" s="100"/>
    </row>
    <row r="102" spans="2:19" s="51" customFormat="1" x14ac:dyDescent="0.2">
      <c r="B102" s="124"/>
      <c r="C102" s="124"/>
      <c r="D102" s="124"/>
      <c r="E102" s="124"/>
      <c r="F102" s="124"/>
      <c r="G102" s="124"/>
      <c r="H102" s="124"/>
      <c r="I102" s="124"/>
      <c r="K102" s="124"/>
      <c r="L102" s="124"/>
      <c r="M102" s="124"/>
      <c r="N102" s="124"/>
      <c r="O102" s="124"/>
      <c r="P102" s="124"/>
      <c r="S102" s="100"/>
    </row>
    <row r="103" spans="2:19" s="51" customFormat="1" x14ac:dyDescent="0.2">
      <c r="B103" s="124"/>
      <c r="C103" s="124"/>
      <c r="D103" s="124"/>
      <c r="E103" s="124"/>
      <c r="F103" s="124"/>
      <c r="G103" s="124"/>
      <c r="H103" s="124"/>
      <c r="I103" s="124"/>
      <c r="K103" s="124"/>
      <c r="L103" s="124"/>
      <c r="M103" s="124"/>
      <c r="N103" s="124"/>
      <c r="O103" s="124"/>
      <c r="P103" s="124"/>
      <c r="Q103" s="57" t="s">
        <v>69</v>
      </c>
      <c r="S103" s="100"/>
    </row>
    <row r="104" spans="2:19" s="51" customFormat="1" x14ac:dyDescent="0.2">
      <c r="B104" s="125"/>
      <c r="C104" s="125"/>
      <c r="D104" s="124"/>
      <c r="E104" s="124"/>
      <c r="F104" s="124"/>
      <c r="G104" s="124"/>
      <c r="H104" s="124"/>
      <c r="I104" s="124"/>
      <c r="K104" s="124"/>
      <c r="L104" s="124"/>
      <c r="O104" s="124"/>
      <c r="P104" s="124"/>
      <c r="Q104" s="57" t="s">
        <v>70</v>
      </c>
      <c r="S104" s="100"/>
    </row>
    <row r="105" spans="2:19" s="51" customFormat="1" x14ac:dyDescent="0.2">
      <c r="B105" s="125"/>
      <c r="C105" s="125"/>
      <c r="D105" s="124"/>
      <c r="E105" s="124"/>
      <c r="F105" s="124"/>
      <c r="G105" s="124"/>
      <c r="H105" s="124"/>
      <c r="I105" s="124"/>
      <c r="K105" s="124"/>
      <c r="L105" s="124"/>
      <c r="O105" s="124"/>
      <c r="P105" s="124"/>
      <c r="Q105" s="57" t="s">
        <v>72</v>
      </c>
      <c r="S105" s="100"/>
    </row>
    <row r="106" spans="2:19" s="51" customFormat="1" x14ac:dyDescent="0.2">
      <c r="B106" s="125"/>
      <c r="C106" s="125"/>
      <c r="D106" s="124"/>
      <c r="E106" s="124"/>
      <c r="F106" s="124"/>
      <c r="G106" s="124"/>
      <c r="H106" s="124"/>
      <c r="I106" s="124"/>
      <c r="K106" s="124"/>
      <c r="L106" s="124"/>
      <c r="O106" s="124"/>
      <c r="P106" s="124"/>
      <c r="Q106" s="57" t="s">
        <v>71</v>
      </c>
      <c r="S106" s="100"/>
    </row>
    <row r="107" spans="2:19" s="51" customFormat="1" x14ac:dyDescent="0.2">
      <c r="B107" s="124"/>
      <c r="C107" s="125"/>
      <c r="D107" s="124"/>
      <c r="E107" s="124"/>
      <c r="F107" s="124"/>
      <c r="G107" s="124"/>
      <c r="H107" s="124"/>
      <c r="I107" s="124"/>
      <c r="K107" s="124"/>
      <c r="L107" s="124"/>
      <c r="M107" s="125"/>
      <c r="N107" s="124"/>
      <c r="O107" s="124"/>
      <c r="P107" s="124"/>
      <c r="Q107" s="57" t="s">
        <v>73</v>
      </c>
      <c r="S107" s="100"/>
    </row>
    <row r="108" spans="2:19" s="51" customFormat="1" x14ac:dyDescent="0.2">
      <c r="B108" s="124"/>
      <c r="C108" s="125"/>
      <c r="D108" s="124"/>
      <c r="E108" s="124"/>
      <c r="F108" s="124"/>
      <c r="G108" s="124"/>
      <c r="H108" s="124"/>
      <c r="I108" s="124"/>
      <c r="K108" s="124"/>
      <c r="L108" s="124"/>
      <c r="M108" s="124"/>
      <c r="N108" s="124" t="s">
        <v>67</v>
      </c>
      <c r="O108" s="124"/>
      <c r="P108" s="124"/>
      <c r="Q108" s="57" t="s">
        <v>74</v>
      </c>
      <c r="S108" s="100"/>
    </row>
    <row r="109" spans="2:19" s="51" customFormat="1" x14ac:dyDescent="0.2">
      <c r="B109" s="124"/>
      <c r="C109" s="125"/>
      <c r="D109" s="124"/>
      <c r="E109" s="124"/>
      <c r="F109" s="124"/>
      <c r="G109" s="124"/>
      <c r="H109" s="124"/>
      <c r="I109" s="124"/>
      <c r="K109" s="124"/>
      <c r="L109" s="124"/>
      <c r="M109" s="124"/>
      <c r="N109" s="124"/>
      <c r="O109" s="124"/>
      <c r="P109" s="124"/>
      <c r="S109" s="100"/>
    </row>
    <row r="110" spans="2:19" s="51" customFormat="1" x14ac:dyDescent="0.2">
      <c r="B110" s="124"/>
      <c r="C110" s="125"/>
      <c r="D110" s="124"/>
      <c r="E110" s="124"/>
      <c r="F110" s="124"/>
      <c r="G110" s="124"/>
      <c r="H110" s="124"/>
      <c r="I110" s="124"/>
      <c r="K110" s="124"/>
      <c r="L110" s="124"/>
      <c r="M110" s="124"/>
      <c r="N110" s="124"/>
      <c r="O110" s="124"/>
      <c r="P110" s="124"/>
      <c r="S110" s="100"/>
    </row>
    <row r="111" spans="2:19" s="51" customFormat="1" x14ac:dyDescent="0.2">
      <c r="B111" s="124"/>
      <c r="C111" s="124"/>
      <c r="D111" s="124"/>
      <c r="E111" s="124"/>
      <c r="F111" s="124"/>
      <c r="G111" s="124"/>
      <c r="H111" s="124"/>
      <c r="I111" s="124"/>
      <c r="K111" s="124"/>
      <c r="L111" s="124"/>
      <c r="M111" s="124"/>
      <c r="N111" s="124"/>
      <c r="O111" s="124"/>
      <c r="P111" s="124"/>
      <c r="S111" s="100"/>
    </row>
    <row r="112" spans="2:19" s="51" customFormat="1" x14ac:dyDescent="0.2">
      <c r="B112" s="124"/>
      <c r="C112" s="124"/>
      <c r="D112" s="124"/>
      <c r="E112" s="124"/>
      <c r="F112" s="124"/>
      <c r="G112" s="124"/>
      <c r="H112" s="124"/>
      <c r="I112" s="124"/>
      <c r="K112" s="124"/>
      <c r="L112" s="124"/>
      <c r="M112" s="124"/>
      <c r="N112" s="124"/>
      <c r="O112" s="124"/>
      <c r="P112" s="124"/>
      <c r="S112" s="100"/>
    </row>
    <row r="113" spans="2:19" s="51" customFormat="1" x14ac:dyDescent="0.2">
      <c r="B113" s="124"/>
      <c r="C113" s="124"/>
      <c r="D113" s="124"/>
      <c r="E113" s="124"/>
      <c r="F113" s="124"/>
      <c r="G113" s="124"/>
      <c r="H113" s="124"/>
      <c r="I113" s="124"/>
      <c r="K113" s="124"/>
      <c r="L113" s="124"/>
      <c r="M113" s="124"/>
      <c r="N113" s="124"/>
      <c r="O113" s="124"/>
      <c r="P113" s="124"/>
      <c r="Q113" s="57">
        <v>2015</v>
      </c>
      <c r="S113" s="100"/>
    </row>
    <row r="114" spans="2:19" s="51" customFormat="1" ht="12.75" customHeight="1" x14ac:dyDescent="0.2">
      <c r="B114" s="124"/>
      <c r="C114" s="124"/>
      <c r="D114" s="124"/>
      <c r="E114" s="124"/>
      <c r="F114" s="124"/>
      <c r="G114" s="124"/>
      <c r="H114" s="124"/>
      <c r="I114" s="124"/>
      <c r="Q114" s="57">
        <v>2016</v>
      </c>
      <c r="S114" s="100"/>
    </row>
    <row r="115" spans="2:19" s="51" customFormat="1" x14ac:dyDescent="0.2">
      <c r="B115" s="124"/>
      <c r="C115" s="124"/>
      <c r="D115" s="124"/>
      <c r="E115" s="124"/>
      <c r="F115" s="124"/>
      <c r="G115" s="124"/>
      <c r="H115" s="124"/>
      <c r="I115" s="124"/>
      <c r="Q115" s="57">
        <v>2017</v>
      </c>
      <c r="S115" s="100"/>
    </row>
    <row r="116" spans="2:19" s="51" customFormat="1" x14ac:dyDescent="0.2">
      <c r="C116" s="124"/>
      <c r="H116" s="124"/>
      <c r="I116" s="124"/>
      <c r="Q116" s="57">
        <v>2018</v>
      </c>
      <c r="S116" s="100"/>
    </row>
    <row r="117" spans="2:19" s="51" customFormat="1" x14ac:dyDescent="0.2">
      <c r="C117" s="124"/>
      <c r="H117" s="124"/>
      <c r="I117" s="124"/>
      <c r="S117" s="100"/>
    </row>
    <row r="118" spans="2:19" s="51" customFormat="1" x14ac:dyDescent="0.2">
      <c r="C118" s="124"/>
      <c r="H118" s="124"/>
      <c r="I118" s="124"/>
      <c r="S118" s="100"/>
    </row>
    <row r="119" spans="2:19" s="51" customFormat="1" x14ac:dyDescent="0.2">
      <c r="B119" s="59"/>
      <c r="C119" s="124"/>
      <c r="H119" s="124"/>
      <c r="I119" s="124"/>
      <c r="S119" s="100"/>
    </row>
    <row r="120" spans="2:19" s="51" customFormat="1" x14ac:dyDescent="0.2">
      <c r="B120" s="59"/>
      <c r="C120" s="124"/>
      <c r="H120" s="124"/>
      <c r="I120" s="124"/>
      <c r="S120" s="100"/>
    </row>
    <row r="121" spans="2:19" s="51" customFormat="1" x14ac:dyDescent="0.2">
      <c r="B121" s="59"/>
      <c r="C121" s="124"/>
      <c r="H121" s="124"/>
      <c r="I121" s="124"/>
      <c r="S121" s="100"/>
    </row>
    <row r="122" spans="2:19" s="51" customFormat="1" x14ac:dyDescent="0.2">
      <c r="B122" s="59"/>
      <c r="C122" s="124"/>
      <c r="H122" s="124"/>
      <c r="I122" s="124"/>
      <c r="S122" s="100"/>
    </row>
    <row r="123" spans="2:19" s="51" customFormat="1" x14ac:dyDescent="0.2">
      <c r="B123" s="59"/>
      <c r="C123" s="124"/>
      <c r="H123" s="124"/>
      <c r="I123" s="124"/>
      <c r="S123" s="100"/>
    </row>
    <row r="124" spans="2:19" s="51" customFormat="1" x14ac:dyDescent="0.2">
      <c r="B124" s="59"/>
      <c r="C124" s="124"/>
      <c r="H124" s="124"/>
      <c r="I124" s="124"/>
      <c r="S124" s="100"/>
    </row>
    <row r="125" spans="2:19" s="51" customFormat="1" x14ac:dyDescent="0.2">
      <c r="B125" s="59"/>
      <c r="C125" s="124"/>
      <c r="H125" s="124"/>
      <c r="I125" s="124"/>
      <c r="S125" s="100"/>
    </row>
    <row r="126" spans="2:19" s="51" customFormat="1" x14ac:dyDescent="0.2">
      <c r="B126" s="60"/>
      <c r="C126" s="124"/>
      <c r="H126" s="124"/>
      <c r="I126" s="124"/>
      <c r="S126" s="100"/>
    </row>
    <row r="127" spans="2:19" s="51" customFormat="1" x14ac:dyDescent="0.2">
      <c r="B127" s="60"/>
      <c r="C127" s="124"/>
      <c r="H127" s="124"/>
      <c r="I127" s="124"/>
      <c r="S127" s="100"/>
    </row>
    <row r="128" spans="2:19" s="51" customFormat="1" x14ac:dyDescent="0.2">
      <c r="C128" s="124"/>
      <c r="H128" s="124"/>
      <c r="I128" s="124"/>
      <c r="S128" s="100"/>
    </row>
    <row r="129" spans="2:19" s="51" customFormat="1" ht="38.25" x14ac:dyDescent="0.2">
      <c r="B129" s="61" t="s">
        <v>75</v>
      </c>
      <c r="C129" s="124"/>
      <c r="F129" s="124"/>
      <c r="I129" s="124"/>
      <c r="S129" s="100"/>
    </row>
    <row r="130" spans="2:19" s="51" customFormat="1" ht="38.25" x14ac:dyDescent="0.2">
      <c r="B130" s="61" t="s">
        <v>190</v>
      </c>
      <c r="C130" s="124"/>
      <c r="F130" s="124"/>
      <c r="I130" s="124"/>
      <c r="S130" s="100"/>
    </row>
    <row r="131" spans="2:19" s="51" customFormat="1" ht="38.25" x14ac:dyDescent="0.2">
      <c r="B131" s="61" t="s">
        <v>191</v>
      </c>
      <c r="C131" s="124"/>
      <c r="F131" s="124"/>
      <c r="I131" s="52"/>
      <c r="J131" s="52"/>
      <c r="K131" s="52"/>
      <c r="S131" s="100"/>
    </row>
    <row r="132" spans="2:19" s="51" customFormat="1" ht="63.75" x14ac:dyDescent="0.2">
      <c r="B132" s="61" t="s">
        <v>192</v>
      </c>
      <c r="C132" s="124"/>
      <c r="F132" s="124"/>
      <c r="G132" s="124"/>
      <c r="H132" s="52"/>
      <c r="I132" s="52"/>
      <c r="J132" s="52"/>
      <c r="K132" s="52"/>
      <c r="S132" s="100"/>
    </row>
    <row r="133" spans="2:19" s="51" customFormat="1" ht="51" x14ac:dyDescent="0.2">
      <c r="B133" s="61" t="s">
        <v>193</v>
      </c>
      <c r="C133" s="124"/>
      <c r="F133" s="124"/>
      <c r="G133" s="124"/>
      <c r="H133" s="52"/>
      <c r="I133" s="52"/>
      <c r="J133" s="52"/>
      <c r="K133" s="52"/>
      <c r="S133" s="100"/>
    </row>
    <row r="134" spans="2:19" s="51" customFormat="1" ht="38.25" x14ac:dyDescent="0.2">
      <c r="B134" s="61" t="s">
        <v>194</v>
      </c>
      <c r="C134" s="124"/>
      <c r="F134" s="124"/>
      <c r="G134" s="124"/>
      <c r="H134" s="52"/>
      <c r="I134" s="52"/>
      <c r="J134" s="52"/>
      <c r="K134" s="52"/>
      <c r="S134" s="100"/>
    </row>
    <row r="135" spans="2:19" s="51" customFormat="1" ht="25.5" x14ac:dyDescent="0.2">
      <c r="B135" s="61" t="s">
        <v>175</v>
      </c>
      <c r="C135" s="124"/>
      <c r="F135" s="124"/>
      <c r="G135" s="124"/>
      <c r="H135" s="52"/>
      <c r="I135" s="52"/>
      <c r="J135" s="52"/>
      <c r="K135" s="52"/>
      <c r="S135" s="100"/>
    </row>
    <row r="136" spans="2:19" s="51" customFormat="1" x14ac:dyDescent="0.2">
      <c r="B136" s="61" t="s">
        <v>114</v>
      </c>
      <c r="C136" s="124"/>
      <c r="F136" s="124"/>
      <c r="G136" s="124"/>
      <c r="H136" s="52"/>
      <c r="I136" s="52"/>
      <c r="J136" s="52"/>
      <c r="K136" s="52"/>
      <c r="S136" s="100"/>
    </row>
    <row r="137" spans="2:19" s="51" customFormat="1" x14ac:dyDescent="0.2">
      <c r="B137" s="59"/>
      <c r="C137" s="124"/>
      <c r="F137" s="124"/>
      <c r="G137" s="124"/>
      <c r="H137" s="52"/>
      <c r="I137" s="52"/>
      <c r="J137" s="52"/>
      <c r="K137" s="52"/>
      <c r="S137" s="100"/>
    </row>
    <row r="138" spans="2:19" s="53" customFormat="1" x14ac:dyDescent="0.2">
      <c r="B138" s="59"/>
      <c r="C138" s="124"/>
      <c r="F138" s="124"/>
      <c r="G138" s="124"/>
      <c r="H138" s="52"/>
      <c r="I138" s="52"/>
      <c r="J138" s="52"/>
      <c r="K138" s="52"/>
      <c r="S138" s="103"/>
    </row>
    <row r="139" spans="2:19" s="53" customFormat="1" x14ac:dyDescent="0.2">
      <c r="B139" s="51" t="s">
        <v>29</v>
      </c>
      <c r="C139" s="124"/>
      <c r="F139" s="124"/>
      <c r="G139" s="124"/>
      <c r="H139" s="52"/>
      <c r="I139" s="52"/>
      <c r="J139" s="52"/>
      <c r="K139" s="52"/>
      <c r="S139" s="103"/>
    </row>
    <row r="140" spans="2:19" s="53" customFormat="1" x14ac:dyDescent="0.2">
      <c r="B140" s="58" t="s">
        <v>55</v>
      </c>
      <c r="C140" s="124"/>
      <c r="F140" s="124"/>
      <c r="G140" s="124"/>
      <c r="H140" s="52"/>
      <c r="I140" s="52"/>
      <c r="J140" s="52"/>
      <c r="K140" s="52"/>
      <c r="S140" s="103"/>
    </row>
    <row r="141" spans="2:19" s="53" customFormat="1" x14ac:dyDescent="0.2">
      <c r="B141" s="58" t="s">
        <v>166</v>
      </c>
      <c r="C141" s="124"/>
      <c r="F141" s="124"/>
      <c r="G141" s="124"/>
      <c r="H141" s="52"/>
      <c r="I141" s="52"/>
      <c r="J141" s="52"/>
      <c r="K141" s="52"/>
      <c r="S141" s="103"/>
    </row>
    <row r="142" spans="2:19" s="53" customFormat="1" x14ac:dyDescent="0.2">
      <c r="B142" s="58" t="s">
        <v>39</v>
      </c>
      <c r="C142" s="124"/>
      <c r="F142" s="124"/>
      <c r="G142" s="124"/>
      <c r="H142" s="52"/>
      <c r="I142" s="52"/>
      <c r="J142" s="52"/>
      <c r="K142" s="52"/>
      <c r="S142" s="103"/>
    </row>
    <row r="143" spans="2:19" s="53" customFormat="1" x14ac:dyDescent="0.2">
      <c r="B143" s="58" t="s">
        <v>172</v>
      </c>
      <c r="C143" s="124"/>
      <c r="F143" s="124"/>
      <c r="G143" s="124"/>
      <c r="H143" s="52"/>
      <c r="I143" s="52"/>
      <c r="J143" s="52"/>
      <c r="K143" s="52"/>
      <c r="S143" s="103"/>
    </row>
    <row r="144" spans="2:19" s="53" customFormat="1" x14ac:dyDescent="0.2">
      <c r="B144" s="58" t="s">
        <v>112</v>
      </c>
      <c r="C144" s="124"/>
      <c r="F144" s="124"/>
      <c r="G144" s="124"/>
      <c r="J144" s="52"/>
      <c r="K144" s="52"/>
      <c r="S144" s="103"/>
    </row>
    <row r="145" spans="2:19" s="53" customFormat="1" x14ac:dyDescent="0.2">
      <c r="B145" s="58" t="s">
        <v>174</v>
      </c>
      <c r="C145" s="124"/>
      <c r="F145" s="124"/>
      <c r="G145" s="124"/>
      <c r="S145" s="103"/>
    </row>
    <row r="146" spans="2:19" s="53" customFormat="1" x14ac:dyDescent="0.2">
      <c r="B146" s="58" t="s">
        <v>53</v>
      </c>
      <c r="C146" s="124"/>
      <c r="F146" s="124"/>
      <c r="G146" s="124"/>
      <c r="S146" s="103"/>
    </row>
    <row r="147" spans="2:19" s="53" customFormat="1" x14ac:dyDescent="0.2">
      <c r="B147" s="58" t="s">
        <v>163</v>
      </c>
      <c r="C147" s="124"/>
      <c r="F147" s="124"/>
      <c r="G147" s="124"/>
      <c r="S147" s="103"/>
    </row>
    <row r="148" spans="2:19" s="53" customFormat="1" x14ac:dyDescent="0.2">
      <c r="B148" s="58" t="s">
        <v>167</v>
      </c>
      <c r="C148" s="124"/>
      <c r="F148" s="124"/>
      <c r="G148" s="124"/>
      <c r="S148" s="103"/>
    </row>
    <row r="149" spans="2:19" x14ac:dyDescent="0.2">
      <c r="B149" s="126" t="s">
        <v>195</v>
      </c>
      <c r="C149" s="124"/>
      <c r="F149" s="124"/>
      <c r="G149" s="124"/>
    </row>
    <row r="150" spans="2:19" x14ac:dyDescent="0.2">
      <c r="B150" s="58" t="s">
        <v>165</v>
      </c>
      <c r="C150" s="124"/>
      <c r="F150" s="124"/>
      <c r="G150" s="124"/>
    </row>
    <row r="151" spans="2:19" x14ac:dyDescent="0.2">
      <c r="B151" s="58" t="s">
        <v>170</v>
      </c>
      <c r="C151" s="124"/>
      <c r="F151" s="124"/>
      <c r="G151" s="124"/>
    </row>
    <row r="152" spans="2:19" x14ac:dyDescent="0.2">
      <c r="B152" s="58" t="s">
        <v>173</v>
      </c>
      <c r="C152" s="124"/>
      <c r="F152" s="124"/>
      <c r="G152" s="124"/>
    </row>
    <row r="153" spans="2:19" x14ac:dyDescent="0.2">
      <c r="B153" s="58" t="s">
        <v>171</v>
      </c>
      <c r="C153" s="124"/>
      <c r="F153" s="124"/>
      <c r="G153" s="124"/>
    </row>
    <row r="154" spans="2:19" x14ac:dyDescent="0.2">
      <c r="B154" s="58" t="s">
        <v>168</v>
      </c>
      <c r="C154" s="124"/>
      <c r="F154" s="124"/>
      <c r="G154" s="124"/>
    </row>
    <row r="155" spans="2:19" x14ac:dyDescent="0.2">
      <c r="B155" s="58" t="s">
        <v>161</v>
      </c>
      <c r="C155" s="124"/>
      <c r="F155" s="124"/>
      <c r="G155" s="124"/>
    </row>
    <row r="156" spans="2:19" x14ac:dyDescent="0.2">
      <c r="B156" s="58" t="s">
        <v>169</v>
      </c>
      <c r="C156" s="124"/>
    </row>
    <row r="157" spans="2:19" x14ac:dyDescent="0.2">
      <c r="B157" s="58" t="s">
        <v>162</v>
      </c>
      <c r="C157" s="124"/>
    </row>
    <row r="158" spans="2:19" x14ac:dyDescent="0.2">
      <c r="B158" s="58" t="s">
        <v>164</v>
      </c>
      <c r="C158" s="124"/>
    </row>
    <row r="159" spans="2:19" x14ac:dyDescent="0.2">
      <c r="B159" s="58" t="s">
        <v>46</v>
      </c>
      <c r="C159" s="124"/>
    </row>
    <row r="160" spans="2:19" x14ac:dyDescent="0.2">
      <c r="B160" s="58" t="s">
        <v>54</v>
      </c>
      <c r="C160" s="124"/>
    </row>
    <row r="161" spans="2:3" x14ac:dyDescent="0.2">
      <c r="B161" s="58" t="s">
        <v>45</v>
      </c>
      <c r="C161" s="124"/>
    </row>
    <row r="162" spans="2:3" x14ac:dyDescent="0.2">
      <c r="B162" s="58" t="s">
        <v>47</v>
      </c>
      <c r="C162" s="124"/>
    </row>
    <row r="163" spans="2:3" x14ac:dyDescent="0.2">
      <c r="B163" s="58" t="s">
        <v>113</v>
      </c>
      <c r="C163" s="124"/>
    </row>
    <row r="164" spans="2:3" x14ac:dyDescent="0.2">
      <c r="B164" s="58" t="s">
        <v>111</v>
      </c>
      <c r="C164" s="124"/>
    </row>
    <row r="165" spans="2:3" x14ac:dyDescent="0.2">
      <c r="B165" s="58" t="s">
        <v>40</v>
      </c>
      <c r="C165" s="124"/>
    </row>
    <row r="166" spans="2:3" x14ac:dyDescent="0.2">
      <c r="B166" s="58" t="s">
        <v>110</v>
      </c>
    </row>
    <row r="167" spans="2:3" x14ac:dyDescent="0.2">
      <c r="B167" s="51"/>
    </row>
    <row r="168" spans="2:3" x14ac:dyDescent="0.2">
      <c r="B168" s="51"/>
    </row>
    <row r="169" spans="2:3" x14ac:dyDescent="0.2">
      <c r="B169" s="51"/>
    </row>
    <row r="170" spans="2:3" x14ac:dyDescent="0.2">
      <c r="B170" s="51" t="s">
        <v>196</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sheetProtection formatCells="0" formatColumns="0" formatRows="0" insertRows="0"/>
  <mergeCells count="78">
    <mergeCell ref="C77:P77"/>
    <mergeCell ref="C78:P78"/>
    <mergeCell ref="C70:P70"/>
    <mergeCell ref="C71:P71"/>
    <mergeCell ref="C72:P72"/>
    <mergeCell ref="C73:P73"/>
    <mergeCell ref="C74:P74"/>
    <mergeCell ref="C75:P75"/>
    <mergeCell ref="C76:P76"/>
    <mergeCell ref="C69:P69"/>
    <mergeCell ref="B69:B76"/>
    <mergeCell ref="B52:P67"/>
    <mergeCell ref="A68:Q68"/>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9">
    <cfRule type="cellIs" dxfId="95" priority="17" stopIfTrue="1" operator="equal">
      <formula>"0"</formula>
    </cfRule>
    <cfRule type="cellIs" dxfId="94" priority="18" stopIfTrue="1" operator="lessThanOrEqual">
      <formula>$S$5</formula>
    </cfRule>
    <cfRule type="cellIs" dxfId="93" priority="19" stopIfTrue="1" operator="greaterThanOrEqual">
      <formula>$S$2</formula>
    </cfRule>
    <cfRule type="cellIs" dxfId="92" priority="20" stopIfTrue="1" operator="between">
      <formula>$S$4</formula>
      <formula>$S$3</formula>
    </cfRule>
  </conditionalFormatting>
  <conditionalFormatting sqref="I49">
    <cfRule type="cellIs" dxfId="91" priority="13" stopIfTrue="1" operator="equal">
      <formula>"0"</formula>
    </cfRule>
    <cfRule type="cellIs" dxfId="90" priority="14" stopIfTrue="1" operator="lessThanOrEqual">
      <formula>$S$5</formula>
    </cfRule>
    <cfRule type="cellIs" dxfId="89" priority="15" stopIfTrue="1" operator="greaterThanOrEqual">
      <formula>$S$2</formula>
    </cfRule>
    <cfRule type="cellIs" dxfId="88" priority="16" stopIfTrue="1" operator="between">
      <formula>$S$4</formula>
      <formula>$S$3</formula>
    </cfRule>
  </conditionalFormatting>
  <conditionalFormatting sqref="L49">
    <cfRule type="cellIs" dxfId="87" priority="9" stopIfTrue="1" operator="equal">
      <formula>"0"</formula>
    </cfRule>
    <cfRule type="cellIs" dxfId="86" priority="10" stopIfTrue="1" operator="lessThanOrEqual">
      <formula>$S$5</formula>
    </cfRule>
    <cfRule type="cellIs" dxfId="85" priority="11" stopIfTrue="1" operator="greaterThanOrEqual">
      <formula>$S$2</formula>
    </cfRule>
    <cfRule type="cellIs" dxfId="84" priority="12" stopIfTrue="1" operator="between">
      <formula>$S$4</formula>
      <formula>$S$3</formula>
    </cfRule>
  </conditionalFormatting>
  <conditionalFormatting sqref="O49">
    <cfRule type="cellIs" dxfId="83" priority="5" stopIfTrue="1" operator="equal">
      <formula>"0"</formula>
    </cfRule>
    <cfRule type="cellIs" dxfId="82" priority="6" stopIfTrue="1" operator="lessThanOrEqual">
      <formula>$S$5</formula>
    </cfRule>
    <cfRule type="cellIs" dxfId="81" priority="7" stopIfTrue="1" operator="greaterThanOrEqual">
      <formula>$S$2</formula>
    </cfRule>
    <cfRule type="cellIs" dxfId="80" priority="8" stopIfTrue="1" operator="between">
      <formula>$S$4</formula>
      <formula>$S$3</formula>
    </cfRule>
  </conditionalFormatting>
  <conditionalFormatting sqref="P49">
    <cfRule type="cellIs" dxfId="79" priority="1" stopIfTrue="1" operator="equal">
      <formula>"0"</formula>
    </cfRule>
    <cfRule type="cellIs" dxfId="78" priority="2" stopIfTrue="1" operator="lessThanOrEqual">
      <formula>$S$5</formula>
    </cfRule>
    <cfRule type="cellIs" dxfId="77" priority="3" stopIfTrue="1" operator="greaterThanOrEqual">
      <formula>$S$2</formula>
    </cfRule>
    <cfRule type="cellIs" dxfId="76" priority="4" stopIfTrue="1" operator="between">
      <formula>$S$4</formula>
      <formula>$S$3</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13" zoomScale="70" zoomScaleNormal="70" workbookViewId="0">
      <selection activeCell="A10" sqref="A10:A11"/>
    </sheetView>
  </sheetViews>
  <sheetFormatPr baseColWidth="10" defaultColWidth="11.42578125" defaultRowHeight="30" customHeight="1" x14ac:dyDescent="0.2"/>
  <cols>
    <col min="1" max="1" width="28.5703125" style="87" customWidth="1"/>
    <col min="2" max="2" width="33" style="80" customWidth="1"/>
    <col min="3" max="12" width="15.7109375" style="80" customWidth="1"/>
    <col min="13" max="13" width="5.28515625" style="80" customWidth="1"/>
    <col min="14" max="14" width="10.7109375" style="80" customWidth="1"/>
    <col min="15" max="15" width="27.5703125" style="80" bestFit="1" customWidth="1"/>
    <col min="16" max="18" width="11.42578125" style="112"/>
    <col min="19" max="19" width="11.42578125" style="100" hidden="1" customWidth="1"/>
    <col min="20" max="20" width="11.42578125" style="112"/>
    <col min="21" max="16384" width="11.42578125" style="80"/>
  </cols>
  <sheetData>
    <row r="1" spans="1:24" ht="30" customHeight="1" x14ac:dyDescent="0.25">
      <c r="A1" s="481"/>
      <c r="B1" s="478" t="s">
        <v>56</v>
      </c>
      <c r="C1" s="479"/>
      <c r="D1" s="479"/>
      <c r="E1" s="479"/>
      <c r="F1" s="479"/>
      <c r="G1" s="479"/>
      <c r="H1" s="479"/>
      <c r="I1" s="479"/>
      <c r="J1" s="479"/>
      <c r="K1" s="479"/>
      <c r="L1" s="479"/>
      <c r="M1" s="480"/>
      <c r="N1" s="482" t="s">
        <v>57</v>
      </c>
      <c r="O1" s="483"/>
      <c r="P1" s="111"/>
      <c r="Q1" s="111"/>
      <c r="T1" s="111"/>
      <c r="U1" s="77"/>
      <c r="V1" s="77"/>
      <c r="W1" s="78"/>
      <c r="X1" s="79"/>
    </row>
    <row r="2" spans="1:24" s="54" customFormat="1" ht="30" customHeight="1" x14ac:dyDescent="0.25">
      <c r="A2" s="481"/>
      <c r="B2" s="478" t="s">
        <v>87</v>
      </c>
      <c r="C2" s="479"/>
      <c r="D2" s="479"/>
      <c r="E2" s="479"/>
      <c r="F2" s="479"/>
      <c r="G2" s="479"/>
      <c r="H2" s="479"/>
      <c r="I2" s="479"/>
      <c r="J2" s="479"/>
      <c r="K2" s="479"/>
      <c r="L2" s="479"/>
      <c r="M2" s="480"/>
      <c r="N2" s="482" t="s">
        <v>257</v>
      </c>
      <c r="O2" s="483"/>
      <c r="P2" s="113"/>
      <c r="Q2" s="113"/>
      <c r="R2" s="114"/>
      <c r="S2" s="101">
        <v>0.8</v>
      </c>
      <c r="T2" s="113"/>
      <c r="U2" s="81"/>
      <c r="V2" s="81"/>
      <c r="W2" s="82"/>
      <c r="X2" s="83"/>
    </row>
    <row r="3" spans="1:24" s="54" customFormat="1" ht="30" customHeight="1" x14ac:dyDescent="0.25">
      <c r="A3" s="481"/>
      <c r="B3" s="478" t="s">
        <v>89</v>
      </c>
      <c r="C3" s="479"/>
      <c r="D3" s="479"/>
      <c r="E3" s="479"/>
      <c r="F3" s="479"/>
      <c r="G3" s="479"/>
      <c r="H3" s="479"/>
      <c r="I3" s="479"/>
      <c r="J3" s="479"/>
      <c r="K3" s="479"/>
      <c r="L3" s="479"/>
      <c r="M3" s="480"/>
      <c r="N3" s="482" t="s">
        <v>233</v>
      </c>
      <c r="O3" s="483"/>
      <c r="P3" s="113"/>
      <c r="Q3" s="113"/>
      <c r="R3" s="114"/>
      <c r="S3" s="101">
        <v>0.79998999999999998</v>
      </c>
      <c r="T3" s="113"/>
      <c r="U3" s="81"/>
      <c r="V3" s="81"/>
      <c r="W3" s="82"/>
      <c r="X3" s="83"/>
    </row>
    <row r="4" spans="1:24" s="54" customFormat="1" ht="30" customHeight="1" x14ac:dyDescent="0.25">
      <c r="A4" s="481"/>
      <c r="B4" s="478" t="s">
        <v>91</v>
      </c>
      <c r="C4" s="479"/>
      <c r="D4" s="479"/>
      <c r="E4" s="479"/>
      <c r="F4" s="479"/>
      <c r="G4" s="479"/>
      <c r="H4" s="479"/>
      <c r="I4" s="479"/>
      <c r="J4" s="479"/>
      <c r="K4" s="479"/>
      <c r="L4" s="479"/>
      <c r="M4" s="480"/>
      <c r="N4" s="483" t="s">
        <v>264</v>
      </c>
      <c r="O4" s="483"/>
      <c r="P4" s="115"/>
      <c r="Q4" s="115"/>
      <c r="R4" s="114"/>
      <c r="S4" s="101">
        <v>0.65</v>
      </c>
      <c r="T4" s="115"/>
      <c r="U4" s="84"/>
      <c r="V4" s="84"/>
      <c r="W4" s="82"/>
      <c r="X4" s="83"/>
    </row>
    <row r="5" spans="1:24" s="54" customFormat="1" ht="18" x14ac:dyDescent="0.25">
      <c r="A5" s="104"/>
      <c r="B5" s="105"/>
      <c r="C5" s="106"/>
      <c r="D5" s="106"/>
      <c r="E5" s="106"/>
      <c r="F5" s="106"/>
      <c r="G5" s="106"/>
      <c r="H5" s="106"/>
      <c r="I5" s="106"/>
      <c r="J5" s="106"/>
      <c r="K5" s="106"/>
      <c r="L5" s="106"/>
      <c r="M5" s="107"/>
      <c r="N5" s="107"/>
      <c r="O5" s="107"/>
      <c r="P5" s="115"/>
      <c r="Q5" s="115"/>
      <c r="R5" s="114"/>
      <c r="S5" s="101">
        <v>0.64999899999999999</v>
      </c>
      <c r="T5" s="115"/>
      <c r="U5" s="84"/>
      <c r="V5" s="84"/>
      <c r="W5" s="82"/>
      <c r="X5" s="83"/>
    </row>
    <row r="6" spans="1:24" s="54" customFormat="1" ht="13.5" customHeight="1" x14ac:dyDescent="0.25">
      <c r="A6" s="108" t="s">
        <v>0</v>
      </c>
      <c r="B6" s="177" t="s">
        <v>110</v>
      </c>
      <c r="C6" s="484"/>
      <c r="D6" s="484"/>
      <c r="E6" s="484"/>
      <c r="F6" s="484"/>
      <c r="G6" s="484"/>
      <c r="H6" s="484"/>
      <c r="I6" s="484"/>
      <c r="J6" s="484"/>
      <c r="K6" s="484"/>
      <c r="L6" s="484"/>
      <c r="M6" s="484"/>
      <c r="N6" s="484"/>
      <c r="O6" s="484"/>
      <c r="P6" s="114"/>
      <c r="Q6" s="114"/>
      <c r="R6" s="114"/>
      <c r="S6" s="101"/>
      <c r="T6" s="114"/>
    </row>
    <row r="7" spans="1:24" s="54" customFormat="1" ht="11.25" customHeight="1" x14ac:dyDescent="0.2">
      <c r="A7" s="110"/>
      <c r="B7" s="109"/>
      <c r="C7" s="109"/>
      <c r="D7" s="109"/>
      <c r="E7" s="109"/>
      <c r="F7" s="109"/>
      <c r="G7" s="109"/>
      <c r="H7" s="109"/>
      <c r="I7" s="109"/>
      <c r="J7" s="109"/>
      <c r="K7" s="109"/>
      <c r="L7" s="109"/>
      <c r="M7" s="109"/>
      <c r="N7" s="109"/>
      <c r="O7" s="109"/>
      <c r="P7" s="114"/>
      <c r="Q7" s="114"/>
      <c r="R7" s="114"/>
      <c r="S7" s="101"/>
      <c r="T7" s="114"/>
    </row>
    <row r="8" spans="1:24" s="85" customFormat="1" ht="30" customHeight="1" x14ac:dyDescent="0.2">
      <c r="A8" s="475" t="s">
        <v>92</v>
      </c>
      <c r="B8" s="477" t="s">
        <v>20</v>
      </c>
      <c r="C8" s="477" t="s">
        <v>198</v>
      </c>
      <c r="D8" s="477"/>
      <c r="E8" s="477"/>
      <c r="F8" s="477"/>
      <c r="G8" s="477"/>
      <c r="H8" s="477"/>
      <c r="I8" s="477"/>
      <c r="J8" s="477"/>
      <c r="K8" s="477"/>
      <c r="L8" s="477"/>
      <c r="M8" s="477" t="s">
        <v>94</v>
      </c>
      <c r="N8" s="477"/>
      <c r="O8" s="477"/>
      <c r="P8" s="116"/>
      <c r="Q8" s="116"/>
      <c r="R8" s="116"/>
      <c r="S8" s="100"/>
      <c r="T8" s="116"/>
    </row>
    <row r="9" spans="1:24" s="86" customFormat="1" ht="30" customHeight="1" thickBot="1" x14ac:dyDescent="0.25">
      <c r="A9" s="476"/>
      <c r="B9" s="475"/>
      <c r="C9" s="49" t="s">
        <v>179</v>
      </c>
      <c r="D9" s="49" t="s">
        <v>93</v>
      </c>
      <c r="E9" s="49" t="s">
        <v>180</v>
      </c>
      <c r="F9" s="49" t="s">
        <v>93</v>
      </c>
      <c r="G9" s="49" t="s">
        <v>181</v>
      </c>
      <c r="H9" s="49" t="s">
        <v>93</v>
      </c>
      <c r="I9" s="49" t="s">
        <v>182</v>
      </c>
      <c r="J9" s="49" t="s">
        <v>93</v>
      </c>
      <c r="K9" s="49" t="s">
        <v>10</v>
      </c>
      <c r="L9" s="49" t="s">
        <v>93</v>
      </c>
      <c r="M9" s="475"/>
      <c r="N9" s="475"/>
      <c r="O9" s="475"/>
      <c r="P9" s="117"/>
      <c r="Q9" s="117"/>
      <c r="R9" s="117"/>
      <c r="S9" s="100"/>
      <c r="T9" s="117"/>
    </row>
    <row r="10" spans="1:24" s="54" customFormat="1" ht="273.60000000000002" customHeight="1" x14ac:dyDescent="0.2">
      <c r="A10" s="485" t="s">
        <v>207</v>
      </c>
      <c r="B10" s="118" t="s">
        <v>202</v>
      </c>
      <c r="C10" s="120">
        <v>418</v>
      </c>
      <c r="D10" s="487">
        <f>IF(C10=0,"0",C10/C11)</f>
        <v>0.85306122448979593</v>
      </c>
      <c r="E10" s="120">
        <v>471</v>
      </c>
      <c r="F10" s="487">
        <f>IF(E10=0,"0",E10/E11)</f>
        <v>0.98742138364779874</v>
      </c>
      <c r="G10" s="120">
        <v>443</v>
      </c>
      <c r="H10" s="487">
        <f>IF(G10=0,"0",G10/G11)</f>
        <v>0.93067226890756305</v>
      </c>
      <c r="I10" s="120">
        <v>472</v>
      </c>
      <c r="J10" s="487">
        <f>IF(I10=0,"0",I10/I11)</f>
        <v>0.94211576846307388</v>
      </c>
      <c r="K10" s="122">
        <f>+C10+E10+G10+I10</f>
        <v>1804</v>
      </c>
      <c r="L10" s="491">
        <f>IF(K10=0,"0",K10/K11)</f>
        <v>0.92798353909465026</v>
      </c>
      <c r="M10" s="489" t="s">
        <v>254</v>
      </c>
      <c r="N10" s="489"/>
      <c r="O10" s="490"/>
      <c r="P10" s="114"/>
      <c r="Q10" s="114"/>
      <c r="R10" s="114"/>
      <c r="S10" s="100"/>
      <c r="T10" s="114"/>
    </row>
    <row r="11" spans="1:24" s="54" customFormat="1" ht="292.5" customHeight="1" x14ac:dyDescent="0.2">
      <c r="A11" s="486"/>
      <c r="B11" s="119" t="s">
        <v>206</v>
      </c>
      <c r="C11" s="121">
        <v>490</v>
      </c>
      <c r="D11" s="488"/>
      <c r="E11" s="121">
        <v>477</v>
      </c>
      <c r="F11" s="488"/>
      <c r="G11" s="121">
        <v>476</v>
      </c>
      <c r="H11" s="488"/>
      <c r="I11" s="121">
        <v>501</v>
      </c>
      <c r="J11" s="488"/>
      <c r="K11" s="123">
        <f>+C11+E11+G11+I11</f>
        <v>1944</v>
      </c>
      <c r="L11" s="492"/>
      <c r="M11" s="489" t="s">
        <v>273</v>
      </c>
      <c r="N11" s="489"/>
      <c r="O11" s="490"/>
      <c r="P11" s="114"/>
      <c r="Q11" s="114"/>
      <c r="R11" s="114"/>
      <c r="S11" s="100"/>
      <c r="T11" s="114"/>
    </row>
    <row r="12" spans="1:24" ht="30" customHeight="1" x14ac:dyDescent="0.2">
      <c r="B12" s="78"/>
      <c r="C12" s="88"/>
      <c r="D12" s="88"/>
      <c r="E12" s="88"/>
      <c r="F12" s="88"/>
      <c r="G12" s="88"/>
      <c r="H12" s="88"/>
      <c r="I12" s="88"/>
      <c r="J12" s="88"/>
      <c r="K12" s="88"/>
      <c r="L12" s="88"/>
    </row>
    <row r="66" spans="19:19" ht="30" customHeight="1" x14ac:dyDescent="0.2">
      <c r="S66" s="102"/>
    </row>
    <row r="136" spans="19:19" ht="30" customHeight="1" x14ac:dyDescent="0.2">
      <c r="S136" s="103"/>
    </row>
    <row r="137" spans="19:19" ht="30" customHeight="1" x14ac:dyDescent="0.2">
      <c r="S137" s="103"/>
    </row>
    <row r="138" spans="19:19" ht="30" customHeight="1" x14ac:dyDescent="0.2">
      <c r="S138" s="103"/>
    </row>
    <row r="139" spans="19:19" ht="30" customHeight="1" x14ac:dyDescent="0.2">
      <c r="S139" s="103"/>
    </row>
    <row r="140" spans="19:19" ht="30" customHeight="1" x14ac:dyDescent="0.2">
      <c r="S140" s="103"/>
    </row>
    <row r="141" spans="19:19" ht="30" customHeight="1" x14ac:dyDescent="0.2">
      <c r="S141" s="103"/>
    </row>
    <row r="142" spans="19:19" ht="30" customHeight="1" x14ac:dyDescent="0.2">
      <c r="S142" s="103"/>
    </row>
    <row r="143" spans="19:19" ht="30" customHeight="1" x14ac:dyDescent="0.2">
      <c r="S143" s="103"/>
    </row>
    <row r="144" spans="19:19" ht="30" customHeight="1" x14ac:dyDescent="0.2">
      <c r="S144" s="103"/>
    </row>
    <row r="145" spans="19:19" ht="30" customHeight="1" x14ac:dyDescent="0.2">
      <c r="S145" s="103"/>
    </row>
    <row r="146" spans="19:19" ht="30" customHeight="1" x14ac:dyDescent="0.2">
      <c r="S146" s="103"/>
    </row>
  </sheetData>
  <sheetProtection formatCells="0" formatColumns="0" formatRows="0" insertRows="0"/>
  <mergeCells count="22">
    <mergeCell ref="A10:A11"/>
    <mergeCell ref="D10:D11"/>
    <mergeCell ref="M11:O11"/>
    <mergeCell ref="J10:J11"/>
    <mergeCell ref="L10:L11"/>
    <mergeCell ref="F10:F11"/>
    <mergeCell ref="M10:O10"/>
    <mergeCell ref="H10:H11"/>
    <mergeCell ref="A8:A9"/>
    <mergeCell ref="B8:B9"/>
    <mergeCell ref="C8:L8"/>
    <mergeCell ref="M8:O9"/>
    <mergeCell ref="B3:M3"/>
    <mergeCell ref="A1:A4"/>
    <mergeCell ref="B1:M1"/>
    <mergeCell ref="N1:O1"/>
    <mergeCell ref="B2:M2"/>
    <mergeCell ref="N2:O2"/>
    <mergeCell ref="N3:O3"/>
    <mergeCell ref="C6:O6"/>
    <mergeCell ref="B4:M4"/>
    <mergeCell ref="N4:O4"/>
  </mergeCells>
  <conditionalFormatting sqref="L10">
    <cfRule type="cellIs" dxfId="75" priority="21" stopIfTrue="1" operator="equal">
      <formula>"0"</formula>
    </cfRule>
    <cfRule type="cellIs" dxfId="74" priority="22" stopIfTrue="1" operator="lessThanOrEqual">
      <formula>$S$5</formula>
    </cfRule>
    <cfRule type="cellIs" dxfId="73" priority="23" stopIfTrue="1" operator="greaterThanOrEqual">
      <formula>$S$2</formula>
    </cfRule>
    <cfRule type="cellIs" dxfId="72" priority="24" stopIfTrue="1" operator="between">
      <formula>$S$4</formula>
      <formula>$S$3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80"/>
  <sheetViews>
    <sheetView topLeftCell="A59" workbookViewId="0">
      <selection activeCell="C76" sqref="C76:P76"/>
    </sheetView>
  </sheetViews>
  <sheetFormatPr baseColWidth="10" defaultColWidth="11.42578125"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37"/>
      <c r="C2" s="340" t="s">
        <v>56</v>
      </c>
      <c r="D2" s="341"/>
      <c r="E2" s="341"/>
      <c r="F2" s="341"/>
      <c r="G2" s="341"/>
      <c r="H2" s="341"/>
      <c r="I2" s="341"/>
      <c r="J2" s="341"/>
      <c r="K2" s="341"/>
      <c r="L2" s="341"/>
      <c r="M2" s="342"/>
      <c r="N2" s="343" t="s">
        <v>188</v>
      </c>
      <c r="O2" s="344"/>
      <c r="P2" s="345"/>
      <c r="S2" s="101">
        <v>0.8</v>
      </c>
    </row>
    <row r="3" spans="1:19" ht="15.75" customHeight="1" x14ac:dyDescent="0.2">
      <c r="B3" s="338"/>
      <c r="C3" s="346" t="s">
        <v>58</v>
      </c>
      <c r="D3" s="347"/>
      <c r="E3" s="347"/>
      <c r="F3" s="347"/>
      <c r="G3" s="347"/>
      <c r="H3" s="347"/>
      <c r="I3" s="347"/>
      <c r="J3" s="347"/>
      <c r="K3" s="347"/>
      <c r="L3" s="347"/>
      <c r="M3" s="348"/>
      <c r="N3" s="349" t="s">
        <v>257</v>
      </c>
      <c r="O3" s="350"/>
      <c r="P3" s="351"/>
      <c r="S3" s="101">
        <v>0.79998999999999998</v>
      </c>
    </row>
    <row r="4" spans="1:19" ht="15.75" customHeight="1" x14ac:dyDescent="0.2">
      <c r="B4" s="338"/>
      <c r="C4" s="346" t="s">
        <v>59</v>
      </c>
      <c r="D4" s="347"/>
      <c r="E4" s="347"/>
      <c r="F4" s="347"/>
      <c r="G4" s="347"/>
      <c r="H4" s="347"/>
      <c r="I4" s="347"/>
      <c r="J4" s="347"/>
      <c r="K4" s="347"/>
      <c r="L4" s="347"/>
      <c r="M4" s="348"/>
      <c r="N4" s="349" t="s">
        <v>189</v>
      </c>
      <c r="O4" s="350"/>
      <c r="P4" s="351"/>
      <c r="S4" s="101">
        <v>0.65</v>
      </c>
    </row>
    <row r="5" spans="1:19" ht="16.5" customHeight="1" thickBot="1" x14ac:dyDescent="0.25">
      <c r="B5" s="339"/>
      <c r="C5" s="352" t="s">
        <v>60</v>
      </c>
      <c r="D5" s="353"/>
      <c r="E5" s="353"/>
      <c r="F5" s="353"/>
      <c r="G5" s="353"/>
      <c r="H5" s="353"/>
      <c r="I5" s="353"/>
      <c r="J5" s="353"/>
      <c r="K5" s="353"/>
      <c r="L5" s="353"/>
      <c r="M5" s="354"/>
      <c r="N5" s="355" t="s">
        <v>61</v>
      </c>
      <c r="O5" s="356"/>
      <c r="P5" s="357"/>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58" t="s">
        <v>65</v>
      </c>
      <c r="C7" s="359"/>
      <c r="D7" s="359"/>
      <c r="E7" s="359"/>
      <c r="F7" s="359"/>
      <c r="G7" s="359"/>
      <c r="H7" s="359"/>
      <c r="I7" s="359"/>
      <c r="J7" s="359"/>
      <c r="K7" s="359"/>
      <c r="L7" s="359"/>
      <c r="M7" s="359"/>
      <c r="N7" s="359"/>
      <c r="O7" s="359"/>
      <c r="P7" s="360"/>
      <c r="Q7" s="53"/>
      <c r="S7" s="101"/>
    </row>
    <row r="8" spans="1:19" ht="13.5" thickBot="1" x14ac:dyDescent="0.25">
      <c r="A8" s="53"/>
      <c r="B8" s="361"/>
      <c r="C8" s="362"/>
      <c r="D8" s="362"/>
      <c r="E8" s="362"/>
      <c r="F8" s="362"/>
      <c r="G8" s="362"/>
      <c r="H8" s="362"/>
      <c r="I8" s="362"/>
      <c r="J8" s="362"/>
      <c r="K8" s="362"/>
      <c r="L8" s="362"/>
      <c r="M8" s="362"/>
      <c r="N8" s="362"/>
      <c r="O8" s="362"/>
      <c r="P8" s="363"/>
      <c r="Q8" s="53"/>
    </row>
    <row r="9" spans="1:19" ht="6.75" customHeight="1" thickBot="1" x14ac:dyDescent="0.25">
      <c r="A9" s="53"/>
      <c r="B9" s="364"/>
      <c r="C9" s="364"/>
      <c r="D9" s="364"/>
      <c r="E9" s="364"/>
      <c r="F9" s="364"/>
      <c r="G9" s="364"/>
      <c r="H9" s="364"/>
      <c r="I9" s="364"/>
      <c r="J9" s="364"/>
      <c r="K9" s="364"/>
      <c r="L9" s="364"/>
      <c r="M9" s="364"/>
      <c r="N9" s="364"/>
      <c r="O9" s="364"/>
      <c r="P9" s="364"/>
      <c r="Q9" s="53"/>
    </row>
    <row r="10" spans="1:19" ht="26.25" customHeight="1" thickBot="1" x14ac:dyDescent="0.25">
      <c r="A10" s="53"/>
      <c r="B10" s="91" t="s">
        <v>83</v>
      </c>
      <c r="C10" s="370">
        <v>2020</v>
      </c>
      <c r="D10" s="371"/>
      <c r="E10" s="371"/>
      <c r="F10" s="371"/>
      <c r="G10" s="371"/>
      <c r="H10" s="371"/>
      <c r="I10" s="372"/>
      <c r="J10" s="365" t="s">
        <v>1</v>
      </c>
      <c r="K10" s="366"/>
      <c r="L10" s="366"/>
      <c r="M10" s="366"/>
      <c r="N10" s="367" t="s">
        <v>232</v>
      </c>
      <c r="O10" s="368"/>
      <c r="P10" s="369"/>
      <c r="Q10" s="53"/>
    </row>
    <row r="11" spans="1:19" ht="4.5" customHeight="1" thickBot="1" x14ac:dyDescent="0.25">
      <c r="A11" s="53"/>
      <c r="B11" s="373"/>
      <c r="C11" s="374"/>
      <c r="D11" s="374"/>
      <c r="E11" s="374"/>
      <c r="F11" s="374"/>
      <c r="G11" s="374"/>
      <c r="H11" s="374"/>
      <c r="I11" s="374"/>
      <c r="J11" s="374"/>
      <c r="K11" s="374"/>
      <c r="L11" s="374"/>
      <c r="M11" s="374"/>
      <c r="N11" s="374"/>
      <c r="O11" s="374"/>
      <c r="P11" s="375"/>
      <c r="Q11" s="53"/>
    </row>
    <row r="12" spans="1:19" ht="13.5" thickBot="1" x14ac:dyDescent="0.25">
      <c r="A12" s="53"/>
      <c r="B12" s="63" t="s">
        <v>0</v>
      </c>
      <c r="C12" s="376" t="s">
        <v>110</v>
      </c>
      <c r="D12" s="376"/>
      <c r="E12" s="376"/>
      <c r="F12" s="376"/>
      <c r="G12" s="376"/>
      <c r="H12" s="376"/>
      <c r="I12" s="376"/>
      <c r="J12" s="376"/>
      <c r="K12" s="376"/>
      <c r="L12" s="376"/>
      <c r="M12" s="376"/>
      <c r="N12" s="376"/>
      <c r="O12" s="376"/>
      <c r="P12" s="377"/>
      <c r="Q12" s="53"/>
    </row>
    <row r="13" spans="1:19" ht="4.5" customHeight="1" thickBot="1" x14ac:dyDescent="0.25">
      <c r="A13" s="53"/>
      <c r="B13" s="378"/>
      <c r="C13" s="379"/>
      <c r="D13" s="379"/>
      <c r="E13" s="379"/>
      <c r="F13" s="379"/>
      <c r="G13" s="379"/>
      <c r="H13" s="379"/>
      <c r="I13" s="379"/>
      <c r="J13" s="379"/>
      <c r="K13" s="379"/>
      <c r="L13" s="379"/>
      <c r="M13" s="379"/>
      <c r="N13" s="379"/>
      <c r="O13" s="379"/>
      <c r="P13" s="380"/>
      <c r="Q13" s="53"/>
    </row>
    <row r="14" spans="1:19" ht="18" customHeight="1" thickBot="1" x14ac:dyDescent="0.25">
      <c r="A14" s="53"/>
      <c r="B14" s="63" t="s">
        <v>6</v>
      </c>
      <c r="C14" s="381" t="s">
        <v>217</v>
      </c>
      <c r="D14" s="382"/>
      <c r="E14" s="382"/>
      <c r="F14" s="382"/>
      <c r="G14" s="382"/>
      <c r="H14" s="382"/>
      <c r="I14" s="382"/>
      <c r="J14" s="382"/>
      <c r="K14" s="382"/>
      <c r="L14" s="382"/>
      <c r="M14" s="382"/>
      <c r="N14" s="382"/>
      <c r="O14" s="382"/>
      <c r="P14" s="383"/>
      <c r="Q14" s="53"/>
    </row>
    <row r="15" spans="1:19" ht="4.5" customHeight="1" thickBot="1" x14ac:dyDescent="0.25">
      <c r="A15" s="53"/>
      <c r="B15" s="384"/>
      <c r="C15" s="385"/>
      <c r="D15" s="385"/>
      <c r="E15" s="385"/>
      <c r="F15" s="385"/>
      <c r="G15" s="385"/>
      <c r="H15" s="385"/>
      <c r="I15" s="385"/>
      <c r="J15" s="385"/>
      <c r="K15" s="385"/>
      <c r="L15" s="385"/>
      <c r="M15" s="385"/>
      <c r="N15" s="385"/>
      <c r="O15" s="385"/>
      <c r="P15" s="386"/>
      <c r="Q15" s="53"/>
    </row>
    <row r="16" spans="1:19" ht="32.25" customHeight="1" thickBot="1" x14ac:dyDescent="0.25">
      <c r="A16" s="53"/>
      <c r="B16" s="63" t="s">
        <v>25</v>
      </c>
      <c r="C16" s="367" t="s">
        <v>218</v>
      </c>
      <c r="D16" s="368"/>
      <c r="E16" s="368"/>
      <c r="F16" s="368"/>
      <c r="G16" s="368"/>
      <c r="H16" s="368"/>
      <c r="I16" s="368"/>
      <c r="J16" s="368"/>
      <c r="K16" s="368"/>
      <c r="L16" s="368"/>
      <c r="M16" s="368"/>
      <c r="N16" s="368"/>
      <c r="O16" s="368"/>
      <c r="P16" s="369"/>
      <c r="Q16" s="53"/>
    </row>
    <row r="17" spans="1:17" ht="4.5" customHeight="1" thickBot="1" x14ac:dyDescent="0.25">
      <c r="A17" s="53"/>
      <c r="B17" s="384"/>
      <c r="C17" s="385"/>
      <c r="D17" s="385"/>
      <c r="E17" s="385"/>
      <c r="F17" s="385"/>
      <c r="G17" s="385"/>
      <c r="H17" s="385"/>
      <c r="I17" s="385"/>
      <c r="J17" s="385"/>
      <c r="K17" s="385"/>
      <c r="L17" s="385"/>
      <c r="M17" s="385"/>
      <c r="N17" s="385"/>
      <c r="O17" s="385"/>
      <c r="P17" s="386"/>
      <c r="Q17" s="53"/>
    </row>
    <row r="18" spans="1:17" ht="26.25" customHeight="1" thickBot="1" x14ac:dyDescent="0.25">
      <c r="A18" s="53"/>
      <c r="B18" s="63" t="s">
        <v>11</v>
      </c>
      <c r="C18" s="387" t="s">
        <v>192</v>
      </c>
      <c r="D18" s="388"/>
      <c r="E18" s="388"/>
      <c r="F18" s="388"/>
      <c r="G18" s="388"/>
      <c r="H18" s="388"/>
      <c r="I18" s="388"/>
      <c r="J18" s="388"/>
      <c r="K18" s="388"/>
      <c r="L18" s="388"/>
      <c r="M18" s="388"/>
      <c r="N18" s="388"/>
      <c r="O18" s="388"/>
      <c r="P18" s="389"/>
      <c r="Q18" s="53"/>
    </row>
    <row r="19" spans="1:17" ht="4.5" customHeight="1" thickBot="1" x14ac:dyDescent="0.25">
      <c r="A19" s="53"/>
      <c r="B19" s="390"/>
      <c r="C19" s="390"/>
      <c r="D19" s="390"/>
      <c r="E19" s="390"/>
      <c r="F19" s="390"/>
      <c r="G19" s="390"/>
      <c r="H19" s="390"/>
      <c r="I19" s="390"/>
      <c r="J19" s="390"/>
      <c r="K19" s="390"/>
      <c r="L19" s="390"/>
      <c r="M19" s="390"/>
      <c r="N19" s="390"/>
      <c r="O19" s="390"/>
      <c r="P19" s="390"/>
      <c r="Q19" s="53"/>
    </row>
    <row r="20" spans="1:17" ht="17.25" customHeight="1" thickBot="1" x14ac:dyDescent="0.25">
      <c r="A20" s="53"/>
      <c r="B20" s="391" t="s">
        <v>26</v>
      </c>
      <c r="C20" s="392"/>
      <c r="D20" s="392"/>
      <c r="E20" s="392"/>
      <c r="F20" s="392"/>
      <c r="G20" s="392"/>
      <c r="H20" s="392"/>
      <c r="I20" s="392"/>
      <c r="J20" s="392"/>
      <c r="K20" s="392"/>
      <c r="L20" s="392"/>
      <c r="M20" s="392"/>
      <c r="N20" s="392"/>
      <c r="O20" s="392"/>
      <c r="P20" s="393"/>
      <c r="Q20" s="53"/>
    </row>
    <row r="21" spans="1:17" ht="4.5" customHeight="1" thickBot="1" x14ac:dyDescent="0.25">
      <c r="A21" s="53"/>
      <c r="B21" s="394"/>
      <c r="C21" s="395"/>
      <c r="D21" s="395"/>
      <c r="E21" s="395"/>
      <c r="F21" s="395"/>
      <c r="G21" s="395"/>
      <c r="H21" s="395"/>
      <c r="I21" s="395"/>
      <c r="J21" s="395"/>
      <c r="K21" s="395"/>
      <c r="L21" s="395"/>
      <c r="M21" s="395"/>
      <c r="N21" s="395"/>
      <c r="O21" s="395"/>
      <c r="P21" s="396"/>
      <c r="Q21" s="53"/>
    </row>
    <row r="22" spans="1:17" ht="51" customHeight="1" thickBot="1" x14ac:dyDescent="0.25">
      <c r="A22" s="53"/>
      <c r="B22" s="63" t="s">
        <v>3</v>
      </c>
      <c r="C22" s="397" t="s">
        <v>219</v>
      </c>
      <c r="D22" s="398"/>
      <c r="E22" s="398"/>
      <c r="F22" s="398"/>
      <c r="G22" s="398"/>
      <c r="H22" s="398"/>
      <c r="I22" s="398"/>
      <c r="J22" s="398"/>
      <c r="K22" s="398"/>
      <c r="L22" s="398"/>
      <c r="M22" s="398"/>
      <c r="N22" s="398"/>
      <c r="O22" s="398"/>
      <c r="P22" s="399"/>
      <c r="Q22" s="53"/>
    </row>
    <row r="23" spans="1:17" ht="4.5" customHeight="1" thickBot="1" x14ac:dyDescent="0.25">
      <c r="A23" s="53"/>
      <c r="B23" s="384"/>
      <c r="C23" s="385"/>
      <c r="D23" s="385"/>
      <c r="E23" s="385"/>
      <c r="F23" s="385"/>
      <c r="G23" s="385"/>
      <c r="H23" s="385"/>
      <c r="I23" s="385"/>
      <c r="J23" s="385"/>
      <c r="K23" s="385"/>
      <c r="L23" s="385"/>
      <c r="M23" s="385"/>
      <c r="N23" s="385"/>
      <c r="O23" s="385"/>
      <c r="P23" s="386"/>
      <c r="Q23" s="53"/>
    </row>
    <row r="24" spans="1:17" ht="82.5" customHeight="1" thickBot="1" x14ac:dyDescent="0.25">
      <c r="A24" s="53"/>
      <c r="B24" s="63" t="s">
        <v>12</v>
      </c>
      <c r="C24" s="400" t="s">
        <v>220</v>
      </c>
      <c r="D24" s="401"/>
      <c r="E24" s="401"/>
      <c r="F24" s="401"/>
      <c r="G24" s="401"/>
      <c r="H24" s="401"/>
      <c r="I24" s="401"/>
      <c r="J24" s="401"/>
      <c r="K24" s="401"/>
      <c r="L24" s="401"/>
      <c r="M24" s="401"/>
      <c r="N24" s="401"/>
      <c r="O24" s="401"/>
      <c r="P24" s="402"/>
      <c r="Q24" s="53"/>
    </row>
    <row r="25" spans="1:17" ht="4.5" customHeight="1" thickBot="1" x14ac:dyDescent="0.25">
      <c r="A25" s="53"/>
      <c r="B25" s="403"/>
      <c r="C25" s="404"/>
      <c r="D25" s="404"/>
      <c r="E25" s="404"/>
      <c r="F25" s="404"/>
      <c r="G25" s="404"/>
      <c r="H25" s="404"/>
      <c r="I25" s="404"/>
      <c r="J25" s="404"/>
      <c r="K25" s="404"/>
      <c r="L25" s="404"/>
      <c r="M25" s="404"/>
      <c r="N25" s="404"/>
      <c r="O25" s="404"/>
      <c r="P25" s="405"/>
      <c r="Q25" s="53"/>
    </row>
    <row r="26" spans="1:17" ht="13.5" customHeight="1" thickBot="1" x14ac:dyDescent="0.25">
      <c r="A26" s="53"/>
      <c r="B26" s="64" t="s">
        <v>2</v>
      </c>
      <c r="C26" s="406">
        <v>0.9</v>
      </c>
      <c r="D26" s="407"/>
      <c r="E26" s="407"/>
      <c r="F26" s="407"/>
      <c r="G26" s="407"/>
      <c r="H26" s="407"/>
      <c r="I26" s="407"/>
      <c r="J26" s="407"/>
      <c r="K26" s="407"/>
      <c r="L26" s="407"/>
      <c r="M26" s="407"/>
      <c r="N26" s="407"/>
      <c r="O26" s="407"/>
      <c r="P26" s="408"/>
      <c r="Q26" s="53"/>
    </row>
    <row r="27" spans="1:17" ht="4.5" customHeight="1" thickBot="1" x14ac:dyDescent="0.25">
      <c r="A27" s="53"/>
      <c r="B27" s="409"/>
      <c r="C27" s="410"/>
      <c r="D27" s="410"/>
      <c r="E27" s="410"/>
      <c r="F27" s="410"/>
      <c r="G27" s="410"/>
      <c r="H27" s="410"/>
      <c r="I27" s="410"/>
      <c r="J27" s="410"/>
      <c r="K27" s="410"/>
      <c r="L27" s="410"/>
      <c r="M27" s="410"/>
      <c r="N27" s="410"/>
      <c r="O27" s="410"/>
      <c r="P27" s="411"/>
      <c r="Q27" s="53"/>
    </row>
    <row r="28" spans="1:17" ht="12.75" customHeight="1" thickBot="1" x14ac:dyDescent="0.25">
      <c r="A28" s="53"/>
      <c r="B28" s="64" t="s">
        <v>13</v>
      </c>
      <c r="C28" s="65" t="s">
        <v>14</v>
      </c>
      <c r="D28" s="412" t="s">
        <v>177</v>
      </c>
      <c r="E28" s="407"/>
      <c r="F28" s="407"/>
      <c r="G28" s="408"/>
      <c r="H28" s="413" t="s">
        <v>15</v>
      </c>
      <c r="I28" s="413"/>
      <c r="J28" s="413"/>
      <c r="K28" s="412" t="s">
        <v>176</v>
      </c>
      <c r="L28" s="407"/>
      <c r="M28" s="408"/>
      <c r="N28" s="414" t="s">
        <v>16</v>
      </c>
      <c r="O28" s="415"/>
      <c r="P28" s="66" t="s">
        <v>178</v>
      </c>
      <c r="Q28" s="53"/>
    </row>
    <row r="29" spans="1:17" ht="4.5" customHeight="1" thickBot="1" x14ac:dyDescent="0.25">
      <c r="A29" s="53"/>
      <c r="B29" s="416"/>
      <c r="C29" s="417"/>
      <c r="D29" s="417"/>
      <c r="E29" s="417"/>
      <c r="F29" s="417"/>
      <c r="G29" s="417"/>
      <c r="H29" s="417"/>
      <c r="I29" s="417"/>
      <c r="J29" s="417"/>
      <c r="K29" s="417"/>
      <c r="L29" s="417"/>
      <c r="M29" s="417"/>
      <c r="N29" s="417"/>
      <c r="O29" s="417"/>
      <c r="P29" s="418"/>
      <c r="Q29" s="53"/>
    </row>
    <row r="30" spans="1:17" ht="13.5" thickBot="1" x14ac:dyDescent="0.25">
      <c r="A30" s="53"/>
      <c r="B30" s="89" t="s">
        <v>7</v>
      </c>
      <c r="C30" s="419" t="s">
        <v>187</v>
      </c>
      <c r="D30" s="376"/>
      <c r="E30" s="376"/>
      <c r="F30" s="376"/>
      <c r="G30" s="376"/>
      <c r="H30" s="376"/>
      <c r="I30" s="376"/>
      <c r="J30" s="376"/>
      <c r="K30" s="376"/>
      <c r="L30" s="376"/>
      <c r="M30" s="376"/>
      <c r="N30" s="376"/>
      <c r="O30" s="376"/>
      <c r="P30" s="377"/>
      <c r="Q30" s="53"/>
    </row>
    <row r="31" spans="1:17" ht="4.5" customHeight="1" thickBot="1" x14ac:dyDescent="0.25">
      <c r="A31" s="53"/>
      <c r="B31" s="384"/>
      <c r="C31" s="385"/>
      <c r="D31" s="385"/>
      <c r="E31" s="385"/>
      <c r="F31" s="385"/>
      <c r="G31" s="385"/>
      <c r="H31" s="385"/>
      <c r="I31" s="385"/>
      <c r="J31" s="385"/>
      <c r="K31" s="385"/>
      <c r="L31" s="385"/>
      <c r="M31" s="385"/>
      <c r="N31" s="385"/>
      <c r="O31" s="385"/>
      <c r="P31" s="386"/>
      <c r="Q31" s="53"/>
    </row>
    <row r="32" spans="1:17" ht="13.5" thickBot="1" x14ac:dyDescent="0.25">
      <c r="A32" s="53"/>
      <c r="B32" s="89" t="s">
        <v>4</v>
      </c>
      <c r="C32" s="420" t="s">
        <v>71</v>
      </c>
      <c r="D32" s="376"/>
      <c r="E32" s="376"/>
      <c r="F32" s="376"/>
      <c r="G32" s="376"/>
      <c r="H32" s="376"/>
      <c r="I32" s="376"/>
      <c r="J32" s="376"/>
      <c r="K32" s="376"/>
      <c r="L32" s="376"/>
      <c r="M32" s="376"/>
      <c r="N32" s="376"/>
      <c r="O32" s="376"/>
      <c r="P32" s="377"/>
      <c r="Q32" s="53"/>
    </row>
    <row r="33" spans="1:35" ht="4.5" customHeight="1" thickBot="1" x14ac:dyDescent="0.25">
      <c r="A33" s="53"/>
      <c r="B33" s="384"/>
      <c r="C33" s="385"/>
      <c r="D33" s="385"/>
      <c r="E33" s="385"/>
      <c r="F33" s="385"/>
      <c r="G33" s="385"/>
      <c r="H33" s="385"/>
      <c r="I33" s="385"/>
      <c r="J33" s="385"/>
      <c r="K33" s="385"/>
      <c r="L33" s="385"/>
      <c r="M33" s="385"/>
      <c r="N33" s="385"/>
      <c r="O33" s="385"/>
      <c r="P33" s="386"/>
      <c r="Q33" s="53"/>
    </row>
    <row r="34" spans="1:35" ht="13.5" thickBot="1" x14ac:dyDescent="0.25">
      <c r="A34" s="53"/>
      <c r="B34" s="89" t="s">
        <v>23</v>
      </c>
      <c r="C34" s="420" t="s">
        <v>71</v>
      </c>
      <c r="D34" s="376"/>
      <c r="E34" s="376"/>
      <c r="F34" s="376"/>
      <c r="G34" s="376"/>
      <c r="H34" s="376"/>
      <c r="I34" s="376"/>
      <c r="J34" s="376"/>
      <c r="K34" s="376"/>
      <c r="L34" s="376"/>
      <c r="M34" s="376"/>
      <c r="N34" s="376"/>
      <c r="O34" s="376"/>
      <c r="P34" s="377"/>
      <c r="Q34" s="53"/>
    </row>
    <row r="35" spans="1:35" ht="4.5" customHeight="1" thickBot="1" x14ac:dyDescent="0.25">
      <c r="A35" s="53"/>
      <c r="B35" s="378"/>
      <c r="C35" s="379"/>
      <c r="D35" s="379"/>
      <c r="E35" s="379"/>
      <c r="F35" s="379"/>
      <c r="G35" s="379"/>
      <c r="H35" s="379"/>
      <c r="I35" s="379"/>
      <c r="J35" s="379"/>
      <c r="K35" s="379"/>
      <c r="L35" s="379"/>
      <c r="M35" s="379"/>
      <c r="N35" s="379"/>
      <c r="O35" s="379"/>
      <c r="P35" s="380"/>
      <c r="Q35" s="53"/>
    </row>
    <row r="36" spans="1:35" ht="16.5" customHeight="1" thickBot="1" x14ac:dyDescent="0.25">
      <c r="A36" s="53"/>
      <c r="B36" s="89" t="s">
        <v>64</v>
      </c>
      <c r="C36" s="419" t="s">
        <v>70</v>
      </c>
      <c r="D36" s="376"/>
      <c r="E36" s="376"/>
      <c r="F36" s="376"/>
      <c r="G36" s="376"/>
      <c r="H36" s="376"/>
      <c r="I36" s="376"/>
      <c r="J36" s="376"/>
      <c r="K36" s="376"/>
      <c r="L36" s="376"/>
      <c r="M36" s="376"/>
      <c r="N36" s="376"/>
      <c r="O36" s="376"/>
      <c r="P36" s="377"/>
      <c r="Q36" s="53"/>
      <c r="U36" s="128" t="s">
        <v>221</v>
      </c>
      <c r="V36" s="499" t="s">
        <v>203</v>
      </c>
      <c r="W36" s="499"/>
      <c r="X36" s="499"/>
      <c r="Y36" s="499"/>
      <c r="Z36" s="499"/>
      <c r="AA36" s="500" t="s">
        <v>222</v>
      </c>
      <c r="AB36" s="500"/>
      <c r="AC36" s="500"/>
      <c r="AD36" s="500"/>
      <c r="AE36" s="500"/>
      <c r="AF36" s="500" t="s">
        <v>223</v>
      </c>
      <c r="AG36" s="500"/>
      <c r="AH36" s="500"/>
      <c r="AI36" s="501"/>
    </row>
    <row r="37" spans="1:35" ht="4.5" customHeight="1" thickBot="1" x14ac:dyDescent="0.25">
      <c r="A37" s="53"/>
      <c r="B37" s="92"/>
      <c r="C37" s="92"/>
      <c r="D37" s="92"/>
      <c r="E37" s="92"/>
      <c r="F37" s="92"/>
      <c r="G37" s="92"/>
      <c r="H37" s="92"/>
      <c r="I37" s="92"/>
      <c r="J37" s="92"/>
      <c r="K37" s="92"/>
      <c r="L37" s="92"/>
      <c r="M37" s="92"/>
      <c r="N37" s="92"/>
      <c r="O37" s="92"/>
      <c r="P37" s="92"/>
      <c r="Q37" s="53"/>
      <c r="U37" s="129" t="s">
        <v>224</v>
      </c>
      <c r="V37" s="502" t="s">
        <v>203</v>
      </c>
      <c r="W37" s="502"/>
      <c r="X37" s="502"/>
      <c r="Y37" s="502"/>
      <c r="Z37" s="502"/>
      <c r="AA37" s="503" t="s">
        <v>222</v>
      </c>
      <c r="AB37" s="503"/>
      <c r="AC37" s="503"/>
      <c r="AD37" s="503"/>
      <c r="AE37" s="503"/>
      <c r="AF37" s="503" t="s">
        <v>223</v>
      </c>
      <c r="AG37" s="503"/>
      <c r="AH37" s="503"/>
      <c r="AI37" s="504"/>
    </row>
    <row r="38" spans="1:35" ht="13.5" thickBot="1" x14ac:dyDescent="0.25">
      <c r="A38" s="53"/>
      <c r="B38" s="421" t="s">
        <v>17</v>
      </c>
      <c r="C38" s="422"/>
      <c r="D38" s="422"/>
      <c r="E38" s="422"/>
      <c r="F38" s="422"/>
      <c r="G38" s="422"/>
      <c r="H38" s="422"/>
      <c r="I38" s="422"/>
      <c r="J38" s="422"/>
      <c r="K38" s="422"/>
      <c r="L38" s="422"/>
      <c r="M38" s="422"/>
      <c r="N38" s="422"/>
      <c r="O38" s="423"/>
      <c r="P38" s="424"/>
      <c r="Q38" s="53"/>
    </row>
    <row r="39" spans="1:35" x14ac:dyDescent="0.2">
      <c r="A39" s="53"/>
      <c r="B39" s="93" t="s">
        <v>22</v>
      </c>
      <c r="C39" s="421" t="s">
        <v>18</v>
      </c>
      <c r="D39" s="422"/>
      <c r="E39" s="422"/>
      <c r="F39" s="422"/>
      <c r="G39" s="424"/>
      <c r="H39" s="421" t="s">
        <v>7</v>
      </c>
      <c r="I39" s="422"/>
      <c r="J39" s="422"/>
      <c r="K39" s="422"/>
      <c r="L39" s="424"/>
      <c r="M39" s="421" t="s">
        <v>19</v>
      </c>
      <c r="N39" s="422"/>
      <c r="O39" s="423"/>
      <c r="P39" s="424"/>
      <c r="Q39" s="53"/>
    </row>
    <row r="40" spans="1:35" ht="54" customHeight="1" x14ac:dyDescent="0.2">
      <c r="A40" s="53"/>
      <c r="B40" s="128" t="s">
        <v>221</v>
      </c>
      <c r="C40" s="499" t="s">
        <v>203</v>
      </c>
      <c r="D40" s="499"/>
      <c r="E40" s="499"/>
      <c r="F40" s="499"/>
      <c r="G40" s="499"/>
      <c r="H40" s="500" t="s">
        <v>222</v>
      </c>
      <c r="I40" s="500"/>
      <c r="J40" s="500"/>
      <c r="K40" s="500"/>
      <c r="L40" s="500"/>
      <c r="M40" s="500" t="s">
        <v>205</v>
      </c>
      <c r="N40" s="500"/>
      <c r="O40" s="500"/>
      <c r="P40" s="501"/>
      <c r="Q40" s="53"/>
    </row>
    <row r="41" spans="1:35" ht="55.5" customHeight="1" thickBot="1" x14ac:dyDescent="0.25">
      <c r="A41" s="53"/>
      <c r="B41" s="129" t="s">
        <v>224</v>
      </c>
      <c r="C41" s="502" t="s">
        <v>203</v>
      </c>
      <c r="D41" s="502"/>
      <c r="E41" s="502"/>
      <c r="F41" s="502"/>
      <c r="G41" s="502"/>
      <c r="H41" s="503" t="s">
        <v>222</v>
      </c>
      <c r="I41" s="503"/>
      <c r="J41" s="503"/>
      <c r="K41" s="503"/>
      <c r="L41" s="503"/>
      <c r="M41" s="503" t="s">
        <v>205</v>
      </c>
      <c r="N41" s="503"/>
      <c r="O41" s="503"/>
      <c r="P41" s="504"/>
      <c r="Q41" s="53"/>
    </row>
    <row r="42" spans="1:35" ht="13.5" customHeight="1" x14ac:dyDescent="0.2">
      <c r="A42" s="53"/>
      <c r="B42" s="94"/>
      <c r="C42" s="437"/>
      <c r="D42" s="437"/>
      <c r="E42" s="437"/>
      <c r="F42" s="437"/>
      <c r="G42" s="437"/>
      <c r="H42" s="437"/>
      <c r="I42" s="437"/>
      <c r="J42" s="437"/>
      <c r="K42" s="437"/>
      <c r="L42" s="437"/>
      <c r="M42" s="437"/>
      <c r="N42" s="437"/>
      <c r="O42" s="437"/>
      <c r="P42" s="438"/>
      <c r="Q42" s="53"/>
    </row>
    <row r="43" spans="1:35" ht="12.75" customHeight="1" x14ac:dyDescent="0.2">
      <c r="A43" s="53"/>
      <c r="B43" s="94"/>
      <c r="C43" s="437"/>
      <c r="D43" s="437"/>
      <c r="E43" s="437"/>
      <c r="F43" s="437"/>
      <c r="G43" s="437"/>
      <c r="H43" s="437"/>
      <c r="I43" s="437"/>
      <c r="J43" s="437"/>
      <c r="K43" s="437"/>
      <c r="L43" s="437"/>
      <c r="M43" s="437"/>
      <c r="N43" s="437"/>
      <c r="O43" s="437"/>
      <c r="P43" s="438"/>
      <c r="Q43" s="53"/>
    </row>
    <row r="44" spans="1:35" ht="11.25" customHeight="1" thickBot="1" x14ac:dyDescent="0.25">
      <c r="A44" s="53"/>
      <c r="B44" s="95"/>
      <c r="C44" s="455"/>
      <c r="D44" s="455"/>
      <c r="E44" s="455"/>
      <c r="F44" s="455"/>
      <c r="G44" s="455"/>
      <c r="H44" s="455"/>
      <c r="I44" s="455"/>
      <c r="J44" s="455"/>
      <c r="K44" s="455"/>
      <c r="L44" s="455"/>
      <c r="M44" s="455"/>
      <c r="N44" s="455"/>
      <c r="O44" s="455"/>
      <c r="P44" s="456"/>
      <c r="Q44" s="53"/>
    </row>
    <row r="45" spans="1:35" ht="4.5" customHeight="1" thickBot="1" x14ac:dyDescent="0.25">
      <c r="A45" s="53"/>
      <c r="B45" s="96"/>
      <c r="C45" s="96"/>
      <c r="D45" s="96"/>
      <c r="E45" s="96"/>
      <c r="F45" s="96"/>
      <c r="G45" s="96"/>
      <c r="H45" s="96"/>
      <c r="I45" s="96"/>
      <c r="J45" s="96"/>
      <c r="K45" s="96"/>
      <c r="L45" s="96"/>
      <c r="M45" s="96"/>
      <c r="N45" s="96"/>
      <c r="O45" s="96"/>
      <c r="P45" s="96"/>
      <c r="Q45" s="53"/>
    </row>
    <row r="46" spans="1:35" ht="13.5" customHeight="1" thickBot="1" x14ac:dyDescent="0.25">
      <c r="A46" s="53"/>
      <c r="B46" s="391" t="s">
        <v>8</v>
      </c>
      <c r="C46" s="392"/>
      <c r="D46" s="392"/>
      <c r="E46" s="392"/>
      <c r="F46" s="392"/>
      <c r="G46" s="392"/>
      <c r="H46" s="392"/>
      <c r="I46" s="392"/>
      <c r="J46" s="392"/>
      <c r="K46" s="392"/>
      <c r="L46" s="392"/>
      <c r="M46" s="392"/>
      <c r="N46" s="392"/>
      <c r="O46" s="392"/>
      <c r="P46" s="393"/>
      <c r="Q46" s="53"/>
    </row>
    <row r="47" spans="1:35" ht="4.5" customHeight="1" thickBot="1" x14ac:dyDescent="0.25">
      <c r="A47" s="53"/>
      <c r="B47" s="97"/>
      <c r="C47" s="92"/>
      <c r="D47" s="92"/>
      <c r="E47" s="92"/>
      <c r="F47" s="92"/>
      <c r="G47" s="92"/>
      <c r="H47" s="92"/>
      <c r="I47" s="92"/>
      <c r="J47" s="92"/>
      <c r="K47" s="92"/>
      <c r="L47" s="92"/>
      <c r="M47" s="92"/>
      <c r="N47" s="92"/>
      <c r="O47" s="92"/>
      <c r="P47" s="98"/>
      <c r="Q47" s="53"/>
    </row>
    <row r="48" spans="1:35" x14ac:dyDescent="0.2">
      <c r="A48" s="53"/>
      <c r="B48" s="457"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458"/>
      <c r="C49" s="71" t="s">
        <v>10</v>
      </c>
      <c r="D49" s="72"/>
      <c r="E49" s="72"/>
      <c r="F49" s="73">
        <f>'Registro Aud y Reuniónnes Acree'!C10/'Registro Aud y Reuniónnes Acree'!C11</f>
        <v>1</v>
      </c>
      <c r="G49" s="74"/>
      <c r="H49" s="74"/>
      <c r="I49" s="73">
        <f>'Registro Aud y Reuniónnes Acree'!E10/'Registro Aud y Reuniónnes Acree'!E11</f>
        <v>1</v>
      </c>
      <c r="J49" s="74"/>
      <c r="K49" s="74"/>
      <c r="L49" s="73">
        <f>+'Registro Aud y Reuniónnes Acree'!G10/'Registro Aud y Reuniónnes Acree'!G11</f>
        <v>1</v>
      </c>
      <c r="M49" s="74"/>
      <c r="N49" s="74"/>
      <c r="O49" s="73">
        <f>+'Registro Aud y Reuniónnes Acree'!I10/'Registro Aud y Reuniónnes Acree'!I11</f>
        <v>1</v>
      </c>
      <c r="P49" s="73">
        <f>+'Registro Seguimiento'!L10</f>
        <v>0.92798353909465026</v>
      </c>
      <c r="Q49" s="53"/>
    </row>
    <row r="50" spans="1:17" ht="4.5" customHeight="1" thickBot="1" x14ac:dyDescent="0.25">
      <c r="A50" s="53"/>
      <c r="B50" s="99">
        <v>0.9</v>
      </c>
      <c r="C50" s="75"/>
      <c r="D50" s="75"/>
      <c r="E50" s="75"/>
      <c r="F50" s="76">
        <f>+$C$26</f>
        <v>0.9</v>
      </c>
      <c r="G50" s="75"/>
      <c r="H50" s="75"/>
      <c r="I50" s="76">
        <f>+$C$26</f>
        <v>0.9</v>
      </c>
      <c r="J50" s="75"/>
      <c r="K50" s="75"/>
      <c r="L50" s="76">
        <f>+$C$26</f>
        <v>0.9</v>
      </c>
      <c r="M50" s="75"/>
      <c r="N50" s="75"/>
      <c r="O50" s="76">
        <f>+$C$26</f>
        <v>0.9</v>
      </c>
      <c r="P50" s="76">
        <f>+$C$26</f>
        <v>0.9</v>
      </c>
      <c r="Q50" s="53"/>
    </row>
    <row r="51" spans="1:17" ht="22.5" customHeight="1" thickBot="1" x14ac:dyDescent="0.25">
      <c r="A51" s="53"/>
      <c r="B51" s="391" t="s">
        <v>21</v>
      </c>
      <c r="C51" s="392"/>
      <c r="D51" s="392"/>
      <c r="E51" s="392"/>
      <c r="F51" s="392"/>
      <c r="G51" s="392"/>
      <c r="H51" s="392"/>
      <c r="I51" s="392"/>
      <c r="J51" s="392"/>
      <c r="K51" s="392"/>
      <c r="L51" s="392"/>
      <c r="M51" s="392"/>
      <c r="N51" s="392"/>
      <c r="O51" s="392"/>
      <c r="P51" s="393"/>
      <c r="Q51" s="53"/>
    </row>
    <row r="52" spans="1:17" x14ac:dyDescent="0.2">
      <c r="A52" s="53"/>
      <c r="B52" s="445"/>
      <c r="C52" s="446"/>
      <c r="D52" s="446"/>
      <c r="E52" s="446"/>
      <c r="F52" s="446"/>
      <c r="G52" s="446"/>
      <c r="H52" s="446"/>
      <c r="I52" s="446"/>
      <c r="J52" s="446"/>
      <c r="K52" s="446"/>
      <c r="L52" s="446"/>
      <c r="M52" s="446"/>
      <c r="N52" s="446"/>
      <c r="O52" s="446"/>
      <c r="P52" s="447"/>
      <c r="Q52" s="53"/>
    </row>
    <row r="53" spans="1:17" x14ac:dyDescent="0.2">
      <c r="A53" s="53"/>
      <c r="B53" s="448"/>
      <c r="C53" s="449"/>
      <c r="D53" s="449"/>
      <c r="E53" s="449"/>
      <c r="F53" s="449"/>
      <c r="G53" s="449"/>
      <c r="H53" s="449"/>
      <c r="I53" s="449"/>
      <c r="J53" s="449"/>
      <c r="K53" s="449"/>
      <c r="L53" s="449"/>
      <c r="M53" s="449"/>
      <c r="N53" s="449"/>
      <c r="O53" s="449"/>
      <c r="P53" s="450"/>
      <c r="Q53" s="53"/>
    </row>
    <row r="54" spans="1:17" x14ac:dyDescent="0.2">
      <c r="A54" s="53"/>
      <c r="B54" s="448"/>
      <c r="C54" s="449"/>
      <c r="D54" s="449"/>
      <c r="E54" s="449"/>
      <c r="F54" s="449"/>
      <c r="G54" s="449"/>
      <c r="H54" s="449"/>
      <c r="I54" s="449"/>
      <c r="J54" s="449"/>
      <c r="K54" s="449"/>
      <c r="L54" s="449"/>
      <c r="M54" s="449"/>
      <c r="N54" s="449"/>
      <c r="O54" s="449"/>
      <c r="P54" s="450"/>
      <c r="Q54" s="53"/>
    </row>
    <row r="55" spans="1:17" x14ac:dyDescent="0.2">
      <c r="A55" s="53"/>
      <c r="B55" s="448"/>
      <c r="C55" s="449"/>
      <c r="D55" s="449"/>
      <c r="E55" s="449"/>
      <c r="F55" s="449"/>
      <c r="G55" s="449"/>
      <c r="H55" s="449"/>
      <c r="I55" s="449"/>
      <c r="J55" s="449"/>
      <c r="K55" s="449"/>
      <c r="L55" s="449"/>
      <c r="M55" s="449"/>
      <c r="N55" s="449"/>
      <c r="O55" s="449"/>
      <c r="P55" s="450"/>
      <c r="Q55" s="53"/>
    </row>
    <row r="56" spans="1:17" x14ac:dyDescent="0.2">
      <c r="A56" s="53"/>
      <c r="B56" s="448"/>
      <c r="C56" s="449"/>
      <c r="D56" s="449"/>
      <c r="E56" s="449"/>
      <c r="F56" s="449"/>
      <c r="G56" s="449"/>
      <c r="H56" s="449"/>
      <c r="I56" s="449"/>
      <c r="J56" s="449"/>
      <c r="K56" s="449"/>
      <c r="L56" s="449"/>
      <c r="M56" s="449"/>
      <c r="N56" s="449"/>
      <c r="O56" s="449"/>
      <c r="P56" s="450"/>
      <c r="Q56" s="53"/>
    </row>
    <row r="57" spans="1:17" x14ac:dyDescent="0.2">
      <c r="A57" s="53"/>
      <c r="B57" s="448"/>
      <c r="C57" s="449"/>
      <c r="D57" s="449"/>
      <c r="E57" s="449"/>
      <c r="F57" s="449"/>
      <c r="G57" s="449"/>
      <c r="H57" s="449"/>
      <c r="I57" s="449"/>
      <c r="J57" s="449"/>
      <c r="K57" s="449"/>
      <c r="L57" s="449"/>
      <c r="M57" s="449"/>
      <c r="N57" s="449"/>
      <c r="O57" s="449"/>
      <c r="P57" s="450"/>
      <c r="Q57" s="53"/>
    </row>
    <row r="58" spans="1:17" x14ac:dyDescent="0.2">
      <c r="A58" s="53"/>
      <c r="B58" s="448"/>
      <c r="C58" s="449"/>
      <c r="D58" s="449"/>
      <c r="E58" s="449"/>
      <c r="F58" s="449"/>
      <c r="G58" s="449"/>
      <c r="H58" s="449"/>
      <c r="I58" s="449"/>
      <c r="J58" s="449"/>
      <c r="K58" s="449"/>
      <c r="L58" s="449"/>
      <c r="M58" s="449"/>
      <c r="N58" s="449"/>
      <c r="O58" s="449"/>
      <c r="P58" s="450"/>
      <c r="Q58" s="53"/>
    </row>
    <row r="59" spans="1:17" x14ac:dyDescent="0.2">
      <c r="A59" s="53"/>
      <c r="B59" s="448"/>
      <c r="C59" s="449"/>
      <c r="D59" s="449"/>
      <c r="E59" s="449"/>
      <c r="F59" s="449"/>
      <c r="G59" s="449"/>
      <c r="H59" s="449"/>
      <c r="I59" s="449"/>
      <c r="J59" s="449"/>
      <c r="K59" s="449"/>
      <c r="L59" s="449"/>
      <c r="M59" s="449"/>
      <c r="N59" s="449"/>
      <c r="O59" s="449"/>
      <c r="P59" s="450"/>
      <c r="Q59" s="53"/>
    </row>
    <row r="60" spans="1:17" x14ac:dyDescent="0.2">
      <c r="A60" s="53"/>
      <c r="B60" s="448"/>
      <c r="C60" s="449"/>
      <c r="D60" s="449"/>
      <c r="E60" s="449"/>
      <c r="F60" s="449"/>
      <c r="G60" s="449"/>
      <c r="H60" s="449"/>
      <c r="I60" s="449"/>
      <c r="J60" s="449"/>
      <c r="K60" s="449"/>
      <c r="L60" s="449"/>
      <c r="M60" s="449"/>
      <c r="N60" s="449"/>
      <c r="O60" s="449"/>
      <c r="P60" s="450"/>
      <c r="Q60" s="53"/>
    </row>
    <row r="61" spans="1:17" x14ac:dyDescent="0.2">
      <c r="A61" s="53"/>
      <c r="B61" s="448"/>
      <c r="C61" s="449"/>
      <c r="D61" s="449"/>
      <c r="E61" s="449"/>
      <c r="F61" s="449"/>
      <c r="G61" s="449"/>
      <c r="H61" s="449"/>
      <c r="I61" s="449"/>
      <c r="J61" s="449"/>
      <c r="K61" s="449"/>
      <c r="L61" s="449"/>
      <c r="M61" s="449"/>
      <c r="N61" s="449"/>
      <c r="O61" s="449"/>
      <c r="P61" s="450"/>
      <c r="Q61" s="53"/>
    </row>
    <row r="62" spans="1:17" x14ac:dyDescent="0.2">
      <c r="A62" s="53"/>
      <c r="B62" s="448"/>
      <c r="C62" s="449"/>
      <c r="D62" s="449"/>
      <c r="E62" s="449"/>
      <c r="F62" s="449"/>
      <c r="G62" s="449"/>
      <c r="H62" s="449"/>
      <c r="I62" s="449"/>
      <c r="J62" s="449"/>
      <c r="K62" s="449"/>
      <c r="L62" s="449"/>
      <c r="M62" s="449"/>
      <c r="N62" s="449"/>
      <c r="O62" s="449"/>
      <c r="P62" s="450"/>
      <c r="Q62" s="53"/>
    </row>
    <row r="63" spans="1:17" x14ac:dyDescent="0.2">
      <c r="A63" s="53"/>
      <c r="B63" s="448"/>
      <c r="C63" s="449"/>
      <c r="D63" s="449"/>
      <c r="E63" s="449"/>
      <c r="F63" s="449"/>
      <c r="G63" s="449"/>
      <c r="H63" s="449"/>
      <c r="I63" s="449"/>
      <c r="J63" s="449"/>
      <c r="K63" s="449"/>
      <c r="L63" s="449"/>
      <c r="M63" s="449"/>
      <c r="N63" s="449"/>
      <c r="O63" s="449"/>
      <c r="P63" s="450"/>
      <c r="Q63" s="53"/>
    </row>
    <row r="64" spans="1:17" x14ac:dyDescent="0.2">
      <c r="A64" s="53"/>
      <c r="B64" s="448"/>
      <c r="C64" s="449"/>
      <c r="D64" s="449"/>
      <c r="E64" s="449"/>
      <c r="F64" s="449"/>
      <c r="G64" s="449"/>
      <c r="H64" s="449"/>
      <c r="I64" s="449"/>
      <c r="J64" s="449"/>
      <c r="K64" s="449"/>
      <c r="L64" s="449"/>
      <c r="M64" s="449"/>
      <c r="N64" s="449"/>
      <c r="O64" s="449"/>
      <c r="P64" s="450"/>
      <c r="Q64" s="53"/>
    </row>
    <row r="65" spans="1:19" x14ac:dyDescent="0.2">
      <c r="A65" s="53"/>
      <c r="B65" s="448"/>
      <c r="C65" s="449"/>
      <c r="D65" s="449"/>
      <c r="E65" s="449"/>
      <c r="F65" s="449"/>
      <c r="G65" s="449"/>
      <c r="H65" s="449"/>
      <c r="I65" s="449"/>
      <c r="J65" s="449"/>
      <c r="K65" s="449"/>
      <c r="L65" s="449"/>
      <c r="M65" s="449"/>
      <c r="N65" s="449"/>
      <c r="O65" s="449"/>
      <c r="P65" s="450"/>
      <c r="Q65" s="53"/>
    </row>
    <row r="66" spans="1:19" x14ac:dyDescent="0.2">
      <c r="A66" s="53"/>
      <c r="B66" s="448"/>
      <c r="C66" s="449"/>
      <c r="D66" s="449"/>
      <c r="E66" s="449"/>
      <c r="F66" s="449"/>
      <c r="G66" s="449"/>
      <c r="H66" s="449"/>
      <c r="I66" s="449"/>
      <c r="J66" s="449"/>
      <c r="K66" s="449"/>
      <c r="L66" s="449"/>
      <c r="M66" s="449"/>
      <c r="N66" s="449"/>
      <c r="O66" s="449"/>
      <c r="P66" s="450"/>
      <c r="Q66" s="53"/>
    </row>
    <row r="67" spans="1:19" ht="13.5" thickBot="1" x14ac:dyDescent="0.25">
      <c r="A67" s="53"/>
      <c r="B67" s="451"/>
      <c r="C67" s="452"/>
      <c r="D67" s="452"/>
      <c r="E67" s="452"/>
      <c r="F67" s="452"/>
      <c r="G67" s="452"/>
      <c r="H67" s="452"/>
      <c r="I67" s="452"/>
      <c r="J67" s="452"/>
      <c r="K67" s="452"/>
      <c r="L67" s="452"/>
      <c r="M67" s="452"/>
      <c r="N67" s="452"/>
      <c r="O67" s="452"/>
      <c r="P67" s="453"/>
      <c r="Q67" s="53"/>
    </row>
    <row r="68" spans="1:19" s="54" customFormat="1" ht="4.5" customHeight="1" thickBot="1" x14ac:dyDescent="0.25">
      <c r="A68" s="454"/>
      <c r="B68" s="454"/>
      <c r="C68" s="454"/>
      <c r="D68" s="454"/>
      <c r="E68" s="454"/>
      <c r="F68" s="454"/>
      <c r="G68" s="454"/>
      <c r="H68" s="454"/>
      <c r="I68" s="454"/>
      <c r="J68" s="454"/>
      <c r="K68" s="454"/>
      <c r="L68" s="454"/>
      <c r="M68" s="454"/>
      <c r="N68" s="454"/>
      <c r="O68" s="454"/>
      <c r="P68" s="454"/>
      <c r="Q68" s="454"/>
      <c r="S68" s="102"/>
    </row>
    <row r="69" spans="1:19" ht="15" customHeight="1" x14ac:dyDescent="0.2">
      <c r="A69" s="53"/>
      <c r="B69" s="442" t="s">
        <v>5</v>
      </c>
      <c r="C69" s="439" t="s">
        <v>183</v>
      </c>
      <c r="D69" s="440"/>
      <c r="E69" s="440"/>
      <c r="F69" s="440"/>
      <c r="G69" s="440"/>
      <c r="H69" s="440"/>
      <c r="I69" s="440"/>
      <c r="J69" s="440"/>
      <c r="K69" s="440"/>
      <c r="L69" s="440"/>
      <c r="M69" s="440"/>
      <c r="N69" s="440"/>
      <c r="O69" s="440"/>
      <c r="P69" s="441"/>
      <c r="Q69" s="53"/>
    </row>
    <row r="70" spans="1:19" ht="49.5" customHeight="1" x14ac:dyDescent="0.2">
      <c r="A70" s="53"/>
      <c r="B70" s="443"/>
      <c r="C70" s="493" t="s">
        <v>251</v>
      </c>
      <c r="D70" s="494"/>
      <c r="E70" s="494"/>
      <c r="F70" s="494"/>
      <c r="G70" s="494"/>
      <c r="H70" s="494"/>
      <c r="I70" s="494"/>
      <c r="J70" s="494"/>
      <c r="K70" s="494"/>
      <c r="L70" s="494"/>
      <c r="M70" s="494"/>
      <c r="N70" s="494"/>
      <c r="O70" s="494"/>
      <c r="P70" s="495"/>
      <c r="Q70" s="53"/>
    </row>
    <row r="71" spans="1:19" ht="15" customHeight="1" x14ac:dyDescent="0.2">
      <c r="A71" s="53"/>
      <c r="B71" s="443"/>
      <c r="C71" s="467" t="s">
        <v>184</v>
      </c>
      <c r="D71" s="468"/>
      <c r="E71" s="468"/>
      <c r="F71" s="468"/>
      <c r="G71" s="468"/>
      <c r="H71" s="468"/>
      <c r="I71" s="468"/>
      <c r="J71" s="468"/>
      <c r="K71" s="468"/>
      <c r="L71" s="468"/>
      <c r="M71" s="468"/>
      <c r="N71" s="468"/>
      <c r="O71" s="468"/>
      <c r="P71" s="469"/>
      <c r="Q71" s="53"/>
    </row>
    <row r="72" spans="1:19" ht="56.25" customHeight="1" x14ac:dyDescent="0.2">
      <c r="A72" s="53"/>
      <c r="B72" s="443"/>
      <c r="C72" s="493" t="s">
        <v>255</v>
      </c>
      <c r="D72" s="494"/>
      <c r="E72" s="494"/>
      <c r="F72" s="494"/>
      <c r="G72" s="494"/>
      <c r="H72" s="494"/>
      <c r="I72" s="494"/>
      <c r="J72" s="494"/>
      <c r="K72" s="494"/>
      <c r="L72" s="494"/>
      <c r="M72" s="494"/>
      <c r="N72" s="494"/>
      <c r="O72" s="494"/>
      <c r="P72" s="495"/>
      <c r="Q72" s="53"/>
    </row>
    <row r="73" spans="1:19" ht="18" customHeight="1" x14ac:dyDescent="0.2">
      <c r="A73" s="53"/>
      <c r="B73" s="443"/>
      <c r="C73" s="467" t="s">
        <v>185</v>
      </c>
      <c r="D73" s="468"/>
      <c r="E73" s="468"/>
      <c r="F73" s="468"/>
      <c r="G73" s="468"/>
      <c r="H73" s="468"/>
      <c r="I73" s="468"/>
      <c r="J73" s="468"/>
      <c r="K73" s="468"/>
      <c r="L73" s="468"/>
      <c r="M73" s="468"/>
      <c r="N73" s="468"/>
      <c r="O73" s="468"/>
      <c r="P73" s="469"/>
      <c r="Q73" s="53"/>
    </row>
    <row r="74" spans="1:19" ht="49.5" customHeight="1" x14ac:dyDescent="0.2">
      <c r="A74" s="53"/>
      <c r="B74" s="443"/>
      <c r="C74" s="496" t="s">
        <v>262</v>
      </c>
      <c r="D74" s="497"/>
      <c r="E74" s="497"/>
      <c r="F74" s="497"/>
      <c r="G74" s="497"/>
      <c r="H74" s="497"/>
      <c r="I74" s="497"/>
      <c r="J74" s="497"/>
      <c r="K74" s="497"/>
      <c r="L74" s="497"/>
      <c r="M74" s="497"/>
      <c r="N74" s="497"/>
      <c r="O74" s="497"/>
      <c r="P74" s="498"/>
      <c r="Q74" s="53"/>
    </row>
    <row r="75" spans="1:19" ht="17.25" customHeight="1" x14ac:dyDescent="0.2">
      <c r="A75" s="53"/>
      <c r="B75" s="443"/>
      <c r="C75" s="467" t="s">
        <v>186</v>
      </c>
      <c r="D75" s="468"/>
      <c r="E75" s="468"/>
      <c r="F75" s="468"/>
      <c r="G75" s="468"/>
      <c r="H75" s="468"/>
      <c r="I75" s="468"/>
      <c r="J75" s="468"/>
      <c r="K75" s="468"/>
      <c r="L75" s="468"/>
      <c r="M75" s="468"/>
      <c r="N75" s="468"/>
      <c r="O75" s="468"/>
      <c r="P75" s="469"/>
      <c r="Q75" s="53"/>
    </row>
    <row r="76" spans="1:19" ht="49.5" customHeight="1" thickBot="1" x14ac:dyDescent="0.25">
      <c r="A76" s="53"/>
      <c r="B76" s="444"/>
      <c r="C76" s="472" t="s">
        <v>274</v>
      </c>
      <c r="D76" s="473"/>
      <c r="E76" s="473"/>
      <c r="F76" s="473"/>
      <c r="G76" s="473"/>
      <c r="H76" s="473"/>
      <c r="I76" s="473"/>
      <c r="J76" s="473"/>
      <c r="K76" s="473"/>
      <c r="L76" s="473"/>
      <c r="M76" s="473"/>
      <c r="N76" s="473"/>
      <c r="O76" s="473"/>
      <c r="P76" s="474"/>
      <c r="Q76" s="53"/>
    </row>
    <row r="77" spans="1:19" ht="30.75" customHeight="1" thickBot="1" x14ac:dyDescent="0.25">
      <c r="A77" s="53"/>
      <c r="B77" s="55" t="s">
        <v>63</v>
      </c>
      <c r="C77" s="459"/>
      <c r="D77" s="460"/>
      <c r="E77" s="460"/>
      <c r="F77" s="460"/>
      <c r="G77" s="460"/>
      <c r="H77" s="460"/>
      <c r="I77" s="460"/>
      <c r="J77" s="460"/>
      <c r="K77" s="460"/>
      <c r="L77" s="460"/>
      <c r="M77" s="460"/>
      <c r="N77" s="460"/>
      <c r="O77" s="460"/>
      <c r="P77" s="461"/>
      <c r="Q77" s="53"/>
    </row>
    <row r="78" spans="1:19" ht="27.75" customHeight="1" thickBot="1" x14ac:dyDescent="0.25">
      <c r="A78" s="53"/>
      <c r="B78" s="55" t="s">
        <v>84</v>
      </c>
      <c r="C78" s="462" t="s">
        <v>85</v>
      </c>
      <c r="D78" s="462"/>
      <c r="E78" s="462"/>
      <c r="F78" s="462"/>
      <c r="G78" s="462"/>
      <c r="H78" s="462"/>
      <c r="I78" s="462"/>
      <c r="J78" s="462"/>
      <c r="K78" s="462"/>
      <c r="L78" s="462"/>
      <c r="M78" s="462"/>
      <c r="N78" s="462"/>
      <c r="O78" s="462"/>
      <c r="P78" s="463"/>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4"/>
      <c r="E95" s="124"/>
      <c r="F95" s="124"/>
      <c r="G95" s="124"/>
      <c r="H95" s="124"/>
      <c r="I95" s="124"/>
      <c r="S95" s="100"/>
    </row>
    <row r="96" spans="3:19" s="51" customFormat="1" x14ac:dyDescent="0.2">
      <c r="D96" s="124"/>
      <c r="E96" s="124"/>
      <c r="F96" s="124"/>
      <c r="G96" s="124"/>
      <c r="H96" s="124"/>
      <c r="I96" s="124"/>
      <c r="S96" s="100"/>
    </row>
    <row r="97" spans="2:19" s="51" customFormat="1" x14ac:dyDescent="0.2">
      <c r="B97" s="124"/>
      <c r="C97" s="124"/>
      <c r="D97" s="124"/>
      <c r="E97" s="124"/>
      <c r="F97" s="124"/>
      <c r="G97" s="124"/>
      <c r="H97" s="124"/>
      <c r="I97" s="124"/>
      <c r="S97" s="100"/>
    </row>
    <row r="98" spans="2:19" s="51" customFormat="1" x14ac:dyDescent="0.2">
      <c r="B98" s="124"/>
      <c r="C98" s="124"/>
      <c r="D98" s="124"/>
      <c r="E98" s="124"/>
      <c r="F98" s="124"/>
      <c r="G98" s="124"/>
      <c r="H98" s="124"/>
      <c r="I98" s="124"/>
      <c r="S98" s="100"/>
    </row>
    <row r="99" spans="2:19" s="51" customFormat="1" x14ac:dyDescent="0.2">
      <c r="B99" s="124"/>
      <c r="C99" s="124"/>
      <c r="D99" s="124"/>
      <c r="E99" s="124"/>
      <c r="F99" s="124"/>
      <c r="G99" s="124"/>
      <c r="H99" s="124"/>
      <c r="I99" s="124"/>
      <c r="S99" s="100"/>
    </row>
    <row r="100" spans="2:19" s="51" customFormat="1" x14ac:dyDescent="0.2">
      <c r="B100" s="124"/>
      <c r="C100" s="124"/>
      <c r="D100" s="124"/>
      <c r="E100" s="124"/>
      <c r="F100" s="124"/>
      <c r="G100" s="124"/>
      <c r="H100" s="124"/>
      <c r="I100" s="124"/>
      <c r="K100" s="124"/>
      <c r="L100" s="124"/>
      <c r="M100" s="124"/>
      <c r="N100" s="124"/>
      <c r="O100" s="124"/>
      <c r="P100" s="124"/>
      <c r="S100" s="100"/>
    </row>
    <row r="101" spans="2:19" s="51" customFormat="1" x14ac:dyDescent="0.2">
      <c r="B101" s="124"/>
      <c r="C101" s="124"/>
      <c r="D101" s="124"/>
      <c r="E101" s="124"/>
      <c r="F101" s="124"/>
      <c r="G101" s="124"/>
      <c r="H101" s="124"/>
      <c r="I101" s="124"/>
      <c r="K101" s="124"/>
      <c r="L101" s="124"/>
      <c r="M101" s="124"/>
      <c r="N101" s="124"/>
      <c r="O101" s="124"/>
      <c r="P101" s="124"/>
      <c r="S101" s="100"/>
    </row>
    <row r="102" spans="2:19" s="51" customFormat="1" x14ac:dyDescent="0.2">
      <c r="B102" s="124"/>
      <c r="C102" s="124"/>
      <c r="D102" s="124"/>
      <c r="E102" s="124"/>
      <c r="F102" s="124"/>
      <c r="G102" s="124"/>
      <c r="H102" s="124"/>
      <c r="I102" s="124"/>
      <c r="K102" s="124"/>
      <c r="L102" s="124"/>
      <c r="M102" s="124"/>
      <c r="N102" s="124"/>
      <c r="O102" s="124"/>
      <c r="P102" s="124"/>
      <c r="S102" s="100"/>
    </row>
    <row r="103" spans="2:19" s="51" customFormat="1" x14ac:dyDescent="0.2">
      <c r="B103" s="124"/>
      <c r="C103" s="124"/>
      <c r="D103" s="124"/>
      <c r="E103" s="124"/>
      <c r="F103" s="124"/>
      <c r="G103" s="124"/>
      <c r="H103" s="124"/>
      <c r="I103" s="124"/>
      <c r="K103" s="124"/>
      <c r="L103" s="124"/>
      <c r="M103" s="124"/>
      <c r="N103" s="124"/>
      <c r="O103" s="124"/>
      <c r="P103" s="124"/>
      <c r="Q103" s="57" t="s">
        <v>69</v>
      </c>
      <c r="S103" s="100"/>
    </row>
    <row r="104" spans="2:19" s="51" customFormat="1" x14ac:dyDescent="0.2">
      <c r="B104" s="125"/>
      <c r="C104" s="125"/>
      <c r="D104" s="124"/>
      <c r="E104" s="124"/>
      <c r="F104" s="124"/>
      <c r="G104" s="124"/>
      <c r="H104" s="124"/>
      <c r="I104" s="124"/>
      <c r="K104" s="124"/>
      <c r="L104" s="124"/>
      <c r="O104" s="124"/>
      <c r="P104" s="124"/>
      <c r="Q104" s="57" t="s">
        <v>70</v>
      </c>
      <c r="S104" s="100"/>
    </row>
    <row r="105" spans="2:19" s="51" customFormat="1" x14ac:dyDescent="0.2">
      <c r="B105" s="125"/>
      <c r="C105" s="125"/>
      <c r="D105" s="124"/>
      <c r="E105" s="124"/>
      <c r="F105" s="124"/>
      <c r="G105" s="124"/>
      <c r="H105" s="124"/>
      <c r="I105" s="124"/>
      <c r="K105" s="124"/>
      <c r="L105" s="124"/>
      <c r="O105" s="124"/>
      <c r="P105" s="124"/>
      <c r="Q105" s="57" t="s">
        <v>72</v>
      </c>
      <c r="S105" s="100"/>
    </row>
    <row r="106" spans="2:19" s="51" customFormat="1" x14ac:dyDescent="0.2">
      <c r="B106" s="125"/>
      <c r="C106" s="125"/>
      <c r="D106" s="124"/>
      <c r="E106" s="124"/>
      <c r="F106" s="124"/>
      <c r="G106" s="124"/>
      <c r="H106" s="124"/>
      <c r="I106" s="124"/>
      <c r="K106" s="124"/>
      <c r="L106" s="124"/>
      <c r="O106" s="124"/>
      <c r="P106" s="124"/>
      <c r="Q106" s="57" t="s">
        <v>71</v>
      </c>
      <c r="S106" s="100"/>
    </row>
    <row r="107" spans="2:19" s="51" customFormat="1" x14ac:dyDescent="0.2">
      <c r="B107" s="124"/>
      <c r="C107" s="125"/>
      <c r="D107" s="124"/>
      <c r="E107" s="124"/>
      <c r="F107" s="124"/>
      <c r="G107" s="124"/>
      <c r="H107" s="124"/>
      <c r="I107" s="124"/>
      <c r="K107" s="124"/>
      <c r="L107" s="124"/>
      <c r="M107" s="125"/>
      <c r="N107" s="124"/>
      <c r="O107" s="124"/>
      <c r="P107" s="124"/>
      <c r="Q107" s="57" t="s">
        <v>73</v>
      </c>
      <c r="S107" s="100"/>
    </row>
    <row r="108" spans="2:19" s="51" customFormat="1" x14ac:dyDescent="0.2">
      <c r="B108" s="124"/>
      <c r="C108" s="125"/>
      <c r="D108" s="124"/>
      <c r="E108" s="124"/>
      <c r="F108" s="124"/>
      <c r="G108" s="124"/>
      <c r="H108" s="124"/>
      <c r="I108" s="124"/>
      <c r="K108" s="124"/>
      <c r="L108" s="124"/>
      <c r="M108" s="124"/>
      <c r="N108" s="124" t="s">
        <v>67</v>
      </c>
      <c r="O108" s="124"/>
      <c r="P108" s="124"/>
      <c r="Q108" s="57" t="s">
        <v>74</v>
      </c>
      <c r="S108" s="100"/>
    </row>
    <row r="109" spans="2:19" s="51" customFormat="1" x14ac:dyDescent="0.2">
      <c r="B109" s="124"/>
      <c r="C109" s="125"/>
      <c r="D109" s="124"/>
      <c r="E109" s="124"/>
      <c r="F109" s="124"/>
      <c r="G109" s="124"/>
      <c r="H109" s="124"/>
      <c r="I109" s="124"/>
      <c r="K109" s="124"/>
      <c r="L109" s="124"/>
      <c r="M109" s="124"/>
      <c r="N109" s="124"/>
      <c r="O109" s="124"/>
      <c r="P109" s="124"/>
      <c r="S109" s="100"/>
    </row>
    <row r="110" spans="2:19" s="51" customFormat="1" x14ac:dyDescent="0.2">
      <c r="B110" s="124"/>
      <c r="C110" s="125"/>
      <c r="D110" s="124"/>
      <c r="E110" s="124"/>
      <c r="F110" s="124"/>
      <c r="G110" s="124"/>
      <c r="H110" s="124"/>
      <c r="I110" s="124"/>
      <c r="K110" s="124"/>
      <c r="L110" s="124"/>
      <c r="M110" s="124"/>
      <c r="N110" s="124"/>
      <c r="O110" s="124"/>
      <c r="P110" s="124"/>
      <c r="S110" s="100"/>
    </row>
    <row r="111" spans="2:19" s="51" customFormat="1" x14ac:dyDescent="0.2">
      <c r="B111" s="124"/>
      <c r="C111" s="124"/>
      <c r="D111" s="124"/>
      <c r="E111" s="124"/>
      <c r="F111" s="124"/>
      <c r="G111" s="124"/>
      <c r="H111" s="124"/>
      <c r="I111" s="124"/>
      <c r="K111" s="124"/>
      <c r="L111" s="124"/>
      <c r="M111" s="124"/>
      <c r="N111" s="124"/>
      <c r="O111" s="124"/>
      <c r="P111" s="124"/>
      <c r="S111" s="100"/>
    </row>
    <row r="112" spans="2:19" s="51" customFormat="1" x14ac:dyDescent="0.2">
      <c r="B112" s="124"/>
      <c r="C112" s="124"/>
      <c r="D112" s="124"/>
      <c r="E112" s="124"/>
      <c r="F112" s="124"/>
      <c r="G112" s="124"/>
      <c r="H112" s="124"/>
      <c r="I112" s="124"/>
      <c r="K112" s="124"/>
      <c r="L112" s="124"/>
      <c r="M112" s="124"/>
      <c r="N112" s="124"/>
      <c r="O112" s="124"/>
      <c r="P112" s="124"/>
      <c r="S112" s="100"/>
    </row>
    <row r="113" spans="2:19" s="51" customFormat="1" x14ac:dyDescent="0.2">
      <c r="B113" s="124"/>
      <c r="C113" s="124"/>
      <c r="D113" s="124"/>
      <c r="E113" s="124"/>
      <c r="F113" s="124"/>
      <c r="G113" s="124"/>
      <c r="H113" s="124"/>
      <c r="I113" s="124"/>
      <c r="K113" s="124"/>
      <c r="L113" s="124"/>
      <c r="M113" s="124"/>
      <c r="N113" s="124"/>
      <c r="O113" s="124"/>
      <c r="P113" s="124"/>
      <c r="Q113" s="57">
        <v>2015</v>
      </c>
      <c r="S113" s="100"/>
    </row>
    <row r="114" spans="2:19" s="51" customFormat="1" ht="12.75" customHeight="1" x14ac:dyDescent="0.2">
      <c r="B114" s="124"/>
      <c r="C114" s="124"/>
      <c r="D114" s="124"/>
      <c r="E114" s="124"/>
      <c r="F114" s="124"/>
      <c r="G114" s="124"/>
      <c r="H114" s="124"/>
      <c r="I114" s="124"/>
      <c r="Q114" s="57">
        <v>2016</v>
      </c>
      <c r="S114" s="100"/>
    </row>
    <row r="115" spans="2:19" s="51" customFormat="1" x14ac:dyDescent="0.2">
      <c r="B115" s="124"/>
      <c r="C115" s="124"/>
      <c r="D115" s="124"/>
      <c r="E115" s="124"/>
      <c r="F115" s="124"/>
      <c r="G115" s="124"/>
      <c r="H115" s="124"/>
      <c r="I115" s="124"/>
      <c r="Q115" s="57">
        <v>2017</v>
      </c>
      <c r="S115" s="100"/>
    </row>
    <row r="116" spans="2:19" s="51" customFormat="1" x14ac:dyDescent="0.2">
      <c r="C116" s="124"/>
      <c r="H116" s="124"/>
      <c r="I116" s="124"/>
      <c r="Q116" s="57">
        <v>2018</v>
      </c>
      <c r="S116" s="100"/>
    </row>
    <row r="117" spans="2:19" s="51" customFormat="1" x14ac:dyDescent="0.2">
      <c r="C117" s="124"/>
      <c r="H117" s="124"/>
      <c r="I117" s="124"/>
      <c r="S117" s="100"/>
    </row>
    <row r="118" spans="2:19" s="51" customFormat="1" x14ac:dyDescent="0.2">
      <c r="C118" s="124"/>
      <c r="H118" s="124"/>
      <c r="I118" s="124"/>
      <c r="S118" s="100"/>
    </row>
    <row r="119" spans="2:19" s="51" customFormat="1" x14ac:dyDescent="0.2">
      <c r="B119" s="59"/>
      <c r="C119" s="124"/>
      <c r="H119" s="124"/>
      <c r="I119" s="124"/>
      <c r="S119" s="100"/>
    </row>
    <row r="120" spans="2:19" s="51" customFormat="1" x14ac:dyDescent="0.2">
      <c r="B120" s="59"/>
      <c r="C120" s="124"/>
      <c r="H120" s="124"/>
      <c r="I120" s="124"/>
      <c r="S120" s="100"/>
    </row>
    <row r="121" spans="2:19" s="51" customFormat="1" x14ac:dyDescent="0.2">
      <c r="B121" s="59"/>
      <c r="C121" s="124"/>
      <c r="H121" s="124"/>
      <c r="I121" s="124"/>
      <c r="S121" s="100"/>
    </row>
    <row r="122" spans="2:19" s="51" customFormat="1" x14ac:dyDescent="0.2">
      <c r="B122" s="59"/>
      <c r="C122" s="124"/>
      <c r="H122" s="124"/>
      <c r="I122" s="124"/>
      <c r="S122" s="100"/>
    </row>
    <row r="123" spans="2:19" s="51" customFormat="1" x14ac:dyDescent="0.2">
      <c r="B123" s="59"/>
      <c r="C123" s="124"/>
      <c r="H123" s="124"/>
      <c r="I123" s="124"/>
      <c r="S123" s="100"/>
    </row>
    <row r="124" spans="2:19" s="51" customFormat="1" x14ac:dyDescent="0.2">
      <c r="B124" s="59"/>
      <c r="C124" s="124"/>
      <c r="H124" s="124"/>
      <c r="I124" s="124"/>
      <c r="S124" s="100"/>
    </row>
    <row r="125" spans="2:19" s="51" customFormat="1" x14ac:dyDescent="0.2">
      <c r="B125" s="59"/>
      <c r="C125" s="124"/>
      <c r="H125" s="124"/>
      <c r="I125" s="124"/>
      <c r="S125" s="100"/>
    </row>
    <row r="126" spans="2:19" s="51" customFormat="1" x14ac:dyDescent="0.2">
      <c r="B126" s="60"/>
      <c r="C126" s="124"/>
      <c r="H126" s="124"/>
      <c r="I126" s="124"/>
      <c r="S126" s="100"/>
    </row>
    <row r="127" spans="2:19" s="51" customFormat="1" x14ac:dyDescent="0.2">
      <c r="B127" s="60"/>
      <c r="C127" s="124"/>
      <c r="H127" s="124"/>
      <c r="I127" s="124"/>
      <c r="S127" s="100"/>
    </row>
    <row r="128" spans="2:19" s="51" customFormat="1" x14ac:dyDescent="0.2">
      <c r="C128" s="124"/>
      <c r="H128" s="124"/>
      <c r="I128" s="124"/>
      <c r="S128" s="100"/>
    </row>
    <row r="129" spans="2:19" s="51" customFormat="1" ht="38.25" x14ac:dyDescent="0.2">
      <c r="B129" s="61" t="s">
        <v>75</v>
      </c>
      <c r="C129" s="124"/>
      <c r="F129" s="124"/>
      <c r="I129" s="124"/>
      <c r="S129" s="100"/>
    </row>
    <row r="130" spans="2:19" s="51" customFormat="1" ht="38.25" x14ac:dyDescent="0.2">
      <c r="B130" s="61" t="s">
        <v>190</v>
      </c>
      <c r="C130" s="124"/>
      <c r="F130" s="124"/>
      <c r="I130" s="124"/>
      <c r="S130" s="100"/>
    </row>
    <row r="131" spans="2:19" s="51" customFormat="1" ht="38.25" x14ac:dyDescent="0.2">
      <c r="B131" s="61" t="s">
        <v>191</v>
      </c>
      <c r="C131" s="124"/>
      <c r="F131" s="124"/>
      <c r="I131" s="52"/>
      <c r="J131" s="52"/>
      <c r="K131" s="52"/>
      <c r="S131" s="100"/>
    </row>
    <row r="132" spans="2:19" s="51" customFormat="1" ht="63.75" x14ac:dyDescent="0.2">
      <c r="B132" s="61" t="s">
        <v>192</v>
      </c>
      <c r="C132" s="124"/>
      <c r="F132" s="124"/>
      <c r="G132" s="124"/>
      <c r="H132" s="52"/>
      <c r="I132" s="52"/>
      <c r="J132" s="52"/>
      <c r="K132" s="52"/>
      <c r="S132" s="100"/>
    </row>
    <row r="133" spans="2:19" s="51" customFormat="1" ht="51" x14ac:dyDescent="0.2">
      <c r="B133" s="61" t="s">
        <v>193</v>
      </c>
      <c r="C133" s="124"/>
      <c r="F133" s="124"/>
      <c r="G133" s="124"/>
      <c r="H133" s="52"/>
      <c r="I133" s="52"/>
      <c r="J133" s="52"/>
      <c r="K133" s="52"/>
      <c r="S133" s="100"/>
    </row>
    <row r="134" spans="2:19" s="51" customFormat="1" ht="38.25" x14ac:dyDescent="0.2">
      <c r="B134" s="61" t="s">
        <v>194</v>
      </c>
      <c r="C134" s="124"/>
      <c r="F134" s="124"/>
      <c r="G134" s="124"/>
      <c r="H134" s="52"/>
      <c r="I134" s="52"/>
      <c r="J134" s="52"/>
      <c r="K134" s="52"/>
      <c r="S134" s="100"/>
    </row>
    <row r="135" spans="2:19" s="51" customFormat="1" ht="25.5" x14ac:dyDescent="0.2">
      <c r="B135" s="61" t="s">
        <v>175</v>
      </c>
      <c r="C135" s="124"/>
      <c r="F135" s="124"/>
      <c r="G135" s="124"/>
      <c r="H135" s="52"/>
      <c r="I135" s="52"/>
      <c r="J135" s="52"/>
      <c r="K135" s="52"/>
      <c r="S135" s="100"/>
    </row>
    <row r="136" spans="2:19" s="51" customFormat="1" x14ac:dyDescent="0.2">
      <c r="B136" s="61" t="s">
        <v>114</v>
      </c>
      <c r="C136" s="124"/>
      <c r="F136" s="124"/>
      <c r="G136" s="124"/>
      <c r="H136" s="52"/>
      <c r="I136" s="52"/>
      <c r="J136" s="52"/>
      <c r="K136" s="52"/>
      <c r="S136" s="100"/>
    </row>
    <row r="137" spans="2:19" s="51" customFormat="1" x14ac:dyDescent="0.2">
      <c r="B137" s="59"/>
      <c r="C137" s="124"/>
      <c r="F137" s="124"/>
      <c r="G137" s="124"/>
      <c r="H137" s="52"/>
      <c r="I137" s="52"/>
      <c r="J137" s="52"/>
      <c r="K137" s="52"/>
      <c r="S137" s="100"/>
    </row>
    <row r="138" spans="2:19" s="53" customFormat="1" x14ac:dyDescent="0.2">
      <c r="B138" s="59"/>
      <c r="C138" s="124"/>
      <c r="F138" s="124"/>
      <c r="G138" s="124"/>
      <c r="H138" s="52"/>
      <c r="I138" s="52"/>
      <c r="J138" s="52"/>
      <c r="K138" s="52"/>
      <c r="S138" s="103"/>
    </row>
    <row r="139" spans="2:19" s="53" customFormat="1" x14ac:dyDescent="0.2">
      <c r="B139" s="51" t="s">
        <v>29</v>
      </c>
      <c r="C139" s="124"/>
      <c r="F139" s="124"/>
      <c r="G139" s="124"/>
      <c r="H139" s="52"/>
      <c r="I139" s="52"/>
      <c r="J139" s="52"/>
      <c r="K139" s="52"/>
      <c r="S139" s="103"/>
    </row>
    <row r="140" spans="2:19" s="53" customFormat="1" x14ac:dyDescent="0.2">
      <c r="B140" s="58" t="s">
        <v>55</v>
      </c>
      <c r="C140" s="124"/>
      <c r="F140" s="124"/>
      <c r="G140" s="124"/>
      <c r="H140" s="52"/>
      <c r="I140" s="52"/>
      <c r="J140" s="52"/>
      <c r="K140" s="52"/>
      <c r="S140" s="103"/>
    </row>
    <row r="141" spans="2:19" s="53" customFormat="1" x14ac:dyDescent="0.2">
      <c r="B141" s="58" t="s">
        <v>166</v>
      </c>
      <c r="C141" s="124"/>
      <c r="F141" s="124"/>
      <c r="G141" s="124"/>
      <c r="H141" s="52"/>
      <c r="I141" s="52"/>
      <c r="J141" s="52"/>
      <c r="K141" s="52"/>
      <c r="S141" s="103"/>
    </row>
    <row r="142" spans="2:19" s="53" customFormat="1" x14ac:dyDescent="0.2">
      <c r="B142" s="58" t="s">
        <v>39</v>
      </c>
      <c r="C142" s="124"/>
      <c r="F142" s="124"/>
      <c r="G142" s="124"/>
      <c r="H142" s="52"/>
      <c r="I142" s="52"/>
      <c r="J142" s="52"/>
      <c r="K142" s="52"/>
      <c r="S142" s="103"/>
    </row>
    <row r="143" spans="2:19" s="53" customFormat="1" x14ac:dyDescent="0.2">
      <c r="B143" s="58" t="s">
        <v>172</v>
      </c>
      <c r="C143" s="124"/>
      <c r="F143" s="124"/>
      <c r="G143" s="124"/>
      <c r="H143" s="52"/>
      <c r="I143" s="52"/>
      <c r="J143" s="52"/>
      <c r="K143" s="52"/>
      <c r="S143" s="103"/>
    </row>
    <row r="144" spans="2:19" s="53" customFormat="1" x14ac:dyDescent="0.2">
      <c r="B144" s="58" t="s">
        <v>112</v>
      </c>
      <c r="C144" s="124"/>
      <c r="F144" s="124"/>
      <c r="G144" s="124"/>
      <c r="J144" s="52"/>
      <c r="K144" s="52"/>
      <c r="S144" s="103"/>
    </row>
    <row r="145" spans="2:19" s="53" customFormat="1" x14ac:dyDescent="0.2">
      <c r="B145" s="58" t="s">
        <v>174</v>
      </c>
      <c r="C145" s="124"/>
      <c r="F145" s="124"/>
      <c r="G145" s="124"/>
      <c r="S145" s="103"/>
    </row>
    <row r="146" spans="2:19" s="53" customFormat="1" x14ac:dyDescent="0.2">
      <c r="B146" s="58" t="s">
        <v>53</v>
      </c>
      <c r="C146" s="124"/>
      <c r="F146" s="124"/>
      <c r="G146" s="124"/>
      <c r="S146" s="103"/>
    </row>
    <row r="147" spans="2:19" s="53" customFormat="1" x14ac:dyDescent="0.2">
      <c r="B147" s="58" t="s">
        <v>163</v>
      </c>
      <c r="C147" s="124"/>
      <c r="F147" s="124"/>
      <c r="G147" s="124"/>
      <c r="S147" s="103"/>
    </row>
    <row r="148" spans="2:19" s="53" customFormat="1" x14ac:dyDescent="0.2">
      <c r="B148" s="58" t="s">
        <v>167</v>
      </c>
      <c r="C148" s="124"/>
      <c r="F148" s="124"/>
      <c r="G148" s="124"/>
      <c r="S148" s="103"/>
    </row>
    <row r="149" spans="2:19" x14ac:dyDescent="0.2">
      <c r="B149" s="126" t="s">
        <v>195</v>
      </c>
      <c r="C149" s="124"/>
      <c r="F149" s="124"/>
      <c r="G149" s="124"/>
    </row>
    <row r="150" spans="2:19" x14ac:dyDescent="0.2">
      <c r="B150" s="58" t="s">
        <v>165</v>
      </c>
      <c r="C150" s="124"/>
      <c r="F150" s="124"/>
      <c r="G150" s="124"/>
    </row>
    <row r="151" spans="2:19" x14ac:dyDescent="0.2">
      <c r="B151" s="58" t="s">
        <v>170</v>
      </c>
      <c r="C151" s="124"/>
      <c r="F151" s="124"/>
      <c r="G151" s="124"/>
    </row>
    <row r="152" spans="2:19" x14ac:dyDescent="0.2">
      <c r="B152" s="58" t="s">
        <v>173</v>
      </c>
      <c r="C152" s="124"/>
      <c r="F152" s="124"/>
      <c r="G152" s="124"/>
    </row>
    <row r="153" spans="2:19" x14ac:dyDescent="0.2">
      <c r="B153" s="58" t="s">
        <v>171</v>
      </c>
      <c r="C153" s="124"/>
      <c r="F153" s="124"/>
      <c r="G153" s="124"/>
    </row>
    <row r="154" spans="2:19" x14ac:dyDescent="0.2">
      <c r="B154" s="58" t="s">
        <v>168</v>
      </c>
      <c r="C154" s="124"/>
      <c r="F154" s="124"/>
      <c r="G154" s="124"/>
    </row>
    <row r="155" spans="2:19" x14ac:dyDescent="0.2">
      <c r="B155" s="58" t="s">
        <v>161</v>
      </c>
      <c r="C155" s="124"/>
      <c r="F155" s="124"/>
      <c r="G155" s="124"/>
    </row>
    <row r="156" spans="2:19" x14ac:dyDescent="0.2">
      <c r="B156" s="58" t="s">
        <v>169</v>
      </c>
      <c r="C156" s="124"/>
    </row>
    <row r="157" spans="2:19" x14ac:dyDescent="0.2">
      <c r="B157" s="58" t="s">
        <v>162</v>
      </c>
      <c r="C157" s="124"/>
    </row>
    <row r="158" spans="2:19" x14ac:dyDescent="0.2">
      <c r="B158" s="58" t="s">
        <v>164</v>
      </c>
      <c r="C158" s="124"/>
    </row>
    <row r="159" spans="2:19" x14ac:dyDescent="0.2">
      <c r="B159" s="58" t="s">
        <v>46</v>
      </c>
      <c r="C159" s="124"/>
    </row>
    <row r="160" spans="2:19" x14ac:dyDescent="0.2">
      <c r="B160" s="58" t="s">
        <v>54</v>
      </c>
      <c r="C160" s="124"/>
    </row>
    <row r="161" spans="2:3" x14ac:dyDescent="0.2">
      <c r="B161" s="58" t="s">
        <v>45</v>
      </c>
      <c r="C161" s="124"/>
    </row>
    <row r="162" spans="2:3" x14ac:dyDescent="0.2">
      <c r="B162" s="58" t="s">
        <v>47</v>
      </c>
      <c r="C162" s="124"/>
    </row>
    <row r="163" spans="2:3" x14ac:dyDescent="0.2">
      <c r="B163" s="58" t="s">
        <v>113</v>
      </c>
      <c r="C163" s="124"/>
    </row>
    <row r="164" spans="2:3" x14ac:dyDescent="0.2">
      <c r="B164" s="58" t="s">
        <v>111</v>
      </c>
      <c r="C164" s="124"/>
    </row>
    <row r="165" spans="2:3" x14ac:dyDescent="0.2">
      <c r="B165" s="58" t="s">
        <v>40</v>
      </c>
      <c r="C165" s="124"/>
    </row>
    <row r="166" spans="2:3" x14ac:dyDescent="0.2">
      <c r="B166" s="58" t="s">
        <v>110</v>
      </c>
    </row>
    <row r="167" spans="2:3" x14ac:dyDescent="0.2">
      <c r="B167" s="51"/>
    </row>
    <row r="168" spans="2:3" x14ac:dyDescent="0.2">
      <c r="B168" s="51"/>
    </row>
    <row r="169" spans="2:3" x14ac:dyDescent="0.2">
      <c r="B169" s="51"/>
    </row>
    <row r="170" spans="2:3" x14ac:dyDescent="0.2">
      <c r="B170" s="51" t="s">
        <v>196</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sheetProtection formatCells="0" formatColumns="0" formatRows="0" insertRows="0"/>
  <mergeCells count="84">
    <mergeCell ref="V36:Z36"/>
    <mergeCell ref="AA36:AE36"/>
    <mergeCell ref="AF36:AI36"/>
    <mergeCell ref="V37:Z37"/>
    <mergeCell ref="AA37:AE37"/>
    <mergeCell ref="AF37:AI37"/>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71" priority="17" stopIfTrue="1" operator="equal">
      <formula>"0"</formula>
    </cfRule>
    <cfRule type="cellIs" dxfId="70" priority="18" stopIfTrue="1" operator="lessThanOrEqual">
      <formula>$S$5</formula>
    </cfRule>
    <cfRule type="cellIs" dxfId="69" priority="19" stopIfTrue="1" operator="greaterThanOrEqual">
      <formula>$S$2</formula>
    </cfRule>
    <cfRule type="cellIs" dxfId="68" priority="20" stopIfTrue="1" operator="between">
      <formula>$S$4</formula>
      <formula>$S$3</formula>
    </cfRule>
  </conditionalFormatting>
  <conditionalFormatting sqref="I49">
    <cfRule type="cellIs" dxfId="67" priority="13" stopIfTrue="1" operator="equal">
      <formula>"0"</formula>
    </cfRule>
    <cfRule type="cellIs" dxfId="66" priority="14" stopIfTrue="1" operator="lessThanOrEqual">
      <formula>$S$5</formula>
    </cfRule>
    <cfRule type="cellIs" dxfId="65" priority="15" stopIfTrue="1" operator="greaterThanOrEqual">
      <formula>$S$2</formula>
    </cfRule>
    <cfRule type="cellIs" dxfId="64" priority="16" stopIfTrue="1" operator="between">
      <formula>$S$4</formula>
      <formula>$S$3</formula>
    </cfRule>
  </conditionalFormatting>
  <conditionalFormatting sqref="L49">
    <cfRule type="cellIs" dxfId="63" priority="9" stopIfTrue="1" operator="equal">
      <formula>"0"</formula>
    </cfRule>
    <cfRule type="cellIs" dxfId="62" priority="10" stopIfTrue="1" operator="lessThanOrEqual">
      <formula>$S$5</formula>
    </cfRule>
    <cfRule type="cellIs" dxfId="61" priority="11" stopIfTrue="1" operator="greaterThanOrEqual">
      <formula>$S$2</formula>
    </cfRule>
    <cfRule type="cellIs" dxfId="60" priority="12" stopIfTrue="1" operator="between">
      <formula>$S$4</formula>
      <formula>$S$3</formula>
    </cfRule>
  </conditionalFormatting>
  <conditionalFormatting sqref="O49">
    <cfRule type="cellIs" dxfId="59" priority="5" stopIfTrue="1" operator="equal">
      <formula>"0"</formula>
    </cfRule>
    <cfRule type="cellIs" dxfId="58" priority="6" stopIfTrue="1" operator="lessThanOrEqual">
      <formula>$S$5</formula>
    </cfRule>
    <cfRule type="cellIs" dxfId="57" priority="7" stopIfTrue="1" operator="greaterThanOrEqual">
      <formula>$S$2</formula>
    </cfRule>
    <cfRule type="cellIs" dxfId="56" priority="8" stopIfTrue="1" operator="between">
      <formula>$S$4</formula>
      <formula>$S$3</formula>
    </cfRule>
  </conditionalFormatting>
  <conditionalFormatting sqref="P49">
    <cfRule type="cellIs" dxfId="55" priority="1" stopIfTrue="1" operator="equal">
      <formula>"0"</formula>
    </cfRule>
    <cfRule type="cellIs" dxfId="54" priority="2" stopIfTrue="1" operator="lessThanOrEqual">
      <formula>$S$5</formula>
    </cfRule>
    <cfRule type="cellIs" dxfId="53" priority="3" stopIfTrue="1" operator="greaterThanOrEqual">
      <formula>$S$2</formula>
    </cfRule>
    <cfRule type="cellIs" dxfId="52"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13" zoomScale="80" zoomScaleNormal="80" workbookViewId="0">
      <selection activeCell="H15" sqref="H15"/>
    </sheetView>
  </sheetViews>
  <sheetFormatPr baseColWidth="10" defaultColWidth="11.42578125" defaultRowHeight="30" customHeight="1" x14ac:dyDescent="0.2"/>
  <cols>
    <col min="1" max="1" width="28.5703125" style="87" customWidth="1"/>
    <col min="2" max="2" width="27" style="80" bestFit="1" customWidth="1"/>
    <col min="3" max="12" width="15.7109375" style="80" customWidth="1"/>
    <col min="13" max="13" width="5.28515625" style="80" customWidth="1"/>
    <col min="14" max="14" width="10.7109375" style="80" customWidth="1"/>
    <col min="15" max="15" width="27.5703125" style="80" bestFit="1" customWidth="1"/>
    <col min="16" max="18" width="11.42578125" style="112"/>
    <col min="19" max="19" width="11.42578125" style="100" hidden="1" customWidth="1"/>
    <col min="20" max="20" width="11.42578125" style="112"/>
    <col min="21" max="16384" width="11.42578125" style="80"/>
  </cols>
  <sheetData>
    <row r="1" spans="1:24" ht="30" customHeight="1" x14ac:dyDescent="0.25">
      <c r="A1" s="481"/>
      <c r="B1" s="478" t="s">
        <v>56</v>
      </c>
      <c r="C1" s="479"/>
      <c r="D1" s="479"/>
      <c r="E1" s="479"/>
      <c r="F1" s="479"/>
      <c r="G1" s="479"/>
      <c r="H1" s="479"/>
      <c r="I1" s="479"/>
      <c r="J1" s="479"/>
      <c r="K1" s="479"/>
      <c r="L1" s="479"/>
      <c r="M1" s="480"/>
      <c r="N1" s="482" t="s">
        <v>57</v>
      </c>
      <c r="O1" s="483"/>
      <c r="P1" s="111"/>
      <c r="Q1" s="111"/>
      <c r="T1" s="111"/>
      <c r="U1" s="77"/>
      <c r="V1" s="77"/>
      <c r="W1" s="78"/>
      <c r="X1" s="79"/>
    </row>
    <row r="2" spans="1:24" s="54" customFormat="1" ht="30" customHeight="1" x14ac:dyDescent="0.25">
      <c r="A2" s="481"/>
      <c r="B2" s="478" t="s">
        <v>87</v>
      </c>
      <c r="C2" s="479"/>
      <c r="D2" s="479"/>
      <c r="E2" s="479"/>
      <c r="F2" s="479"/>
      <c r="G2" s="479"/>
      <c r="H2" s="479"/>
      <c r="I2" s="479"/>
      <c r="J2" s="479"/>
      <c r="K2" s="479"/>
      <c r="L2" s="479"/>
      <c r="M2" s="480"/>
      <c r="N2" s="482" t="s">
        <v>257</v>
      </c>
      <c r="O2" s="483"/>
      <c r="P2" s="113"/>
      <c r="Q2" s="113"/>
      <c r="R2" s="114"/>
      <c r="S2" s="101">
        <v>0.8</v>
      </c>
      <c r="T2" s="113"/>
      <c r="U2" s="81"/>
      <c r="V2" s="81"/>
      <c r="W2" s="82"/>
      <c r="X2" s="83"/>
    </row>
    <row r="3" spans="1:24" s="54" customFormat="1" ht="30" customHeight="1" x14ac:dyDescent="0.25">
      <c r="A3" s="481"/>
      <c r="B3" s="478" t="s">
        <v>89</v>
      </c>
      <c r="C3" s="479"/>
      <c r="D3" s="479"/>
      <c r="E3" s="479"/>
      <c r="F3" s="479"/>
      <c r="G3" s="479"/>
      <c r="H3" s="479"/>
      <c r="I3" s="479"/>
      <c r="J3" s="479"/>
      <c r="K3" s="479"/>
      <c r="L3" s="479"/>
      <c r="M3" s="480"/>
      <c r="N3" s="482" t="s">
        <v>233</v>
      </c>
      <c r="O3" s="483"/>
      <c r="P3" s="113"/>
      <c r="Q3" s="113"/>
      <c r="R3" s="114"/>
      <c r="S3" s="101">
        <v>0.79998999999999998</v>
      </c>
      <c r="T3" s="113"/>
      <c r="U3" s="81"/>
      <c r="V3" s="81"/>
      <c r="W3" s="82"/>
      <c r="X3" s="83"/>
    </row>
    <row r="4" spans="1:24" s="54" customFormat="1" ht="30" customHeight="1" x14ac:dyDescent="0.25">
      <c r="A4" s="481"/>
      <c r="B4" s="478" t="s">
        <v>91</v>
      </c>
      <c r="C4" s="479"/>
      <c r="D4" s="479"/>
      <c r="E4" s="479"/>
      <c r="F4" s="479"/>
      <c r="G4" s="479"/>
      <c r="H4" s="479"/>
      <c r="I4" s="479"/>
      <c r="J4" s="479"/>
      <c r="K4" s="479"/>
      <c r="L4" s="479"/>
      <c r="M4" s="480"/>
      <c r="N4" s="483" t="s">
        <v>264</v>
      </c>
      <c r="O4" s="483"/>
      <c r="P4" s="115"/>
      <c r="Q4" s="115"/>
      <c r="R4" s="114"/>
      <c r="S4" s="101">
        <v>0.65</v>
      </c>
      <c r="T4" s="115"/>
      <c r="U4" s="84"/>
      <c r="V4" s="84"/>
      <c r="W4" s="82"/>
      <c r="X4" s="83"/>
    </row>
    <row r="5" spans="1:24" s="54" customFormat="1" ht="18" x14ac:dyDescent="0.25">
      <c r="A5" s="104"/>
      <c r="B5" s="105"/>
      <c r="C5" s="106"/>
      <c r="D5" s="106"/>
      <c r="E5" s="106"/>
      <c r="F5" s="106"/>
      <c r="G5" s="106"/>
      <c r="H5" s="106"/>
      <c r="I5" s="106"/>
      <c r="J5" s="106"/>
      <c r="K5" s="106"/>
      <c r="L5" s="106"/>
      <c r="M5" s="107"/>
      <c r="N5" s="107"/>
      <c r="O5" s="107"/>
      <c r="P5" s="115"/>
      <c r="Q5" s="115"/>
      <c r="R5" s="114"/>
      <c r="S5" s="101">
        <v>0.64999899999999999</v>
      </c>
      <c r="T5" s="115"/>
      <c r="U5" s="84"/>
      <c r="V5" s="84"/>
      <c r="W5" s="82"/>
      <c r="X5" s="83"/>
    </row>
    <row r="6" spans="1:24" s="54" customFormat="1" ht="13.5" customHeight="1" x14ac:dyDescent="0.25">
      <c r="A6" s="108" t="s">
        <v>0</v>
      </c>
      <c r="B6" s="109"/>
      <c r="C6" s="484"/>
      <c r="D6" s="484"/>
      <c r="E6" s="484"/>
      <c r="F6" s="484"/>
      <c r="G6" s="484"/>
      <c r="H6" s="484"/>
      <c r="I6" s="484"/>
      <c r="J6" s="484"/>
      <c r="K6" s="484"/>
      <c r="L6" s="484"/>
      <c r="M6" s="484"/>
      <c r="N6" s="484"/>
      <c r="O6" s="484"/>
      <c r="P6" s="114"/>
      <c r="Q6" s="114"/>
      <c r="R6" s="114"/>
      <c r="S6" s="101"/>
      <c r="T6" s="114"/>
    </row>
    <row r="7" spans="1:24" s="54" customFormat="1" ht="11.25" customHeight="1" x14ac:dyDescent="0.2">
      <c r="A7" s="110"/>
      <c r="B7" s="109"/>
      <c r="C7" s="109"/>
      <c r="D7" s="109"/>
      <c r="E7" s="109"/>
      <c r="F7" s="109"/>
      <c r="G7" s="109"/>
      <c r="H7" s="109"/>
      <c r="I7" s="109"/>
      <c r="J7" s="109"/>
      <c r="K7" s="109"/>
      <c r="L7" s="109"/>
      <c r="M7" s="109"/>
      <c r="N7" s="109"/>
      <c r="O7" s="109"/>
      <c r="P7" s="114"/>
      <c r="Q7" s="114"/>
      <c r="R7" s="114"/>
      <c r="S7" s="101"/>
      <c r="T7" s="114"/>
    </row>
    <row r="8" spans="1:24" s="85" customFormat="1" ht="30" customHeight="1" x14ac:dyDescent="0.2">
      <c r="A8" s="475" t="s">
        <v>92</v>
      </c>
      <c r="B8" s="477" t="s">
        <v>20</v>
      </c>
      <c r="C8" s="477" t="s">
        <v>217</v>
      </c>
      <c r="D8" s="477"/>
      <c r="E8" s="477"/>
      <c r="F8" s="477"/>
      <c r="G8" s="477"/>
      <c r="H8" s="477"/>
      <c r="I8" s="477"/>
      <c r="J8" s="477"/>
      <c r="K8" s="477"/>
      <c r="L8" s="477"/>
      <c r="M8" s="477" t="s">
        <v>94</v>
      </c>
      <c r="N8" s="477"/>
      <c r="O8" s="477"/>
      <c r="P8" s="116"/>
      <c r="Q8" s="116"/>
      <c r="R8" s="116"/>
      <c r="S8" s="100"/>
      <c r="T8" s="116"/>
    </row>
    <row r="9" spans="1:24" s="86" customFormat="1" ht="30" customHeight="1" thickBot="1" x14ac:dyDescent="0.25">
      <c r="A9" s="476"/>
      <c r="B9" s="475"/>
      <c r="C9" s="49" t="s">
        <v>179</v>
      </c>
      <c r="D9" s="49" t="s">
        <v>93</v>
      </c>
      <c r="E9" s="49" t="s">
        <v>180</v>
      </c>
      <c r="F9" s="49" t="s">
        <v>93</v>
      </c>
      <c r="G9" s="49" t="s">
        <v>181</v>
      </c>
      <c r="H9" s="49" t="s">
        <v>93</v>
      </c>
      <c r="I9" s="49" t="s">
        <v>182</v>
      </c>
      <c r="J9" s="49" t="s">
        <v>93</v>
      </c>
      <c r="K9" s="49" t="s">
        <v>10</v>
      </c>
      <c r="L9" s="49" t="s">
        <v>93</v>
      </c>
      <c r="M9" s="475"/>
      <c r="N9" s="475"/>
      <c r="O9" s="475"/>
      <c r="P9" s="117"/>
      <c r="Q9" s="117"/>
      <c r="R9" s="117"/>
      <c r="S9" s="100"/>
      <c r="T9" s="117"/>
    </row>
    <row r="10" spans="1:24" s="54" customFormat="1" ht="192.6" customHeight="1" x14ac:dyDescent="0.2">
      <c r="A10" s="505" t="s">
        <v>239</v>
      </c>
      <c r="B10" s="130" t="str">
        <f>+'[1]Audiencias y Reuniones Acreedor'!B40</f>
        <v>No de audiencias realizadas</v>
      </c>
      <c r="C10" s="130">
        <v>16</v>
      </c>
      <c r="D10" s="487">
        <f>IF(C10=0,"0",C10/C11)</f>
        <v>1</v>
      </c>
      <c r="E10" s="120">
        <v>14</v>
      </c>
      <c r="F10" s="487">
        <f>IF(E10=0,"0",E10/E11)</f>
        <v>1</v>
      </c>
      <c r="G10" s="120">
        <v>24</v>
      </c>
      <c r="H10" s="487">
        <f>IF(G10=0,"0",G10/G11)</f>
        <v>1</v>
      </c>
      <c r="I10" s="120">
        <v>25</v>
      </c>
      <c r="J10" s="487">
        <f>IF(I10=0,"0",I10/I11)</f>
        <v>1</v>
      </c>
      <c r="K10" s="122">
        <f>+C10+E10+G10+I10</f>
        <v>79</v>
      </c>
      <c r="L10" s="491">
        <f>IF(K10=0,"0",K10/K11)</f>
        <v>1</v>
      </c>
      <c r="M10" s="489" t="s">
        <v>256</v>
      </c>
      <c r="N10" s="489"/>
      <c r="O10" s="490"/>
      <c r="P10" s="114"/>
      <c r="Q10" s="114"/>
      <c r="R10" s="114"/>
      <c r="S10" s="100"/>
      <c r="T10" s="114"/>
    </row>
    <row r="11" spans="1:24" s="54" customFormat="1" ht="174" customHeight="1" x14ac:dyDescent="0.2">
      <c r="A11" s="506"/>
      <c r="B11" s="130" t="str">
        <f>+'[1]Audiencias y Reuniones Acreedor'!B41</f>
        <v>No de audiencias convocadas</v>
      </c>
      <c r="C11" s="130">
        <v>16</v>
      </c>
      <c r="D11" s="488"/>
      <c r="E11" s="121">
        <v>14</v>
      </c>
      <c r="F11" s="488"/>
      <c r="G11" s="121">
        <v>24</v>
      </c>
      <c r="H11" s="488"/>
      <c r="I11" s="121">
        <v>25</v>
      </c>
      <c r="J11" s="488"/>
      <c r="K11" s="123">
        <f>+C11+E11+G11+I11</f>
        <v>79</v>
      </c>
      <c r="L11" s="492"/>
      <c r="M11" s="489" t="s">
        <v>275</v>
      </c>
      <c r="N11" s="489"/>
      <c r="O11" s="490"/>
      <c r="P11" s="114"/>
      <c r="Q11" s="114"/>
      <c r="R11" s="114"/>
      <c r="S11" s="100"/>
      <c r="T11" s="114"/>
    </row>
    <row r="12" spans="1:24" ht="30" customHeight="1" x14ac:dyDescent="0.2">
      <c r="B12" s="78"/>
      <c r="C12" s="88"/>
      <c r="D12" s="88"/>
      <c r="E12" s="88"/>
      <c r="F12" s="88"/>
      <c r="G12" s="88"/>
      <c r="H12" s="88"/>
      <c r="I12" s="88"/>
      <c r="J12" s="88"/>
      <c r="K12" s="88"/>
      <c r="L12" s="88"/>
    </row>
    <row r="66" spans="19:19" ht="30" customHeight="1" x14ac:dyDescent="0.2">
      <c r="S66" s="102"/>
    </row>
    <row r="136" spans="19:19" ht="30" customHeight="1" x14ac:dyDescent="0.2">
      <c r="S136" s="103"/>
    </row>
    <row r="137" spans="19:19" ht="30" customHeight="1" x14ac:dyDescent="0.2">
      <c r="S137" s="103"/>
    </row>
    <row r="138" spans="19:19" ht="30" customHeight="1" x14ac:dyDescent="0.2">
      <c r="S138" s="103"/>
    </row>
    <row r="139" spans="19:19" ht="30" customHeight="1" x14ac:dyDescent="0.2">
      <c r="S139" s="103"/>
    </row>
    <row r="140" spans="19:19" ht="30" customHeight="1" x14ac:dyDescent="0.2">
      <c r="S140" s="103"/>
    </row>
    <row r="141" spans="19:19" ht="30" customHeight="1" x14ac:dyDescent="0.2">
      <c r="S141" s="103"/>
    </row>
    <row r="142" spans="19:19" ht="30" customHeight="1" x14ac:dyDescent="0.2">
      <c r="S142" s="103"/>
    </row>
    <row r="143" spans="19:19" ht="30" customHeight="1" x14ac:dyDescent="0.2">
      <c r="S143" s="103"/>
    </row>
    <row r="144" spans="19:19" ht="30" customHeight="1" x14ac:dyDescent="0.2">
      <c r="S144" s="103"/>
    </row>
    <row r="145" spans="19:19" ht="30" customHeight="1" x14ac:dyDescent="0.2">
      <c r="S145" s="103"/>
    </row>
    <row r="146" spans="19:19" ht="30" customHeight="1" x14ac:dyDescent="0.2">
      <c r="S146" s="103"/>
    </row>
  </sheetData>
  <sheetProtection formatCells="0" formatColumns="0" formatRows="0" insertRows="0"/>
  <mergeCells count="22">
    <mergeCell ref="A8:A9"/>
    <mergeCell ref="B8:B9"/>
    <mergeCell ref="C8:L8"/>
    <mergeCell ref="M8:O9"/>
    <mergeCell ref="B3:M3"/>
    <mergeCell ref="N3:O3"/>
    <mergeCell ref="C6:O6"/>
    <mergeCell ref="B4:M4"/>
    <mergeCell ref="N4:O4"/>
    <mergeCell ref="A1:A4"/>
    <mergeCell ref="B1:M1"/>
    <mergeCell ref="N1:O1"/>
    <mergeCell ref="B2:M2"/>
    <mergeCell ref="N2:O2"/>
    <mergeCell ref="A10:A11"/>
    <mergeCell ref="D10:D11"/>
    <mergeCell ref="J10:J11"/>
    <mergeCell ref="L10:L11"/>
    <mergeCell ref="M10:O10"/>
    <mergeCell ref="M11:O11"/>
    <mergeCell ref="F10:F11"/>
    <mergeCell ref="H10:H11"/>
  </mergeCells>
  <conditionalFormatting sqref="L10">
    <cfRule type="cellIs" dxfId="51" priority="1" stopIfTrue="1" operator="equal">
      <formula>"0"</formula>
    </cfRule>
    <cfRule type="cellIs" dxfId="50" priority="2" stopIfTrue="1" operator="lessThanOrEqual">
      <formula>$S$5</formula>
    </cfRule>
    <cfRule type="cellIs" dxfId="49" priority="3" stopIfTrue="1" operator="greaterThanOrEqual">
      <formula>$S$2</formula>
    </cfRule>
    <cfRule type="cellIs" dxfId="48" priority="4" stopIfTrue="1" operator="between">
      <formula>$S$4</formula>
      <formula>$S$3</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22" workbookViewId="0">
      <selection activeCell="C1" sqref="C1"/>
    </sheetView>
  </sheetViews>
  <sheetFormatPr baseColWidth="10" defaultColWidth="11.42578125"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37"/>
      <c r="C2" s="340" t="s">
        <v>56</v>
      </c>
      <c r="D2" s="341"/>
      <c r="E2" s="341"/>
      <c r="F2" s="341"/>
      <c r="G2" s="341"/>
      <c r="H2" s="341"/>
      <c r="I2" s="341"/>
      <c r="J2" s="341"/>
      <c r="K2" s="341"/>
      <c r="L2" s="341"/>
      <c r="M2" s="342"/>
      <c r="N2" s="343" t="s">
        <v>188</v>
      </c>
      <c r="O2" s="344"/>
      <c r="P2" s="345"/>
      <c r="S2" s="101">
        <v>0.8</v>
      </c>
    </row>
    <row r="3" spans="1:19" ht="15.75" customHeight="1" x14ac:dyDescent="0.2">
      <c r="B3" s="338"/>
      <c r="C3" s="346" t="s">
        <v>58</v>
      </c>
      <c r="D3" s="347"/>
      <c r="E3" s="347"/>
      <c r="F3" s="347"/>
      <c r="G3" s="347"/>
      <c r="H3" s="347"/>
      <c r="I3" s="347"/>
      <c r="J3" s="347"/>
      <c r="K3" s="347"/>
      <c r="L3" s="347"/>
      <c r="M3" s="348"/>
      <c r="N3" s="349" t="s">
        <v>257</v>
      </c>
      <c r="O3" s="350"/>
      <c r="P3" s="351"/>
      <c r="S3" s="101">
        <v>0.79998999999999998</v>
      </c>
    </row>
    <row r="4" spans="1:19" ht="15.75" customHeight="1" x14ac:dyDescent="0.2">
      <c r="B4" s="338"/>
      <c r="C4" s="346" t="s">
        <v>59</v>
      </c>
      <c r="D4" s="347"/>
      <c r="E4" s="347"/>
      <c r="F4" s="347"/>
      <c r="G4" s="347"/>
      <c r="H4" s="347"/>
      <c r="I4" s="347"/>
      <c r="J4" s="347"/>
      <c r="K4" s="347"/>
      <c r="L4" s="347"/>
      <c r="M4" s="348"/>
      <c r="N4" s="349" t="s">
        <v>189</v>
      </c>
      <c r="O4" s="350"/>
      <c r="P4" s="351"/>
      <c r="S4" s="101">
        <v>0.65</v>
      </c>
    </row>
    <row r="5" spans="1:19" ht="16.5" customHeight="1" thickBot="1" x14ac:dyDescent="0.25">
      <c r="B5" s="339"/>
      <c r="C5" s="352" t="s">
        <v>60</v>
      </c>
      <c r="D5" s="353"/>
      <c r="E5" s="353"/>
      <c r="F5" s="353"/>
      <c r="G5" s="353"/>
      <c r="H5" s="353"/>
      <c r="I5" s="353"/>
      <c r="J5" s="353"/>
      <c r="K5" s="353"/>
      <c r="L5" s="353"/>
      <c r="M5" s="354"/>
      <c r="N5" s="355" t="s">
        <v>61</v>
      </c>
      <c r="O5" s="356"/>
      <c r="P5" s="357"/>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58" t="s">
        <v>65</v>
      </c>
      <c r="C7" s="359"/>
      <c r="D7" s="359"/>
      <c r="E7" s="359"/>
      <c r="F7" s="359"/>
      <c r="G7" s="359"/>
      <c r="H7" s="359"/>
      <c r="I7" s="359"/>
      <c r="J7" s="359"/>
      <c r="K7" s="359"/>
      <c r="L7" s="359"/>
      <c r="M7" s="359"/>
      <c r="N7" s="359"/>
      <c r="O7" s="359"/>
      <c r="P7" s="360"/>
      <c r="Q7" s="53"/>
      <c r="S7" s="101"/>
    </row>
    <row r="8" spans="1:19" ht="13.5" thickBot="1" x14ac:dyDescent="0.25">
      <c r="A8" s="53"/>
      <c r="B8" s="361"/>
      <c r="C8" s="362"/>
      <c r="D8" s="362"/>
      <c r="E8" s="362"/>
      <c r="F8" s="362"/>
      <c r="G8" s="362"/>
      <c r="H8" s="362"/>
      <c r="I8" s="362"/>
      <c r="J8" s="362"/>
      <c r="K8" s="362"/>
      <c r="L8" s="362"/>
      <c r="M8" s="362"/>
      <c r="N8" s="362"/>
      <c r="O8" s="362"/>
      <c r="P8" s="363"/>
      <c r="Q8" s="53"/>
    </row>
    <row r="9" spans="1:19" ht="6.75" customHeight="1" thickBot="1" x14ac:dyDescent="0.25">
      <c r="A9" s="53"/>
      <c r="B9" s="364"/>
      <c r="C9" s="364"/>
      <c r="D9" s="364"/>
      <c r="E9" s="364"/>
      <c r="F9" s="364"/>
      <c r="G9" s="364"/>
      <c r="H9" s="364"/>
      <c r="I9" s="364"/>
      <c r="J9" s="364"/>
      <c r="K9" s="364"/>
      <c r="L9" s="364"/>
      <c r="M9" s="364"/>
      <c r="N9" s="364"/>
      <c r="O9" s="364"/>
      <c r="P9" s="364"/>
      <c r="Q9" s="53"/>
    </row>
    <row r="10" spans="1:19" ht="26.25" customHeight="1" thickBot="1" x14ac:dyDescent="0.25">
      <c r="A10" s="53"/>
      <c r="B10" s="91" t="s">
        <v>83</v>
      </c>
      <c r="C10" s="370">
        <v>2020</v>
      </c>
      <c r="D10" s="371"/>
      <c r="E10" s="371"/>
      <c r="F10" s="371"/>
      <c r="G10" s="371"/>
      <c r="H10" s="371"/>
      <c r="I10" s="372"/>
      <c r="J10" s="365" t="s">
        <v>1</v>
      </c>
      <c r="K10" s="366"/>
      <c r="L10" s="366"/>
      <c r="M10" s="366"/>
      <c r="N10" s="367" t="s">
        <v>232</v>
      </c>
      <c r="O10" s="368"/>
      <c r="P10" s="369"/>
      <c r="Q10" s="53"/>
    </row>
    <row r="11" spans="1:19" ht="4.5" customHeight="1" thickBot="1" x14ac:dyDescent="0.25">
      <c r="A11" s="53"/>
      <c r="B11" s="373"/>
      <c r="C11" s="374"/>
      <c r="D11" s="374"/>
      <c r="E11" s="374"/>
      <c r="F11" s="374"/>
      <c r="G11" s="374"/>
      <c r="H11" s="374"/>
      <c r="I11" s="374"/>
      <c r="J11" s="374"/>
      <c r="K11" s="374"/>
      <c r="L11" s="374"/>
      <c r="M11" s="374"/>
      <c r="N11" s="374"/>
      <c r="O11" s="374"/>
      <c r="P11" s="375"/>
      <c r="Q11" s="53"/>
    </row>
    <row r="12" spans="1:19" ht="13.5" thickBot="1" x14ac:dyDescent="0.25">
      <c r="A12" s="53"/>
      <c r="B12" s="63" t="s">
        <v>0</v>
      </c>
      <c r="C12" s="376" t="s">
        <v>110</v>
      </c>
      <c r="D12" s="376"/>
      <c r="E12" s="376"/>
      <c r="F12" s="376"/>
      <c r="G12" s="376"/>
      <c r="H12" s="376"/>
      <c r="I12" s="376"/>
      <c r="J12" s="376"/>
      <c r="K12" s="376"/>
      <c r="L12" s="376"/>
      <c r="M12" s="376"/>
      <c r="N12" s="376"/>
      <c r="O12" s="376"/>
      <c r="P12" s="377"/>
      <c r="Q12" s="53"/>
    </row>
    <row r="13" spans="1:19" ht="4.5" customHeight="1" thickBot="1" x14ac:dyDescent="0.25">
      <c r="A13" s="53"/>
      <c r="B13" s="378"/>
      <c r="C13" s="379"/>
      <c r="D13" s="379"/>
      <c r="E13" s="379"/>
      <c r="F13" s="379"/>
      <c r="G13" s="379"/>
      <c r="H13" s="379"/>
      <c r="I13" s="379"/>
      <c r="J13" s="379"/>
      <c r="K13" s="379"/>
      <c r="L13" s="379"/>
      <c r="M13" s="379"/>
      <c r="N13" s="379"/>
      <c r="O13" s="379"/>
      <c r="P13" s="380"/>
      <c r="Q13" s="53"/>
    </row>
    <row r="14" spans="1:19" ht="18" customHeight="1" thickBot="1" x14ac:dyDescent="0.25">
      <c r="A14" s="53"/>
      <c r="B14" s="63" t="s">
        <v>6</v>
      </c>
      <c r="C14" s="381" t="s">
        <v>209</v>
      </c>
      <c r="D14" s="382"/>
      <c r="E14" s="382"/>
      <c r="F14" s="382"/>
      <c r="G14" s="382"/>
      <c r="H14" s="382"/>
      <c r="I14" s="382"/>
      <c r="J14" s="382"/>
      <c r="K14" s="382"/>
      <c r="L14" s="382"/>
      <c r="M14" s="382"/>
      <c r="N14" s="382"/>
      <c r="O14" s="382"/>
      <c r="P14" s="383"/>
      <c r="Q14" s="53"/>
    </row>
    <row r="15" spans="1:19" ht="4.5" customHeight="1" thickBot="1" x14ac:dyDescent="0.25">
      <c r="A15" s="53"/>
      <c r="B15" s="384"/>
      <c r="C15" s="385"/>
      <c r="D15" s="385"/>
      <c r="E15" s="385"/>
      <c r="F15" s="385"/>
      <c r="G15" s="385"/>
      <c r="H15" s="385"/>
      <c r="I15" s="385"/>
      <c r="J15" s="385"/>
      <c r="K15" s="385"/>
      <c r="L15" s="385"/>
      <c r="M15" s="385"/>
      <c r="N15" s="385"/>
      <c r="O15" s="385"/>
      <c r="P15" s="386"/>
      <c r="Q15" s="53"/>
    </row>
    <row r="16" spans="1:19" ht="32.25" customHeight="1" thickBot="1" x14ac:dyDescent="0.25">
      <c r="A16" s="53"/>
      <c r="B16" s="63" t="s">
        <v>25</v>
      </c>
      <c r="C16" s="367" t="s">
        <v>225</v>
      </c>
      <c r="D16" s="368"/>
      <c r="E16" s="368"/>
      <c r="F16" s="368"/>
      <c r="G16" s="368"/>
      <c r="H16" s="368"/>
      <c r="I16" s="368"/>
      <c r="J16" s="368"/>
      <c r="K16" s="368"/>
      <c r="L16" s="368"/>
      <c r="M16" s="368"/>
      <c r="N16" s="368"/>
      <c r="O16" s="368"/>
      <c r="P16" s="369"/>
      <c r="Q16" s="53"/>
    </row>
    <row r="17" spans="1:17" ht="4.5" customHeight="1" thickBot="1" x14ac:dyDescent="0.25">
      <c r="A17" s="53"/>
      <c r="B17" s="384"/>
      <c r="C17" s="385"/>
      <c r="D17" s="385"/>
      <c r="E17" s="385"/>
      <c r="F17" s="385"/>
      <c r="G17" s="385"/>
      <c r="H17" s="385"/>
      <c r="I17" s="385"/>
      <c r="J17" s="385"/>
      <c r="K17" s="385"/>
      <c r="L17" s="385"/>
      <c r="M17" s="385"/>
      <c r="N17" s="385"/>
      <c r="O17" s="385"/>
      <c r="P17" s="386"/>
      <c r="Q17" s="53"/>
    </row>
    <row r="18" spans="1:17" ht="26.25" customHeight="1" thickBot="1" x14ac:dyDescent="0.25">
      <c r="A18" s="53"/>
      <c r="B18" s="63" t="s">
        <v>11</v>
      </c>
      <c r="C18" s="387" t="s">
        <v>192</v>
      </c>
      <c r="D18" s="388"/>
      <c r="E18" s="388"/>
      <c r="F18" s="388"/>
      <c r="G18" s="388"/>
      <c r="H18" s="388"/>
      <c r="I18" s="388"/>
      <c r="J18" s="388"/>
      <c r="K18" s="388"/>
      <c r="L18" s="388"/>
      <c r="M18" s="388"/>
      <c r="N18" s="388"/>
      <c r="O18" s="388"/>
      <c r="P18" s="389"/>
      <c r="Q18" s="53"/>
    </row>
    <row r="19" spans="1:17" ht="4.5" customHeight="1" thickBot="1" x14ac:dyDescent="0.25">
      <c r="A19" s="53"/>
      <c r="B19" s="390"/>
      <c r="C19" s="390"/>
      <c r="D19" s="390"/>
      <c r="E19" s="390"/>
      <c r="F19" s="390"/>
      <c r="G19" s="390"/>
      <c r="H19" s="390"/>
      <c r="I19" s="390"/>
      <c r="J19" s="390"/>
      <c r="K19" s="390"/>
      <c r="L19" s="390"/>
      <c r="M19" s="390"/>
      <c r="N19" s="390"/>
      <c r="O19" s="390"/>
      <c r="P19" s="390"/>
      <c r="Q19" s="53"/>
    </row>
    <row r="20" spans="1:17" ht="17.25" customHeight="1" thickBot="1" x14ac:dyDescent="0.25">
      <c r="A20" s="53"/>
      <c r="B20" s="391" t="s">
        <v>26</v>
      </c>
      <c r="C20" s="392"/>
      <c r="D20" s="392"/>
      <c r="E20" s="392"/>
      <c r="F20" s="392"/>
      <c r="G20" s="392"/>
      <c r="H20" s="392"/>
      <c r="I20" s="392"/>
      <c r="J20" s="392"/>
      <c r="K20" s="392"/>
      <c r="L20" s="392"/>
      <c r="M20" s="392"/>
      <c r="N20" s="392"/>
      <c r="O20" s="392"/>
      <c r="P20" s="393"/>
      <c r="Q20" s="53"/>
    </row>
    <row r="21" spans="1:17" ht="4.5" customHeight="1" thickBot="1" x14ac:dyDescent="0.25">
      <c r="A21" s="53"/>
      <c r="B21" s="394"/>
      <c r="C21" s="395"/>
      <c r="D21" s="395"/>
      <c r="E21" s="395"/>
      <c r="F21" s="395"/>
      <c r="G21" s="395"/>
      <c r="H21" s="395"/>
      <c r="I21" s="395"/>
      <c r="J21" s="395"/>
      <c r="K21" s="395"/>
      <c r="L21" s="395"/>
      <c r="M21" s="395"/>
      <c r="N21" s="395"/>
      <c r="O21" s="395"/>
      <c r="P21" s="396"/>
      <c r="Q21" s="53"/>
    </row>
    <row r="22" spans="1:17" ht="51" customHeight="1" thickBot="1" x14ac:dyDescent="0.25">
      <c r="A22" s="53"/>
      <c r="B22" s="63" t="s">
        <v>3</v>
      </c>
      <c r="C22" s="397" t="s">
        <v>226</v>
      </c>
      <c r="D22" s="398"/>
      <c r="E22" s="398"/>
      <c r="F22" s="398"/>
      <c r="G22" s="398"/>
      <c r="H22" s="398"/>
      <c r="I22" s="398"/>
      <c r="J22" s="398"/>
      <c r="K22" s="398"/>
      <c r="L22" s="398"/>
      <c r="M22" s="398"/>
      <c r="N22" s="398"/>
      <c r="O22" s="398"/>
      <c r="P22" s="399"/>
      <c r="Q22" s="53"/>
    </row>
    <row r="23" spans="1:17" ht="4.5" customHeight="1" thickBot="1" x14ac:dyDescent="0.25">
      <c r="A23" s="53"/>
      <c r="B23" s="384"/>
      <c r="C23" s="385"/>
      <c r="D23" s="385"/>
      <c r="E23" s="385"/>
      <c r="F23" s="385"/>
      <c r="G23" s="385"/>
      <c r="H23" s="385"/>
      <c r="I23" s="385"/>
      <c r="J23" s="385"/>
      <c r="K23" s="385"/>
      <c r="L23" s="385"/>
      <c r="M23" s="385"/>
      <c r="N23" s="385"/>
      <c r="O23" s="385"/>
      <c r="P23" s="386"/>
      <c r="Q23" s="53"/>
    </row>
    <row r="24" spans="1:17" ht="82.5" customHeight="1" thickBot="1" x14ac:dyDescent="0.25">
      <c r="A24" s="53"/>
      <c r="B24" s="63" t="s">
        <v>12</v>
      </c>
      <c r="C24" s="400" t="s">
        <v>227</v>
      </c>
      <c r="D24" s="401"/>
      <c r="E24" s="401"/>
      <c r="F24" s="401"/>
      <c r="G24" s="401"/>
      <c r="H24" s="401"/>
      <c r="I24" s="401"/>
      <c r="J24" s="401"/>
      <c r="K24" s="401"/>
      <c r="L24" s="401"/>
      <c r="M24" s="401"/>
      <c r="N24" s="401"/>
      <c r="O24" s="401"/>
      <c r="P24" s="402"/>
      <c r="Q24" s="53"/>
    </row>
    <row r="25" spans="1:17" ht="4.5" customHeight="1" thickBot="1" x14ac:dyDescent="0.25">
      <c r="A25" s="53"/>
      <c r="B25" s="403"/>
      <c r="C25" s="404"/>
      <c r="D25" s="404"/>
      <c r="E25" s="404"/>
      <c r="F25" s="404"/>
      <c r="G25" s="404"/>
      <c r="H25" s="404"/>
      <c r="I25" s="404"/>
      <c r="J25" s="404"/>
      <c r="K25" s="404"/>
      <c r="L25" s="404"/>
      <c r="M25" s="404"/>
      <c r="N25" s="404"/>
      <c r="O25" s="404"/>
      <c r="P25" s="405"/>
      <c r="Q25" s="53"/>
    </row>
    <row r="26" spans="1:17" ht="13.5" customHeight="1" thickBot="1" x14ac:dyDescent="0.25">
      <c r="A26" s="53"/>
      <c r="B26" s="64" t="s">
        <v>2</v>
      </c>
      <c r="C26" s="406">
        <v>0.8</v>
      </c>
      <c r="D26" s="407"/>
      <c r="E26" s="407"/>
      <c r="F26" s="407"/>
      <c r="G26" s="407"/>
      <c r="H26" s="407"/>
      <c r="I26" s="407"/>
      <c r="J26" s="407"/>
      <c r="K26" s="407"/>
      <c r="L26" s="407"/>
      <c r="M26" s="407"/>
      <c r="N26" s="407"/>
      <c r="O26" s="407"/>
      <c r="P26" s="408"/>
      <c r="Q26" s="53"/>
    </row>
    <row r="27" spans="1:17" ht="4.5" customHeight="1" thickBot="1" x14ac:dyDescent="0.25">
      <c r="A27" s="53"/>
      <c r="B27" s="409"/>
      <c r="C27" s="410"/>
      <c r="D27" s="410"/>
      <c r="E27" s="410"/>
      <c r="F27" s="410"/>
      <c r="G27" s="410"/>
      <c r="H27" s="410"/>
      <c r="I27" s="410"/>
      <c r="J27" s="410"/>
      <c r="K27" s="410"/>
      <c r="L27" s="410"/>
      <c r="M27" s="410"/>
      <c r="N27" s="410"/>
      <c r="O27" s="410"/>
      <c r="P27" s="411"/>
      <c r="Q27" s="53"/>
    </row>
    <row r="28" spans="1:17" ht="12.75" customHeight="1" thickBot="1" x14ac:dyDescent="0.25">
      <c r="A28" s="53"/>
      <c r="B28" s="64" t="s">
        <v>13</v>
      </c>
      <c r="C28" s="65" t="s">
        <v>14</v>
      </c>
      <c r="D28" s="412" t="s">
        <v>177</v>
      </c>
      <c r="E28" s="407"/>
      <c r="F28" s="407"/>
      <c r="G28" s="408"/>
      <c r="H28" s="413" t="s">
        <v>15</v>
      </c>
      <c r="I28" s="413"/>
      <c r="J28" s="413"/>
      <c r="K28" s="412" t="s">
        <v>176</v>
      </c>
      <c r="L28" s="407"/>
      <c r="M28" s="408"/>
      <c r="N28" s="414" t="s">
        <v>16</v>
      </c>
      <c r="O28" s="415"/>
      <c r="P28" s="66" t="s">
        <v>178</v>
      </c>
      <c r="Q28" s="53"/>
    </row>
    <row r="29" spans="1:17" ht="4.5" customHeight="1" thickBot="1" x14ac:dyDescent="0.25">
      <c r="A29" s="53"/>
      <c r="B29" s="416"/>
      <c r="C29" s="417"/>
      <c r="D29" s="417"/>
      <c r="E29" s="417"/>
      <c r="F29" s="417"/>
      <c r="G29" s="417"/>
      <c r="H29" s="417"/>
      <c r="I29" s="417"/>
      <c r="J29" s="417"/>
      <c r="K29" s="417"/>
      <c r="L29" s="417"/>
      <c r="M29" s="417"/>
      <c r="N29" s="417"/>
      <c r="O29" s="417"/>
      <c r="P29" s="418"/>
      <c r="Q29" s="53"/>
    </row>
    <row r="30" spans="1:17" ht="13.5" thickBot="1" x14ac:dyDescent="0.25">
      <c r="A30" s="53"/>
      <c r="B30" s="89" t="s">
        <v>7</v>
      </c>
      <c r="C30" s="419" t="s">
        <v>187</v>
      </c>
      <c r="D30" s="376"/>
      <c r="E30" s="376"/>
      <c r="F30" s="376"/>
      <c r="G30" s="376"/>
      <c r="H30" s="376"/>
      <c r="I30" s="376"/>
      <c r="J30" s="376"/>
      <c r="K30" s="376"/>
      <c r="L30" s="376"/>
      <c r="M30" s="376"/>
      <c r="N30" s="376"/>
      <c r="O30" s="376"/>
      <c r="P30" s="377"/>
      <c r="Q30" s="53"/>
    </row>
    <row r="31" spans="1:17" ht="4.5" customHeight="1" thickBot="1" x14ac:dyDescent="0.25">
      <c r="A31" s="53"/>
      <c r="B31" s="384"/>
      <c r="C31" s="385"/>
      <c r="D31" s="385"/>
      <c r="E31" s="385"/>
      <c r="F31" s="385"/>
      <c r="G31" s="385"/>
      <c r="H31" s="385"/>
      <c r="I31" s="385"/>
      <c r="J31" s="385"/>
      <c r="K31" s="385"/>
      <c r="L31" s="385"/>
      <c r="M31" s="385"/>
      <c r="N31" s="385"/>
      <c r="O31" s="385"/>
      <c r="P31" s="386"/>
      <c r="Q31" s="53"/>
    </row>
    <row r="32" spans="1:17" ht="13.5" thickBot="1" x14ac:dyDescent="0.25">
      <c r="A32" s="53"/>
      <c r="B32" s="89" t="s">
        <v>4</v>
      </c>
      <c r="C32" s="420" t="s">
        <v>71</v>
      </c>
      <c r="D32" s="376"/>
      <c r="E32" s="376"/>
      <c r="F32" s="376"/>
      <c r="G32" s="376"/>
      <c r="H32" s="376"/>
      <c r="I32" s="376"/>
      <c r="J32" s="376"/>
      <c r="K32" s="376"/>
      <c r="L32" s="376"/>
      <c r="M32" s="376"/>
      <c r="N32" s="376"/>
      <c r="O32" s="376"/>
      <c r="P32" s="377"/>
      <c r="Q32" s="53"/>
    </row>
    <row r="33" spans="1:17" ht="4.5" customHeight="1" thickBot="1" x14ac:dyDescent="0.25">
      <c r="A33" s="53"/>
      <c r="B33" s="384"/>
      <c r="C33" s="385"/>
      <c r="D33" s="385"/>
      <c r="E33" s="385"/>
      <c r="F33" s="385"/>
      <c r="G33" s="385"/>
      <c r="H33" s="385"/>
      <c r="I33" s="385"/>
      <c r="J33" s="385"/>
      <c r="K33" s="385"/>
      <c r="L33" s="385"/>
      <c r="M33" s="385"/>
      <c r="N33" s="385"/>
      <c r="O33" s="385"/>
      <c r="P33" s="386"/>
      <c r="Q33" s="53"/>
    </row>
    <row r="34" spans="1:17" ht="13.5" thickBot="1" x14ac:dyDescent="0.25">
      <c r="A34" s="53"/>
      <c r="B34" s="89" t="s">
        <v>23</v>
      </c>
      <c r="C34" s="420" t="s">
        <v>71</v>
      </c>
      <c r="D34" s="376"/>
      <c r="E34" s="376"/>
      <c r="F34" s="376"/>
      <c r="G34" s="376"/>
      <c r="H34" s="376"/>
      <c r="I34" s="376"/>
      <c r="J34" s="376"/>
      <c r="K34" s="376"/>
      <c r="L34" s="376"/>
      <c r="M34" s="376"/>
      <c r="N34" s="376"/>
      <c r="O34" s="376"/>
      <c r="P34" s="377"/>
      <c r="Q34" s="53"/>
    </row>
    <row r="35" spans="1:17" ht="4.5" customHeight="1" thickBot="1" x14ac:dyDescent="0.25">
      <c r="A35" s="53"/>
      <c r="B35" s="378"/>
      <c r="C35" s="379"/>
      <c r="D35" s="379"/>
      <c r="E35" s="379"/>
      <c r="F35" s="379"/>
      <c r="G35" s="379"/>
      <c r="H35" s="379"/>
      <c r="I35" s="379"/>
      <c r="J35" s="379"/>
      <c r="K35" s="379"/>
      <c r="L35" s="379"/>
      <c r="M35" s="379"/>
      <c r="N35" s="379"/>
      <c r="O35" s="379"/>
      <c r="P35" s="380"/>
      <c r="Q35" s="53"/>
    </row>
    <row r="36" spans="1:17" ht="16.5" customHeight="1" thickBot="1" x14ac:dyDescent="0.25">
      <c r="A36" s="53"/>
      <c r="B36" s="89" t="s">
        <v>64</v>
      </c>
      <c r="C36" s="419" t="s">
        <v>70</v>
      </c>
      <c r="D36" s="376"/>
      <c r="E36" s="376"/>
      <c r="F36" s="376"/>
      <c r="G36" s="376"/>
      <c r="H36" s="376"/>
      <c r="I36" s="376"/>
      <c r="J36" s="376"/>
      <c r="K36" s="376"/>
      <c r="L36" s="376"/>
      <c r="M36" s="376"/>
      <c r="N36" s="376"/>
      <c r="O36" s="376"/>
      <c r="P36" s="377"/>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421" t="s">
        <v>17</v>
      </c>
      <c r="C38" s="422"/>
      <c r="D38" s="422"/>
      <c r="E38" s="422"/>
      <c r="F38" s="422"/>
      <c r="G38" s="422"/>
      <c r="H38" s="422"/>
      <c r="I38" s="422"/>
      <c r="J38" s="422"/>
      <c r="K38" s="422"/>
      <c r="L38" s="422"/>
      <c r="M38" s="422"/>
      <c r="N38" s="422"/>
      <c r="O38" s="423"/>
      <c r="P38" s="424"/>
      <c r="Q38" s="53"/>
    </row>
    <row r="39" spans="1:17" x14ac:dyDescent="0.2">
      <c r="A39" s="53"/>
      <c r="B39" s="93" t="s">
        <v>22</v>
      </c>
      <c r="C39" s="421" t="s">
        <v>18</v>
      </c>
      <c r="D39" s="422"/>
      <c r="E39" s="422"/>
      <c r="F39" s="422"/>
      <c r="G39" s="424"/>
      <c r="H39" s="421" t="s">
        <v>7</v>
      </c>
      <c r="I39" s="422"/>
      <c r="J39" s="422"/>
      <c r="K39" s="422"/>
      <c r="L39" s="424"/>
      <c r="M39" s="421" t="s">
        <v>19</v>
      </c>
      <c r="N39" s="422"/>
      <c r="O39" s="423"/>
      <c r="P39" s="424"/>
      <c r="Q39" s="53"/>
    </row>
    <row r="40" spans="1:17" ht="54" customHeight="1" x14ac:dyDescent="0.2">
      <c r="A40" s="53"/>
      <c r="B40" s="131" t="s">
        <v>228</v>
      </c>
      <c r="C40" s="510" t="s">
        <v>229</v>
      </c>
      <c r="D40" s="510"/>
      <c r="E40" s="510"/>
      <c r="F40" s="510"/>
      <c r="G40" s="510"/>
      <c r="H40" s="511" t="s">
        <v>230</v>
      </c>
      <c r="I40" s="511"/>
      <c r="J40" s="511"/>
      <c r="K40" s="511"/>
      <c r="L40" s="511"/>
      <c r="M40" s="512" t="s">
        <v>248</v>
      </c>
      <c r="N40" s="512"/>
      <c r="O40" s="512"/>
      <c r="P40" s="513"/>
      <c r="Q40" s="53"/>
    </row>
    <row r="41" spans="1:17" ht="55.5" customHeight="1" thickBot="1" x14ac:dyDescent="0.25">
      <c r="A41" s="53"/>
      <c r="B41" s="132" t="s">
        <v>231</v>
      </c>
      <c r="C41" s="514" t="s">
        <v>229</v>
      </c>
      <c r="D41" s="514"/>
      <c r="E41" s="514"/>
      <c r="F41" s="514"/>
      <c r="G41" s="514"/>
      <c r="H41" s="502" t="s">
        <v>230</v>
      </c>
      <c r="I41" s="502"/>
      <c r="J41" s="502"/>
      <c r="K41" s="502"/>
      <c r="L41" s="502"/>
      <c r="M41" s="512" t="s">
        <v>248</v>
      </c>
      <c r="N41" s="512"/>
      <c r="O41" s="512"/>
      <c r="P41" s="513"/>
      <c r="Q41" s="53"/>
    </row>
    <row r="42" spans="1:17" ht="13.5" customHeight="1" x14ac:dyDescent="0.2">
      <c r="A42" s="53"/>
      <c r="B42" s="94"/>
      <c r="C42" s="437"/>
      <c r="D42" s="437"/>
      <c r="E42" s="437"/>
      <c r="F42" s="437"/>
      <c r="G42" s="437"/>
      <c r="H42" s="437"/>
      <c r="I42" s="437"/>
      <c r="J42" s="437"/>
      <c r="K42" s="437"/>
      <c r="L42" s="437"/>
      <c r="M42" s="437"/>
      <c r="N42" s="437"/>
      <c r="O42" s="437"/>
      <c r="P42" s="438"/>
      <c r="Q42" s="53"/>
    </row>
    <row r="43" spans="1:17" ht="12.75" customHeight="1" x14ac:dyDescent="0.2">
      <c r="A43" s="53"/>
      <c r="B43" s="94"/>
      <c r="C43" s="437"/>
      <c r="D43" s="437"/>
      <c r="E43" s="437"/>
      <c r="F43" s="437"/>
      <c r="G43" s="437"/>
      <c r="H43" s="437"/>
      <c r="I43" s="437"/>
      <c r="J43" s="437"/>
      <c r="K43" s="437"/>
      <c r="L43" s="437"/>
      <c r="M43" s="437"/>
      <c r="N43" s="437"/>
      <c r="O43" s="437"/>
      <c r="P43" s="438"/>
      <c r="Q43" s="53"/>
    </row>
    <row r="44" spans="1:17" ht="11.25" customHeight="1" thickBot="1" x14ac:dyDescent="0.25">
      <c r="A44" s="53"/>
      <c r="B44" s="95"/>
      <c r="C44" s="455"/>
      <c r="D44" s="455"/>
      <c r="E44" s="455"/>
      <c r="F44" s="455"/>
      <c r="G44" s="455"/>
      <c r="H44" s="455"/>
      <c r="I44" s="455"/>
      <c r="J44" s="455"/>
      <c r="K44" s="455"/>
      <c r="L44" s="455"/>
      <c r="M44" s="455"/>
      <c r="N44" s="455"/>
      <c r="O44" s="455"/>
      <c r="P44" s="456"/>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91" t="s">
        <v>8</v>
      </c>
      <c r="C46" s="392"/>
      <c r="D46" s="392"/>
      <c r="E46" s="392"/>
      <c r="F46" s="392"/>
      <c r="G46" s="392"/>
      <c r="H46" s="392"/>
      <c r="I46" s="392"/>
      <c r="J46" s="392"/>
      <c r="K46" s="392"/>
      <c r="L46" s="392"/>
      <c r="M46" s="392"/>
      <c r="N46" s="392"/>
      <c r="O46" s="392"/>
      <c r="P46" s="393"/>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457"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458"/>
      <c r="C49" s="71" t="s">
        <v>10</v>
      </c>
      <c r="D49" s="72"/>
      <c r="E49" s="72"/>
      <c r="F49" s="73">
        <f>+'Registro Eficacia Atención Soli'!C10/'Registro Eficacia Atención Soli'!C11</f>
        <v>0.48275862068965519</v>
      </c>
      <c r="G49" s="74"/>
      <c r="H49" s="74"/>
      <c r="I49" s="73">
        <f>+'Registro Eficacia Atención Soli'!E10/'Registro Eficacia Atención Soli'!E11</f>
        <v>1.9734042553191489</v>
      </c>
      <c r="J49" s="74"/>
      <c r="K49" s="74"/>
      <c r="L49" s="73">
        <f>+'Registro Eficacia Atención Soli'!G10/'Registro Eficacia Atención Soli'!G11</f>
        <v>1.0091954022988505</v>
      </c>
      <c r="M49" s="74"/>
      <c r="N49" s="74"/>
      <c r="O49" s="73">
        <f>+'Registro Eficacia Atención Soli'!I10/'Registro Eficacia Atención Soli'!I11</f>
        <v>0.88888888888888884</v>
      </c>
      <c r="P49" s="73">
        <f>+'Registro Seguimiento'!L10</f>
        <v>0.92798353909465026</v>
      </c>
      <c r="Q49" s="53"/>
    </row>
    <row r="50" spans="1:17" ht="4.5" customHeight="1" thickBot="1" x14ac:dyDescent="0.25">
      <c r="A50" s="53"/>
      <c r="B50" s="99">
        <v>0.9</v>
      </c>
      <c r="C50" s="75"/>
      <c r="D50" s="75"/>
      <c r="E50" s="75"/>
      <c r="F50" s="76">
        <f>+$C$26</f>
        <v>0.8</v>
      </c>
      <c r="G50" s="75"/>
      <c r="H50" s="75"/>
      <c r="I50" s="76">
        <f>+$C$26</f>
        <v>0.8</v>
      </c>
      <c r="J50" s="75"/>
      <c r="K50" s="75"/>
      <c r="L50" s="76">
        <f>+$C$26</f>
        <v>0.8</v>
      </c>
      <c r="M50" s="75"/>
      <c r="N50" s="75"/>
      <c r="O50" s="76">
        <f>+$C$26</f>
        <v>0.8</v>
      </c>
      <c r="P50" s="76">
        <f>+$C$26</f>
        <v>0.8</v>
      </c>
      <c r="Q50" s="53"/>
    </row>
    <row r="51" spans="1:17" ht="22.5" customHeight="1" thickBot="1" x14ac:dyDescent="0.25">
      <c r="A51" s="53"/>
      <c r="B51" s="391" t="s">
        <v>21</v>
      </c>
      <c r="C51" s="392"/>
      <c r="D51" s="392"/>
      <c r="E51" s="392"/>
      <c r="F51" s="392"/>
      <c r="G51" s="392"/>
      <c r="H51" s="392"/>
      <c r="I51" s="392"/>
      <c r="J51" s="392"/>
      <c r="K51" s="392"/>
      <c r="L51" s="392"/>
      <c r="M51" s="392"/>
      <c r="N51" s="392"/>
      <c r="O51" s="392"/>
      <c r="P51" s="393"/>
      <c r="Q51" s="53"/>
    </row>
    <row r="52" spans="1:17" x14ac:dyDescent="0.2">
      <c r="A52" s="53"/>
      <c r="B52" s="445"/>
      <c r="C52" s="446"/>
      <c r="D52" s="446"/>
      <c r="E52" s="446"/>
      <c r="F52" s="446"/>
      <c r="G52" s="446"/>
      <c r="H52" s="446"/>
      <c r="I52" s="446"/>
      <c r="J52" s="446"/>
      <c r="K52" s="446"/>
      <c r="L52" s="446"/>
      <c r="M52" s="446"/>
      <c r="N52" s="446"/>
      <c r="O52" s="446"/>
      <c r="P52" s="447"/>
      <c r="Q52" s="53"/>
    </row>
    <row r="53" spans="1:17" x14ac:dyDescent="0.2">
      <c r="A53" s="53"/>
      <c r="B53" s="448"/>
      <c r="C53" s="449"/>
      <c r="D53" s="449"/>
      <c r="E53" s="449"/>
      <c r="F53" s="449"/>
      <c r="G53" s="449"/>
      <c r="H53" s="449"/>
      <c r="I53" s="449"/>
      <c r="J53" s="449"/>
      <c r="K53" s="449"/>
      <c r="L53" s="449"/>
      <c r="M53" s="449"/>
      <c r="N53" s="449"/>
      <c r="O53" s="449"/>
      <c r="P53" s="450"/>
      <c r="Q53" s="53"/>
    </row>
    <row r="54" spans="1:17" x14ac:dyDescent="0.2">
      <c r="A54" s="53"/>
      <c r="B54" s="448"/>
      <c r="C54" s="449"/>
      <c r="D54" s="449"/>
      <c r="E54" s="449"/>
      <c r="F54" s="449"/>
      <c r="G54" s="449"/>
      <c r="H54" s="449"/>
      <c r="I54" s="449"/>
      <c r="J54" s="449"/>
      <c r="K54" s="449"/>
      <c r="L54" s="449"/>
      <c r="M54" s="449"/>
      <c r="N54" s="449"/>
      <c r="O54" s="449"/>
      <c r="P54" s="450"/>
      <c r="Q54" s="53"/>
    </row>
    <row r="55" spans="1:17" x14ac:dyDescent="0.2">
      <c r="A55" s="53"/>
      <c r="B55" s="448"/>
      <c r="C55" s="449"/>
      <c r="D55" s="449"/>
      <c r="E55" s="449"/>
      <c r="F55" s="449"/>
      <c r="G55" s="449"/>
      <c r="H55" s="449"/>
      <c r="I55" s="449"/>
      <c r="J55" s="449"/>
      <c r="K55" s="449"/>
      <c r="L55" s="449"/>
      <c r="M55" s="449"/>
      <c r="N55" s="449"/>
      <c r="O55" s="449"/>
      <c r="P55" s="450"/>
      <c r="Q55" s="53"/>
    </row>
    <row r="56" spans="1:17" x14ac:dyDescent="0.2">
      <c r="A56" s="53"/>
      <c r="B56" s="448"/>
      <c r="C56" s="449"/>
      <c r="D56" s="449"/>
      <c r="E56" s="449"/>
      <c r="F56" s="449"/>
      <c r="G56" s="449"/>
      <c r="H56" s="449"/>
      <c r="I56" s="449"/>
      <c r="J56" s="449"/>
      <c r="K56" s="449"/>
      <c r="L56" s="449"/>
      <c r="M56" s="449"/>
      <c r="N56" s="449"/>
      <c r="O56" s="449"/>
      <c r="P56" s="450"/>
      <c r="Q56" s="53"/>
    </row>
    <row r="57" spans="1:17" x14ac:dyDescent="0.2">
      <c r="A57" s="53"/>
      <c r="B57" s="448"/>
      <c r="C57" s="449"/>
      <c r="D57" s="449"/>
      <c r="E57" s="449"/>
      <c r="F57" s="449"/>
      <c r="G57" s="449"/>
      <c r="H57" s="449"/>
      <c r="I57" s="449"/>
      <c r="J57" s="449"/>
      <c r="K57" s="449"/>
      <c r="L57" s="449"/>
      <c r="M57" s="449"/>
      <c r="N57" s="449"/>
      <c r="O57" s="449"/>
      <c r="P57" s="450"/>
      <c r="Q57" s="53"/>
    </row>
    <row r="58" spans="1:17" x14ac:dyDescent="0.2">
      <c r="A58" s="53"/>
      <c r="B58" s="448"/>
      <c r="C58" s="449"/>
      <c r="D58" s="449"/>
      <c r="E58" s="449"/>
      <c r="F58" s="449"/>
      <c r="G58" s="449"/>
      <c r="H58" s="449"/>
      <c r="I58" s="449"/>
      <c r="J58" s="449"/>
      <c r="K58" s="449"/>
      <c r="L58" s="449"/>
      <c r="M58" s="449"/>
      <c r="N58" s="449"/>
      <c r="O58" s="449"/>
      <c r="P58" s="450"/>
      <c r="Q58" s="53"/>
    </row>
    <row r="59" spans="1:17" x14ac:dyDescent="0.2">
      <c r="A59" s="53"/>
      <c r="B59" s="448"/>
      <c r="C59" s="449"/>
      <c r="D59" s="449"/>
      <c r="E59" s="449"/>
      <c r="F59" s="449"/>
      <c r="G59" s="449"/>
      <c r="H59" s="449"/>
      <c r="I59" s="449"/>
      <c r="J59" s="449"/>
      <c r="K59" s="449"/>
      <c r="L59" s="449"/>
      <c r="M59" s="449"/>
      <c r="N59" s="449"/>
      <c r="O59" s="449"/>
      <c r="P59" s="450"/>
      <c r="Q59" s="53"/>
    </row>
    <row r="60" spans="1:17" x14ac:dyDescent="0.2">
      <c r="A60" s="53"/>
      <c r="B60" s="448"/>
      <c r="C60" s="449"/>
      <c r="D60" s="449"/>
      <c r="E60" s="449"/>
      <c r="F60" s="449"/>
      <c r="G60" s="449"/>
      <c r="H60" s="449"/>
      <c r="I60" s="449"/>
      <c r="J60" s="449"/>
      <c r="K60" s="449"/>
      <c r="L60" s="449"/>
      <c r="M60" s="449"/>
      <c r="N60" s="449"/>
      <c r="O60" s="449"/>
      <c r="P60" s="450"/>
      <c r="Q60" s="53"/>
    </row>
    <row r="61" spans="1:17" x14ac:dyDescent="0.2">
      <c r="A61" s="53"/>
      <c r="B61" s="448"/>
      <c r="C61" s="449"/>
      <c r="D61" s="449"/>
      <c r="E61" s="449"/>
      <c r="F61" s="449"/>
      <c r="G61" s="449"/>
      <c r="H61" s="449"/>
      <c r="I61" s="449"/>
      <c r="J61" s="449"/>
      <c r="K61" s="449"/>
      <c r="L61" s="449"/>
      <c r="M61" s="449"/>
      <c r="N61" s="449"/>
      <c r="O61" s="449"/>
      <c r="P61" s="450"/>
      <c r="Q61" s="53"/>
    </row>
    <row r="62" spans="1:17" x14ac:dyDescent="0.2">
      <c r="A62" s="53"/>
      <c r="B62" s="448"/>
      <c r="C62" s="449"/>
      <c r="D62" s="449"/>
      <c r="E62" s="449"/>
      <c r="F62" s="449"/>
      <c r="G62" s="449"/>
      <c r="H62" s="449"/>
      <c r="I62" s="449"/>
      <c r="J62" s="449"/>
      <c r="K62" s="449"/>
      <c r="L62" s="449"/>
      <c r="M62" s="449"/>
      <c r="N62" s="449"/>
      <c r="O62" s="449"/>
      <c r="P62" s="450"/>
      <c r="Q62" s="53"/>
    </row>
    <row r="63" spans="1:17" x14ac:dyDescent="0.2">
      <c r="A63" s="53"/>
      <c r="B63" s="448"/>
      <c r="C63" s="449"/>
      <c r="D63" s="449"/>
      <c r="E63" s="449"/>
      <c r="F63" s="449"/>
      <c r="G63" s="449"/>
      <c r="H63" s="449"/>
      <c r="I63" s="449"/>
      <c r="J63" s="449"/>
      <c r="K63" s="449"/>
      <c r="L63" s="449"/>
      <c r="M63" s="449"/>
      <c r="N63" s="449"/>
      <c r="O63" s="449"/>
      <c r="P63" s="450"/>
      <c r="Q63" s="53"/>
    </row>
    <row r="64" spans="1:17" x14ac:dyDescent="0.2">
      <c r="A64" s="53"/>
      <c r="B64" s="448"/>
      <c r="C64" s="449"/>
      <c r="D64" s="449"/>
      <c r="E64" s="449"/>
      <c r="F64" s="449"/>
      <c r="G64" s="449"/>
      <c r="H64" s="449"/>
      <c r="I64" s="449"/>
      <c r="J64" s="449"/>
      <c r="K64" s="449"/>
      <c r="L64" s="449"/>
      <c r="M64" s="449"/>
      <c r="N64" s="449"/>
      <c r="O64" s="449"/>
      <c r="P64" s="450"/>
      <c r="Q64" s="53"/>
    </row>
    <row r="65" spans="1:19" x14ac:dyDescent="0.2">
      <c r="A65" s="53"/>
      <c r="B65" s="448"/>
      <c r="C65" s="449"/>
      <c r="D65" s="449"/>
      <c r="E65" s="449"/>
      <c r="F65" s="449"/>
      <c r="G65" s="449"/>
      <c r="H65" s="449"/>
      <c r="I65" s="449"/>
      <c r="J65" s="449"/>
      <c r="K65" s="449"/>
      <c r="L65" s="449"/>
      <c r="M65" s="449"/>
      <c r="N65" s="449"/>
      <c r="O65" s="449"/>
      <c r="P65" s="450"/>
      <c r="Q65" s="53"/>
    </row>
    <row r="66" spans="1:19" x14ac:dyDescent="0.2">
      <c r="A66" s="53"/>
      <c r="B66" s="448"/>
      <c r="C66" s="449"/>
      <c r="D66" s="449"/>
      <c r="E66" s="449"/>
      <c r="F66" s="449"/>
      <c r="G66" s="449"/>
      <c r="H66" s="449"/>
      <c r="I66" s="449"/>
      <c r="J66" s="449"/>
      <c r="K66" s="449"/>
      <c r="L66" s="449"/>
      <c r="M66" s="449"/>
      <c r="N66" s="449"/>
      <c r="O66" s="449"/>
      <c r="P66" s="450"/>
      <c r="Q66" s="53"/>
    </row>
    <row r="67" spans="1:19" ht="13.5" thickBot="1" x14ac:dyDescent="0.25">
      <c r="A67" s="53"/>
      <c r="B67" s="451"/>
      <c r="C67" s="452"/>
      <c r="D67" s="452"/>
      <c r="E67" s="452"/>
      <c r="F67" s="452"/>
      <c r="G67" s="452"/>
      <c r="H67" s="452"/>
      <c r="I67" s="452"/>
      <c r="J67" s="452"/>
      <c r="K67" s="452"/>
      <c r="L67" s="452"/>
      <c r="M67" s="452"/>
      <c r="N67" s="452"/>
      <c r="O67" s="452"/>
      <c r="P67" s="453"/>
      <c r="Q67" s="53"/>
    </row>
    <row r="68" spans="1:19" s="54" customFormat="1" ht="4.5" customHeight="1" thickBot="1" x14ac:dyDescent="0.25">
      <c r="A68" s="454"/>
      <c r="B68" s="454"/>
      <c r="C68" s="454"/>
      <c r="D68" s="454"/>
      <c r="E68" s="454"/>
      <c r="F68" s="454"/>
      <c r="G68" s="454"/>
      <c r="H68" s="454"/>
      <c r="I68" s="454"/>
      <c r="J68" s="454"/>
      <c r="K68" s="454"/>
      <c r="L68" s="454"/>
      <c r="M68" s="454"/>
      <c r="N68" s="454"/>
      <c r="O68" s="454"/>
      <c r="P68" s="454"/>
      <c r="Q68" s="454"/>
      <c r="S68" s="102"/>
    </row>
    <row r="69" spans="1:19" ht="15" customHeight="1" x14ac:dyDescent="0.2">
      <c r="A69" s="53"/>
      <c r="B69" s="442" t="s">
        <v>5</v>
      </c>
      <c r="C69" s="439" t="s">
        <v>183</v>
      </c>
      <c r="D69" s="440"/>
      <c r="E69" s="440"/>
      <c r="F69" s="440"/>
      <c r="G69" s="440"/>
      <c r="H69" s="440"/>
      <c r="I69" s="440"/>
      <c r="J69" s="440"/>
      <c r="K69" s="440"/>
      <c r="L69" s="440"/>
      <c r="M69" s="440"/>
      <c r="N69" s="440"/>
      <c r="O69" s="440"/>
      <c r="P69" s="441"/>
      <c r="Q69" s="53"/>
    </row>
    <row r="70" spans="1:19" ht="49.5" customHeight="1" x14ac:dyDescent="0.2">
      <c r="A70" s="53"/>
      <c r="B70" s="443"/>
      <c r="C70" s="493" t="s">
        <v>236</v>
      </c>
      <c r="D70" s="497"/>
      <c r="E70" s="497"/>
      <c r="F70" s="497"/>
      <c r="G70" s="497"/>
      <c r="H70" s="497"/>
      <c r="I70" s="497"/>
      <c r="J70" s="497"/>
      <c r="K70" s="497"/>
      <c r="L70" s="497"/>
      <c r="M70" s="497"/>
      <c r="N70" s="497"/>
      <c r="O70" s="497"/>
      <c r="P70" s="498"/>
      <c r="Q70" s="53"/>
    </row>
    <row r="71" spans="1:19" ht="15" customHeight="1" x14ac:dyDescent="0.2">
      <c r="A71" s="53"/>
      <c r="B71" s="443"/>
      <c r="C71" s="467" t="s">
        <v>184</v>
      </c>
      <c r="D71" s="468"/>
      <c r="E71" s="468"/>
      <c r="F71" s="468"/>
      <c r="G71" s="468"/>
      <c r="H71" s="468"/>
      <c r="I71" s="468"/>
      <c r="J71" s="468"/>
      <c r="K71" s="468"/>
      <c r="L71" s="468"/>
      <c r="M71" s="468"/>
      <c r="N71" s="468"/>
      <c r="O71" s="468"/>
      <c r="P71" s="469"/>
      <c r="Q71" s="53"/>
    </row>
    <row r="72" spans="1:19" ht="49.5" customHeight="1" x14ac:dyDescent="0.2">
      <c r="A72" s="53"/>
      <c r="B72" s="443"/>
      <c r="C72" s="493" t="s">
        <v>237</v>
      </c>
      <c r="D72" s="497"/>
      <c r="E72" s="497"/>
      <c r="F72" s="497"/>
      <c r="G72" s="497"/>
      <c r="H72" s="497"/>
      <c r="I72" s="497"/>
      <c r="J72" s="497"/>
      <c r="K72" s="497"/>
      <c r="L72" s="497"/>
      <c r="M72" s="497"/>
      <c r="N72" s="497"/>
      <c r="O72" s="497"/>
      <c r="P72" s="498"/>
      <c r="Q72" s="53"/>
    </row>
    <row r="73" spans="1:19" ht="18" customHeight="1" x14ac:dyDescent="0.2">
      <c r="A73" s="53"/>
      <c r="B73" s="443"/>
      <c r="C73" s="467" t="s">
        <v>185</v>
      </c>
      <c r="D73" s="468"/>
      <c r="E73" s="468"/>
      <c r="F73" s="468"/>
      <c r="G73" s="468"/>
      <c r="H73" s="468"/>
      <c r="I73" s="468"/>
      <c r="J73" s="468"/>
      <c r="K73" s="468"/>
      <c r="L73" s="468"/>
      <c r="M73" s="468"/>
      <c r="N73" s="468"/>
      <c r="O73" s="468"/>
      <c r="P73" s="469"/>
      <c r="Q73" s="53"/>
    </row>
    <row r="74" spans="1:19" ht="49.5" customHeight="1" x14ac:dyDescent="0.2">
      <c r="A74" s="53"/>
      <c r="B74" s="443"/>
      <c r="C74" s="493" t="s">
        <v>238</v>
      </c>
      <c r="D74" s="497"/>
      <c r="E74" s="497"/>
      <c r="F74" s="497"/>
      <c r="G74" s="497"/>
      <c r="H74" s="497"/>
      <c r="I74" s="497"/>
      <c r="J74" s="497"/>
      <c r="K74" s="497"/>
      <c r="L74" s="497"/>
      <c r="M74" s="497"/>
      <c r="N74" s="497"/>
      <c r="O74" s="497"/>
      <c r="P74" s="498"/>
      <c r="Q74" s="53"/>
    </row>
    <row r="75" spans="1:19" ht="17.25" customHeight="1" x14ac:dyDescent="0.2">
      <c r="A75" s="53"/>
      <c r="B75" s="443"/>
      <c r="C75" s="467" t="s">
        <v>186</v>
      </c>
      <c r="D75" s="468"/>
      <c r="E75" s="468"/>
      <c r="F75" s="468"/>
      <c r="G75" s="468"/>
      <c r="H75" s="468"/>
      <c r="I75" s="468"/>
      <c r="J75" s="468"/>
      <c r="K75" s="468"/>
      <c r="L75" s="468"/>
      <c r="M75" s="468"/>
      <c r="N75" s="468"/>
      <c r="O75" s="468"/>
      <c r="P75" s="469"/>
      <c r="Q75" s="53"/>
    </row>
    <row r="76" spans="1:19" ht="49.5" customHeight="1" thickBot="1" x14ac:dyDescent="0.25">
      <c r="A76" s="53"/>
      <c r="B76" s="444"/>
      <c r="C76" s="507"/>
      <c r="D76" s="508"/>
      <c r="E76" s="508"/>
      <c r="F76" s="508"/>
      <c r="G76" s="508"/>
      <c r="H76" s="508"/>
      <c r="I76" s="508"/>
      <c r="J76" s="508"/>
      <c r="K76" s="508"/>
      <c r="L76" s="508"/>
      <c r="M76" s="508"/>
      <c r="N76" s="508"/>
      <c r="O76" s="508"/>
      <c r="P76" s="509"/>
      <c r="Q76" s="53"/>
    </row>
    <row r="77" spans="1:19" ht="30.75" customHeight="1" thickBot="1" x14ac:dyDescent="0.25">
      <c r="A77" s="53"/>
      <c r="B77" s="55" t="s">
        <v>63</v>
      </c>
      <c r="C77" s="459"/>
      <c r="D77" s="460"/>
      <c r="E77" s="460"/>
      <c r="F77" s="460"/>
      <c r="G77" s="460"/>
      <c r="H77" s="460"/>
      <c r="I77" s="460"/>
      <c r="J77" s="460"/>
      <c r="K77" s="460"/>
      <c r="L77" s="460"/>
      <c r="M77" s="460"/>
      <c r="N77" s="460"/>
      <c r="O77" s="460"/>
      <c r="P77" s="461"/>
      <c r="Q77" s="53"/>
    </row>
    <row r="78" spans="1:19" ht="27.75" customHeight="1" thickBot="1" x14ac:dyDescent="0.25">
      <c r="A78" s="53"/>
      <c r="B78" s="55" t="s">
        <v>84</v>
      </c>
      <c r="C78" s="462" t="s">
        <v>85</v>
      </c>
      <c r="D78" s="462"/>
      <c r="E78" s="462"/>
      <c r="F78" s="462"/>
      <c r="G78" s="462"/>
      <c r="H78" s="462"/>
      <c r="I78" s="462"/>
      <c r="J78" s="462"/>
      <c r="K78" s="462"/>
      <c r="L78" s="462"/>
      <c r="M78" s="462"/>
      <c r="N78" s="462"/>
      <c r="O78" s="462"/>
      <c r="P78" s="463"/>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4"/>
      <c r="E95" s="124"/>
      <c r="F95" s="124"/>
      <c r="G95" s="124"/>
      <c r="H95" s="124"/>
      <c r="I95" s="124"/>
      <c r="S95" s="100"/>
    </row>
    <row r="96" spans="3:19" s="51" customFormat="1" x14ac:dyDescent="0.2">
      <c r="D96" s="124"/>
      <c r="E96" s="124"/>
      <c r="F96" s="124"/>
      <c r="G96" s="124"/>
      <c r="H96" s="124"/>
      <c r="I96" s="124"/>
      <c r="S96" s="100"/>
    </row>
    <row r="97" spans="2:19" s="51" customFormat="1" x14ac:dyDescent="0.2">
      <c r="B97" s="124"/>
      <c r="C97" s="124"/>
      <c r="D97" s="124"/>
      <c r="E97" s="124"/>
      <c r="F97" s="124"/>
      <c r="G97" s="124"/>
      <c r="H97" s="124"/>
      <c r="I97" s="124"/>
      <c r="S97" s="100"/>
    </row>
    <row r="98" spans="2:19" s="51" customFormat="1" x14ac:dyDescent="0.2">
      <c r="B98" s="124"/>
      <c r="C98" s="124"/>
      <c r="D98" s="124"/>
      <c r="E98" s="124"/>
      <c r="F98" s="124"/>
      <c r="G98" s="124"/>
      <c r="H98" s="124"/>
      <c r="I98" s="124"/>
      <c r="S98" s="100"/>
    </row>
    <row r="99" spans="2:19" s="51" customFormat="1" x14ac:dyDescent="0.2">
      <c r="B99" s="124"/>
      <c r="C99" s="124"/>
      <c r="D99" s="124"/>
      <c r="E99" s="124"/>
      <c r="F99" s="124"/>
      <c r="G99" s="124"/>
      <c r="H99" s="124"/>
      <c r="I99" s="124"/>
      <c r="S99" s="100"/>
    </row>
    <row r="100" spans="2:19" s="51" customFormat="1" x14ac:dyDescent="0.2">
      <c r="B100" s="124"/>
      <c r="C100" s="124"/>
      <c r="D100" s="124"/>
      <c r="E100" s="124"/>
      <c r="F100" s="124"/>
      <c r="G100" s="124"/>
      <c r="H100" s="124"/>
      <c r="I100" s="124"/>
      <c r="K100" s="124"/>
      <c r="L100" s="124"/>
      <c r="M100" s="124"/>
      <c r="N100" s="124"/>
      <c r="O100" s="124"/>
      <c r="P100" s="124"/>
      <c r="S100" s="100"/>
    </row>
    <row r="101" spans="2:19" s="51" customFormat="1" x14ac:dyDescent="0.2">
      <c r="B101" s="124"/>
      <c r="C101" s="124"/>
      <c r="D101" s="124"/>
      <c r="E101" s="124"/>
      <c r="F101" s="124"/>
      <c r="G101" s="124"/>
      <c r="H101" s="124"/>
      <c r="I101" s="124"/>
      <c r="K101" s="124"/>
      <c r="L101" s="124"/>
      <c r="M101" s="124"/>
      <c r="N101" s="124"/>
      <c r="O101" s="124"/>
      <c r="P101" s="124"/>
      <c r="S101" s="100"/>
    </row>
    <row r="102" spans="2:19" s="51" customFormat="1" x14ac:dyDescent="0.2">
      <c r="B102" s="124"/>
      <c r="C102" s="124"/>
      <c r="D102" s="124"/>
      <c r="E102" s="124"/>
      <c r="F102" s="124"/>
      <c r="G102" s="124"/>
      <c r="H102" s="124"/>
      <c r="I102" s="124"/>
      <c r="K102" s="124"/>
      <c r="L102" s="124"/>
      <c r="M102" s="124"/>
      <c r="N102" s="124"/>
      <c r="O102" s="124"/>
      <c r="P102" s="124"/>
      <c r="S102" s="100"/>
    </row>
    <row r="103" spans="2:19" s="51" customFormat="1" x14ac:dyDescent="0.2">
      <c r="B103" s="124"/>
      <c r="C103" s="124"/>
      <c r="D103" s="124"/>
      <c r="E103" s="124"/>
      <c r="F103" s="124"/>
      <c r="G103" s="124"/>
      <c r="H103" s="124"/>
      <c r="I103" s="124"/>
      <c r="K103" s="124"/>
      <c r="L103" s="124"/>
      <c r="M103" s="124"/>
      <c r="N103" s="124"/>
      <c r="O103" s="124"/>
      <c r="P103" s="124"/>
      <c r="Q103" s="57" t="s">
        <v>69</v>
      </c>
      <c r="S103" s="100"/>
    </row>
    <row r="104" spans="2:19" s="51" customFormat="1" x14ac:dyDescent="0.2">
      <c r="B104" s="125"/>
      <c r="C104" s="125"/>
      <c r="D104" s="124"/>
      <c r="E104" s="124"/>
      <c r="F104" s="124"/>
      <c r="G104" s="124"/>
      <c r="H104" s="124"/>
      <c r="I104" s="124"/>
      <c r="K104" s="124"/>
      <c r="L104" s="124"/>
      <c r="O104" s="124"/>
      <c r="P104" s="124"/>
      <c r="Q104" s="57" t="s">
        <v>70</v>
      </c>
      <c r="S104" s="100"/>
    </row>
    <row r="105" spans="2:19" s="51" customFormat="1" x14ac:dyDescent="0.2">
      <c r="B105" s="125"/>
      <c r="C105" s="125"/>
      <c r="D105" s="124"/>
      <c r="E105" s="124"/>
      <c r="F105" s="124"/>
      <c r="G105" s="124"/>
      <c r="H105" s="124"/>
      <c r="I105" s="124"/>
      <c r="K105" s="124"/>
      <c r="L105" s="124"/>
      <c r="O105" s="124"/>
      <c r="P105" s="124"/>
      <c r="Q105" s="57" t="s">
        <v>72</v>
      </c>
      <c r="S105" s="100"/>
    </row>
    <row r="106" spans="2:19" s="51" customFormat="1" x14ac:dyDescent="0.2">
      <c r="B106" s="125"/>
      <c r="C106" s="125"/>
      <c r="D106" s="124"/>
      <c r="E106" s="124"/>
      <c r="F106" s="124"/>
      <c r="G106" s="124"/>
      <c r="H106" s="124"/>
      <c r="I106" s="124"/>
      <c r="K106" s="124"/>
      <c r="L106" s="124"/>
      <c r="O106" s="124"/>
      <c r="P106" s="124"/>
      <c r="Q106" s="57" t="s">
        <v>71</v>
      </c>
      <c r="S106" s="100"/>
    </row>
    <row r="107" spans="2:19" s="51" customFormat="1" x14ac:dyDescent="0.2">
      <c r="B107" s="124"/>
      <c r="C107" s="125"/>
      <c r="D107" s="124"/>
      <c r="E107" s="124"/>
      <c r="F107" s="124"/>
      <c r="G107" s="124"/>
      <c r="H107" s="124"/>
      <c r="I107" s="124"/>
      <c r="K107" s="124"/>
      <c r="L107" s="124"/>
      <c r="M107" s="125"/>
      <c r="N107" s="124"/>
      <c r="O107" s="124"/>
      <c r="P107" s="124"/>
      <c r="Q107" s="57" t="s">
        <v>73</v>
      </c>
      <c r="S107" s="100"/>
    </row>
    <row r="108" spans="2:19" s="51" customFormat="1" x14ac:dyDescent="0.2">
      <c r="B108" s="124"/>
      <c r="C108" s="125"/>
      <c r="D108" s="124"/>
      <c r="E108" s="124"/>
      <c r="F108" s="124"/>
      <c r="G108" s="124"/>
      <c r="H108" s="124"/>
      <c r="I108" s="124"/>
      <c r="K108" s="124"/>
      <c r="L108" s="124"/>
      <c r="M108" s="124"/>
      <c r="N108" s="124" t="s">
        <v>67</v>
      </c>
      <c r="O108" s="124"/>
      <c r="P108" s="124"/>
      <c r="Q108" s="57" t="s">
        <v>74</v>
      </c>
      <c r="S108" s="100"/>
    </row>
    <row r="109" spans="2:19" s="51" customFormat="1" x14ac:dyDescent="0.2">
      <c r="B109" s="124"/>
      <c r="C109" s="125"/>
      <c r="D109" s="124"/>
      <c r="E109" s="124"/>
      <c r="F109" s="124"/>
      <c r="G109" s="124"/>
      <c r="H109" s="124"/>
      <c r="I109" s="124"/>
      <c r="K109" s="124"/>
      <c r="L109" s="124"/>
      <c r="M109" s="124"/>
      <c r="N109" s="124"/>
      <c r="O109" s="124"/>
      <c r="P109" s="124"/>
      <c r="S109" s="100"/>
    </row>
    <row r="110" spans="2:19" s="51" customFormat="1" x14ac:dyDescent="0.2">
      <c r="B110" s="124"/>
      <c r="C110" s="125"/>
      <c r="D110" s="124"/>
      <c r="E110" s="124"/>
      <c r="F110" s="124"/>
      <c r="G110" s="124"/>
      <c r="H110" s="124"/>
      <c r="I110" s="124"/>
      <c r="K110" s="124"/>
      <c r="L110" s="124"/>
      <c r="M110" s="124"/>
      <c r="N110" s="124"/>
      <c r="O110" s="124"/>
      <c r="P110" s="124"/>
      <c r="S110" s="100"/>
    </row>
    <row r="111" spans="2:19" s="51" customFormat="1" x14ac:dyDescent="0.2">
      <c r="B111" s="124"/>
      <c r="C111" s="124"/>
      <c r="D111" s="124"/>
      <c r="E111" s="124"/>
      <c r="F111" s="124"/>
      <c r="G111" s="124"/>
      <c r="H111" s="124"/>
      <c r="I111" s="124"/>
      <c r="K111" s="124"/>
      <c r="L111" s="124"/>
      <c r="M111" s="124"/>
      <c r="N111" s="124"/>
      <c r="O111" s="124"/>
      <c r="P111" s="124"/>
      <c r="S111" s="100"/>
    </row>
    <row r="112" spans="2:19" s="51" customFormat="1" x14ac:dyDescent="0.2">
      <c r="B112" s="124"/>
      <c r="C112" s="124"/>
      <c r="D112" s="124"/>
      <c r="E112" s="124"/>
      <c r="F112" s="124"/>
      <c r="G112" s="124"/>
      <c r="H112" s="124"/>
      <c r="I112" s="124"/>
      <c r="K112" s="124"/>
      <c r="L112" s="124"/>
      <c r="M112" s="124"/>
      <c r="N112" s="124"/>
      <c r="O112" s="124"/>
      <c r="P112" s="124"/>
      <c r="S112" s="100"/>
    </row>
    <row r="113" spans="2:19" s="51" customFormat="1" x14ac:dyDescent="0.2">
      <c r="B113" s="124"/>
      <c r="C113" s="124"/>
      <c r="D113" s="124"/>
      <c r="E113" s="124"/>
      <c r="F113" s="124"/>
      <c r="G113" s="124"/>
      <c r="H113" s="124"/>
      <c r="I113" s="124"/>
      <c r="K113" s="124"/>
      <c r="L113" s="124"/>
      <c r="M113" s="124"/>
      <c r="N113" s="124"/>
      <c r="O113" s="124"/>
      <c r="P113" s="124"/>
      <c r="Q113" s="57">
        <v>2015</v>
      </c>
      <c r="S113" s="100"/>
    </row>
    <row r="114" spans="2:19" s="51" customFormat="1" ht="12.75" customHeight="1" x14ac:dyDescent="0.2">
      <c r="B114" s="124"/>
      <c r="C114" s="124"/>
      <c r="D114" s="124"/>
      <c r="E114" s="124"/>
      <c r="F114" s="124"/>
      <c r="G114" s="124"/>
      <c r="H114" s="124"/>
      <c r="I114" s="124"/>
      <c r="Q114" s="57">
        <v>2016</v>
      </c>
      <c r="S114" s="100"/>
    </row>
    <row r="115" spans="2:19" s="51" customFormat="1" x14ac:dyDescent="0.2">
      <c r="B115" s="124"/>
      <c r="C115" s="124"/>
      <c r="D115" s="124"/>
      <c r="E115" s="124"/>
      <c r="F115" s="124"/>
      <c r="G115" s="124"/>
      <c r="H115" s="124"/>
      <c r="I115" s="124"/>
      <c r="Q115" s="57">
        <v>2017</v>
      </c>
      <c r="S115" s="100"/>
    </row>
    <row r="116" spans="2:19" s="51" customFormat="1" x14ac:dyDescent="0.2">
      <c r="C116" s="124"/>
      <c r="H116" s="124"/>
      <c r="I116" s="124"/>
      <c r="Q116" s="57">
        <v>2018</v>
      </c>
      <c r="S116" s="100"/>
    </row>
    <row r="117" spans="2:19" s="51" customFormat="1" x14ac:dyDescent="0.2">
      <c r="C117" s="124"/>
      <c r="H117" s="124"/>
      <c r="I117" s="124"/>
      <c r="S117" s="100"/>
    </row>
    <row r="118" spans="2:19" s="51" customFormat="1" x14ac:dyDescent="0.2">
      <c r="C118" s="124"/>
      <c r="H118" s="124"/>
      <c r="I118" s="124"/>
      <c r="S118" s="100"/>
    </row>
    <row r="119" spans="2:19" s="51" customFormat="1" x14ac:dyDescent="0.2">
      <c r="B119" s="59"/>
      <c r="C119" s="124"/>
      <c r="H119" s="124"/>
      <c r="I119" s="124"/>
      <c r="S119" s="100"/>
    </row>
    <row r="120" spans="2:19" s="51" customFormat="1" x14ac:dyDescent="0.2">
      <c r="B120" s="59"/>
      <c r="C120" s="124"/>
      <c r="H120" s="124"/>
      <c r="I120" s="124"/>
      <c r="S120" s="100"/>
    </row>
    <row r="121" spans="2:19" s="51" customFormat="1" x14ac:dyDescent="0.2">
      <c r="B121" s="59"/>
      <c r="C121" s="124"/>
      <c r="H121" s="124"/>
      <c r="I121" s="124"/>
      <c r="S121" s="100"/>
    </row>
    <row r="122" spans="2:19" s="51" customFormat="1" x14ac:dyDescent="0.2">
      <c r="B122" s="59"/>
      <c r="C122" s="124"/>
      <c r="H122" s="124"/>
      <c r="I122" s="124"/>
      <c r="S122" s="100"/>
    </row>
    <row r="123" spans="2:19" s="51" customFormat="1" x14ac:dyDescent="0.2">
      <c r="B123" s="59"/>
      <c r="C123" s="124"/>
      <c r="H123" s="124"/>
      <c r="I123" s="124"/>
      <c r="S123" s="100"/>
    </row>
    <row r="124" spans="2:19" s="51" customFormat="1" x14ac:dyDescent="0.2">
      <c r="B124" s="59"/>
      <c r="C124" s="124"/>
      <c r="H124" s="124"/>
      <c r="I124" s="124"/>
      <c r="S124" s="100"/>
    </row>
    <row r="125" spans="2:19" s="51" customFormat="1" x14ac:dyDescent="0.2">
      <c r="B125" s="59"/>
      <c r="C125" s="124"/>
      <c r="H125" s="124"/>
      <c r="I125" s="124"/>
      <c r="S125" s="100"/>
    </row>
    <row r="126" spans="2:19" s="51" customFormat="1" x14ac:dyDescent="0.2">
      <c r="B126" s="60"/>
      <c r="C126" s="124"/>
      <c r="H126" s="124"/>
      <c r="I126" s="124"/>
      <c r="S126" s="100"/>
    </row>
    <row r="127" spans="2:19" s="51" customFormat="1" x14ac:dyDescent="0.2">
      <c r="B127" s="60"/>
      <c r="C127" s="124"/>
      <c r="H127" s="124"/>
      <c r="I127" s="124"/>
      <c r="S127" s="100"/>
    </row>
    <row r="128" spans="2:19" s="51" customFormat="1" x14ac:dyDescent="0.2">
      <c r="C128" s="124"/>
      <c r="H128" s="124"/>
      <c r="I128" s="124"/>
      <c r="S128" s="100"/>
    </row>
    <row r="129" spans="2:19" s="51" customFormat="1" ht="38.25" x14ac:dyDescent="0.2">
      <c r="B129" s="61" t="s">
        <v>75</v>
      </c>
      <c r="C129" s="124"/>
      <c r="F129" s="124"/>
      <c r="I129" s="124"/>
      <c r="S129" s="100"/>
    </row>
    <row r="130" spans="2:19" s="51" customFormat="1" ht="38.25" x14ac:dyDescent="0.2">
      <c r="B130" s="61" t="s">
        <v>190</v>
      </c>
      <c r="C130" s="124"/>
      <c r="F130" s="124"/>
      <c r="I130" s="124"/>
      <c r="S130" s="100"/>
    </row>
    <row r="131" spans="2:19" s="51" customFormat="1" ht="38.25" x14ac:dyDescent="0.2">
      <c r="B131" s="61" t="s">
        <v>191</v>
      </c>
      <c r="C131" s="124"/>
      <c r="F131" s="124"/>
      <c r="I131" s="52"/>
      <c r="J131" s="52"/>
      <c r="K131" s="52"/>
      <c r="S131" s="100"/>
    </row>
    <row r="132" spans="2:19" s="51" customFormat="1" ht="63.75" x14ac:dyDescent="0.2">
      <c r="B132" s="61" t="s">
        <v>192</v>
      </c>
      <c r="C132" s="124"/>
      <c r="F132" s="124"/>
      <c r="G132" s="124"/>
      <c r="H132" s="52"/>
      <c r="I132" s="52"/>
      <c r="J132" s="52"/>
      <c r="K132" s="52"/>
      <c r="S132" s="100"/>
    </row>
    <row r="133" spans="2:19" s="51" customFormat="1" ht="51" x14ac:dyDescent="0.2">
      <c r="B133" s="61" t="s">
        <v>193</v>
      </c>
      <c r="C133" s="124"/>
      <c r="F133" s="124"/>
      <c r="G133" s="124"/>
      <c r="H133" s="52"/>
      <c r="I133" s="52"/>
      <c r="J133" s="52"/>
      <c r="K133" s="52"/>
      <c r="S133" s="100"/>
    </row>
    <row r="134" spans="2:19" s="51" customFormat="1" ht="38.25" x14ac:dyDescent="0.2">
      <c r="B134" s="61" t="s">
        <v>194</v>
      </c>
      <c r="C134" s="124"/>
      <c r="F134" s="124"/>
      <c r="G134" s="124"/>
      <c r="H134" s="52"/>
      <c r="I134" s="52"/>
      <c r="J134" s="52"/>
      <c r="K134" s="52"/>
      <c r="S134" s="100"/>
    </row>
    <row r="135" spans="2:19" s="51" customFormat="1" ht="25.5" x14ac:dyDescent="0.2">
      <c r="B135" s="61" t="s">
        <v>175</v>
      </c>
      <c r="C135" s="124"/>
      <c r="F135" s="124"/>
      <c r="G135" s="124"/>
      <c r="H135" s="52"/>
      <c r="I135" s="52"/>
      <c r="J135" s="52"/>
      <c r="K135" s="52"/>
      <c r="S135" s="100"/>
    </row>
    <row r="136" spans="2:19" s="51" customFormat="1" x14ac:dyDescent="0.2">
      <c r="B136" s="61" t="s">
        <v>114</v>
      </c>
      <c r="C136" s="124"/>
      <c r="F136" s="124"/>
      <c r="G136" s="124"/>
      <c r="H136" s="52"/>
      <c r="I136" s="52"/>
      <c r="J136" s="52"/>
      <c r="K136" s="52"/>
      <c r="S136" s="100"/>
    </row>
    <row r="137" spans="2:19" s="51" customFormat="1" x14ac:dyDescent="0.2">
      <c r="B137" s="59"/>
      <c r="C137" s="124"/>
      <c r="F137" s="124"/>
      <c r="G137" s="124"/>
      <c r="H137" s="52"/>
      <c r="I137" s="52"/>
      <c r="J137" s="52"/>
      <c r="K137" s="52"/>
      <c r="S137" s="100"/>
    </row>
    <row r="138" spans="2:19" s="53" customFormat="1" x14ac:dyDescent="0.2">
      <c r="B138" s="59"/>
      <c r="C138" s="124"/>
      <c r="F138" s="124"/>
      <c r="G138" s="124"/>
      <c r="H138" s="52"/>
      <c r="I138" s="52"/>
      <c r="J138" s="52"/>
      <c r="K138" s="52"/>
      <c r="S138" s="103"/>
    </row>
    <row r="139" spans="2:19" s="53" customFormat="1" x14ac:dyDescent="0.2">
      <c r="B139" s="51" t="s">
        <v>29</v>
      </c>
      <c r="C139" s="124"/>
      <c r="F139" s="124"/>
      <c r="G139" s="124"/>
      <c r="H139" s="52"/>
      <c r="I139" s="52"/>
      <c r="J139" s="52"/>
      <c r="K139" s="52"/>
      <c r="S139" s="103"/>
    </row>
    <row r="140" spans="2:19" s="53" customFormat="1" x14ac:dyDescent="0.2">
      <c r="B140" s="58" t="s">
        <v>55</v>
      </c>
      <c r="C140" s="124"/>
      <c r="F140" s="124"/>
      <c r="G140" s="124"/>
      <c r="H140" s="52"/>
      <c r="I140" s="52"/>
      <c r="J140" s="52"/>
      <c r="K140" s="52"/>
      <c r="S140" s="103"/>
    </row>
    <row r="141" spans="2:19" s="53" customFormat="1" x14ac:dyDescent="0.2">
      <c r="B141" s="58" t="s">
        <v>166</v>
      </c>
      <c r="C141" s="124"/>
      <c r="F141" s="124"/>
      <c r="G141" s="124"/>
      <c r="H141" s="52"/>
      <c r="I141" s="52"/>
      <c r="J141" s="52"/>
      <c r="K141" s="52"/>
      <c r="S141" s="103"/>
    </row>
    <row r="142" spans="2:19" s="53" customFormat="1" x14ac:dyDescent="0.2">
      <c r="B142" s="58" t="s">
        <v>39</v>
      </c>
      <c r="C142" s="124"/>
      <c r="F142" s="124"/>
      <c r="G142" s="124"/>
      <c r="H142" s="52"/>
      <c r="I142" s="52"/>
      <c r="J142" s="52"/>
      <c r="K142" s="52"/>
      <c r="S142" s="103"/>
    </row>
    <row r="143" spans="2:19" s="53" customFormat="1" x14ac:dyDescent="0.2">
      <c r="B143" s="58" t="s">
        <v>172</v>
      </c>
      <c r="C143" s="124"/>
      <c r="F143" s="124"/>
      <c r="G143" s="124"/>
      <c r="H143" s="52"/>
      <c r="I143" s="52"/>
      <c r="J143" s="52"/>
      <c r="K143" s="52"/>
      <c r="S143" s="103"/>
    </row>
    <row r="144" spans="2:19" s="53" customFormat="1" x14ac:dyDescent="0.2">
      <c r="B144" s="58" t="s">
        <v>112</v>
      </c>
      <c r="C144" s="124"/>
      <c r="F144" s="124"/>
      <c r="G144" s="124"/>
      <c r="J144" s="52"/>
      <c r="K144" s="52"/>
      <c r="S144" s="103"/>
    </row>
    <row r="145" spans="2:19" s="53" customFormat="1" x14ac:dyDescent="0.2">
      <c r="B145" s="58" t="s">
        <v>174</v>
      </c>
      <c r="C145" s="124"/>
      <c r="F145" s="124"/>
      <c r="G145" s="124"/>
      <c r="S145" s="103"/>
    </row>
    <row r="146" spans="2:19" s="53" customFormat="1" x14ac:dyDescent="0.2">
      <c r="B146" s="58" t="s">
        <v>53</v>
      </c>
      <c r="C146" s="124"/>
      <c r="F146" s="124"/>
      <c r="G146" s="124"/>
      <c r="S146" s="103"/>
    </row>
    <row r="147" spans="2:19" s="53" customFormat="1" x14ac:dyDescent="0.2">
      <c r="B147" s="58" t="s">
        <v>163</v>
      </c>
      <c r="C147" s="124"/>
      <c r="F147" s="124"/>
      <c r="G147" s="124"/>
      <c r="S147" s="103"/>
    </row>
    <row r="148" spans="2:19" s="53" customFormat="1" x14ac:dyDescent="0.2">
      <c r="B148" s="58" t="s">
        <v>167</v>
      </c>
      <c r="C148" s="124"/>
      <c r="F148" s="124"/>
      <c r="G148" s="124"/>
      <c r="S148" s="103"/>
    </row>
    <row r="149" spans="2:19" x14ac:dyDescent="0.2">
      <c r="B149" s="126" t="s">
        <v>195</v>
      </c>
      <c r="C149" s="124"/>
      <c r="F149" s="124"/>
      <c r="G149" s="124"/>
    </row>
    <row r="150" spans="2:19" x14ac:dyDescent="0.2">
      <c r="B150" s="58" t="s">
        <v>165</v>
      </c>
      <c r="C150" s="124"/>
      <c r="F150" s="124"/>
      <c r="G150" s="124"/>
    </row>
    <row r="151" spans="2:19" x14ac:dyDescent="0.2">
      <c r="B151" s="58" t="s">
        <v>170</v>
      </c>
      <c r="C151" s="124"/>
      <c r="F151" s="124"/>
      <c r="G151" s="124"/>
    </row>
    <row r="152" spans="2:19" x14ac:dyDescent="0.2">
      <c r="B152" s="58" t="s">
        <v>173</v>
      </c>
      <c r="C152" s="124"/>
      <c r="F152" s="124"/>
      <c r="G152" s="124"/>
    </row>
    <row r="153" spans="2:19" x14ac:dyDescent="0.2">
      <c r="B153" s="58" t="s">
        <v>171</v>
      </c>
      <c r="C153" s="124"/>
      <c r="F153" s="124"/>
      <c r="G153" s="124"/>
    </row>
    <row r="154" spans="2:19" x14ac:dyDescent="0.2">
      <c r="B154" s="58" t="s">
        <v>168</v>
      </c>
      <c r="C154" s="124"/>
      <c r="F154" s="124"/>
      <c r="G154" s="124"/>
    </row>
    <row r="155" spans="2:19" x14ac:dyDescent="0.2">
      <c r="B155" s="58" t="s">
        <v>161</v>
      </c>
      <c r="C155" s="124"/>
      <c r="F155" s="124"/>
      <c r="G155" s="124"/>
    </row>
    <row r="156" spans="2:19" x14ac:dyDescent="0.2">
      <c r="B156" s="58" t="s">
        <v>169</v>
      </c>
      <c r="C156" s="124"/>
    </row>
    <row r="157" spans="2:19" x14ac:dyDescent="0.2">
      <c r="B157" s="58" t="s">
        <v>162</v>
      </c>
      <c r="C157" s="124"/>
    </row>
    <row r="158" spans="2:19" x14ac:dyDescent="0.2">
      <c r="B158" s="58" t="s">
        <v>164</v>
      </c>
      <c r="C158" s="124"/>
    </row>
    <row r="159" spans="2:19" x14ac:dyDescent="0.2">
      <c r="B159" s="58" t="s">
        <v>46</v>
      </c>
      <c r="C159" s="124"/>
    </row>
    <row r="160" spans="2:19" x14ac:dyDescent="0.2">
      <c r="B160" s="58" t="s">
        <v>54</v>
      </c>
      <c r="C160" s="124"/>
    </row>
    <row r="161" spans="2:3" x14ac:dyDescent="0.2">
      <c r="B161" s="58" t="s">
        <v>45</v>
      </c>
      <c r="C161" s="124"/>
    </row>
    <row r="162" spans="2:3" x14ac:dyDescent="0.2">
      <c r="B162" s="58" t="s">
        <v>47</v>
      </c>
      <c r="C162" s="124"/>
    </row>
    <row r="163" spans="2:3" x14ac:dyDescent="0.2">
      <c r="B163" s="58" t="s">
        <v>113</v>
      </c>
      <c r="C163" s="124"/>
    </row>
    <row r="164" spans="2:3" x14ac:dyDescent="0.2">
      <c r="B164" s="58" t="s">
        <v>111</v>
      </c>
      <c r="C164" s="124"/>
    </row>
    <row r="165" spans="2:3" x14ac:dyDescent="0.2">
      <c r="B165" s="58" t="s">
        <v>40</v>
      </c>
      <c r="C165" s="124"/>
    </row>
    <row r="166" spans="2:3" x14ac:dyDescent="0.2">
      <c r="B166" s="58" t="s">
        <v>110</v>
      </c>
    </row>
    <row r="167" spans="2:3" x14ac:dyDescent="0.2">
      <c r="B167" s="51"/>
    </row>
    <row r="168" spans="2:3" x14ac:dyDescent="0.2">
      <c r="B168" s="51"/>
    </row>
    <row r="169" spans="2:3" x14ac:dyDescent="0.2">
      <c r="B169" s="51"/>
    </row>
    <row r="170" spans="2:3" x14ac:dyDescent="0.2">
      <c r="B170" s="51" t="s">
        <v>196</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sheetProtection formatCells="0" formatColumns="0" formatRows="0" insertRows="0"/>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47" priority="17" stopIfTrue="1" operator="equal">
      <formula>"0"</formula>
    </cfRule>
    <cfRule type="cellIs" dxfId="46" priority="18" stopIfTrue="1" operator="lessThanOrEqual">
      <formula>$S$5</formula>
    </cfRule>
    <cfRule type="cellIs" dxfId="45" priority="19" stopIfTrue="1" operator="greaterThanOrEqual">
      <formula>$S$2</formula>
    </cfRule>
    <cfRule type="cellIs" dxfId="44" priority="20" stopIfTrue="1" operator="between">
      <formula>$S$4</formula>
      <formula>$S$3</formula>
    </cfRule>
  </conditionalFormatting>
  <conditionalFormatting sqref="I49">
    <cfRule type="cellIs" dxfId="43" priority="13" stopIfTrue="1" operator="equal">
      <formula>"0"</formula>
    </cfRule>
    <cfRule type="cellIs" dxfId="42" priority="14" stopIfTrue="1" operator="lessThanOrEqual">
      <formula>$S$5</formula>
    </cfRule>
    <cfRule type="cellIs" dxfId="41" priority="15" stopIfTrue="1" operator="greaterThanOrEqual">
      <formula>$S$2</formula>
    </cfRule>
    <cfRule type="cellIs" dxfId="40" priority="16" stopIfTrue="1" operator="between">
      <formula>$S$4</formula>
      <formula>$S$3</formula>
    </cfRule>
  </conditionalFormatting>
  <conditionalFormatting sqref="L49">
    <cfRule type="cellIs" dxfId="39" priority="9" stopIfTrue="1" operator="equal">
      <formula>"0"</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$S$4</formula>
      <formula>$S$3</formula>
    </cfRule>
  </conditionalFormatting>
  <conditionalFormatting sqref="O49">
    <cfRule type="cellIs" dxfId="35" priority="5" stopIfTrue="1" operator="equal">
      <formula>"0"</formula>
    </cfRule>
    <cfRule type="cellIs" dxfId="34" priority="6" stopIfTrue="1" operator="lessThanOrEqual">
      <formula>$S$5</formula>
    </cfRule>
    <cfRule type="cellIs" dxfId="33" priority="7" stopIfTrue="1" operator="greaterThanOrEqual">
      <formula>$S$2</formula>
    </cfRule>
    <cfRule type="cellIs" dxfId="32" priority="8" stopIfTrue="1" operator="between">
      <formula>$S$4</formula>
      <formula>$S$3</formula>
    </cfRule>
  </conditionalFormatting>
  <conditionalFormatting sqref="P49">
    <cfRule type="cellIs" dxfId="31" priority="1" stopIfTrue="1" operator="equal">
      <formula>"0"</formula>
    </cfRule>
    <cfRule type="cellIs" dxfId="30" priority="2" stopIfTrue="1" operator="lessThanOrEqual">
      <formula>$S$5</formula>
    </cfRule>
    <cfRule type="cellIs" dxfId="29" priority="3" stopIfTrue="1" operator="greaterThanOrEqual">
      <formula>$S$2</formula>
    </cfRule>
    <cfRule type="cellIs" dxfId="28" priority="4" stopIfTrue="1" operator="between">
      <formula>$S$4</formula>
      <formula>$S$3</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Recuperación Empresarial</Procesos_SGI>
    <_Version xmlns="http://schemas.microsoft.com/sharepoint/v3/fields">4</_Version>
    <Fecha xmlns="0948c079-19c9-4a36-bb7d-d65ca794eba7">2020-01-30T05:00:00+00:00</Fecha>
    <Fecha_Actualizacion xmlns="0948c079-19c9-4a36-bb7d-d65ca794eba7">2021-02-09T05:00:00+00:00</Fecha_Actualizacion>
    <Dependencia_Nivel_Superior xmlns="0948c079-19c9-4a36-bb7d-d65ca794eba7">Delegatura para Procedimientos de Insolvencia</Dependencia_Nivel_Superior>
    <Ano_x0020_Documento xmlns="0948c079-19c9-4a36-bb7d-d65ca794eba7">2020</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NV5X2DCNMZXR-1675502055-86</_dlc_DocId>
    <_dlc_DocIdUrl xmlns="0948c079-19c9-4a36-bb7d-d65ca794eba7">
      <Url>https://www.supersociedades.gov.co/nuestra_entidad/Planeacion/_layouts/15/DocIdRedir.aspx?ID=NV5X2DCNMZXR-1675502055-86</Url>
      <Description>NV5X2DCNMZXR-1675502055-86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EAE307-09FC-4EC4-9771-0F9FA19D2F1B}">
  <ds:schemaRefs>
    <ds:schemaRef ds:uri="http://schemas.microsoft.com/office/2006/metadata/longProperties"/>
  </ds:schemaRefs>
</ds:datastoreItem>
</file>

<file path=customXml/itemProps2.xml><?xml version="1.0" encoding="utf-8"?>
<ds:datastoreItem xmlns:ds="http://schemas.openxmlformats.org/officeDocument/2006/customXml" ds:itemID="{92E70A3A-B883-4736-A960-D9DFEDA3F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D21756-05AC-4DC7-B20A-5CC92A1F46AC}">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schemas.microsoft.com/sharepoint/v4"/>
    <ds:schemaRef ds:uri="http://purl.org/dc/term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AC2D84EE-2501-4E20-99DD-3F0E054C9AC2}"/>
</file>

<file path=customXml/itemProps5.xml><?xml version="1.0" encoding="utf-8"?>
<ds:datastoreItem xmlns:ds="http://schemas.openxmlformats.org/officeDocument/2006/customXml" ds:itemID="{E2424314-BBC2-4352-9793-160A2577DBA5}">
  <ds:schemaRefs>
    <ds:schemaRef ds:uri="http://schemas.microsoft.com/sharepoint/v3/contenttype/forms"/>
  </ds:schemaRefs>
</ds:datastoreItem>
</file>

<file path=customXml/itemProps6.xml><?xml version="1.0" encoding="utf-8"?>
<ds:datastoreItem xmlns:ds="http://schemas.openxmlformats.org/officeDocument/2006/customXml" ds:itemID="{A357DC90-3590-4A7A-8FA8-DDBF033B4A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Toma Posesion </vt:lpstr>
      <vt:lpstr>Registro Toma Poses </vt:lpstr>
      <vt:lpstr>Oport Termin Proc</vt:lpstr>
      <vt:lpstr>Regis Opor Term Pro</vt:lpstr>
      <vt:lpstr>Seguimiento a Sociedades</vt:lpstr>
      <vt:lpstr>Registro Seguimiento</vt:lpstr>
      <vt:lpstr>Audiencias y Reuniones Acreedor</vt:lpstr>
      <vt:lpstr>Registro Aud y Reuniónnes Acree</vt:lpstr>
      <vt:lpstr>Eficacia en la atención solicit</vt:lpstr>
      <vt:lpstr>Registro Eficacia Atención Soli</vt:lpstr>
      <vt:lpstr>Impulso Procesal</vt:lpstr>
      <vt:lpstr>Registro Impulso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Recuperación Empresarial</dc:title>
  <dc:creator>hoslanders</dc:creator>
  <cp:lastModifiedBy>Yanin Cadavid</cp:lastModifiedBy>
  <cp:lastPrinted>2020-01-07T18:04:24Z</cp:lastPrinted>
  <dcterms:created xsi:type="dcterms:W3CDTF">2012-02-20T19:54:14Z</dcterms:created>
  <dcterms:modified xsi:type="dcterms:W3CDTF">2021-02-18T15:59:46Z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0x010100CE682262D723D64E92DA5CB066788C9D0079F3069310962945A0739C4ECC6616F5</vt:lpwstr>
  </property>
  <property fmtid="{D5CDD505-2E9C-101B-9397-08002B2CF9AE}" pid="3" name="Fecha_Actualizacion">
    <vt:lpwstr>2019-01-31T00:00:00Z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Misionales</vt:lpwstr>
  </property>
  <property fmtid="{D5CDD505-2E9C-101B-9397-08002B2CF9AE}" pid="7" name="Dependencia_Nivel_Superior">
    <vt:lpwstr>Delegatura para Procedimientos de Insolvencia</vt:lpwstr>
  </property>
  <property fmtid="{D5CDD505-2E9C-101B-9397-08002B2CF9AE}" pid="8" name="Procesos_SGI">
    <vt:lpwstr>Procesos Misionales - Intervención</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20210218105944604</vt:lpwstr>
  </property>
  <property fmtid="{D5CDD505-2E9C-101B-9397-08002B2CF9AE}" pid="12" name="_dlc_DocIdItemGuid">
    <vt:lpwstr>518673a9-440a-4de8-bd11-c24cdcb42040</vt:lpwstr>
  </property>
</Properties>
</file>