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Agosto 2021\"/>
    </mc:Choice>
  </mc:AlternateContent>
  <bookViews>
    <workbookView xWindow="20370" yWindow="-120" windowWidth="29040" windowHeight="15840"/>
  </bookViews>
  <sheets>
    <sheet name="Agosto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<sst xmlns="http://schemas.openxmlformats.org/spreadsheetml/2006/main" count="48" uniqueCount="36">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</sst>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B25" sqref="B25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2565</v>
      </c>
      <c r="D9" s="12">
        <f t="shared" si="1"/>
        <v>1439</v>
      </c>
      <c r="E9" s="12">
        <f t="shared" si="1"/>
        <v>3991</v>
      </c>
      <c r="F9" s="20">
        <f t="shared" si="0"/>
        <v>0.39124466137888958</v>
      </c>
      <c r="G9" s="21">
        <f>+D9/B9</f>
        <v>0.21949359365466747</v>
      </c>
    </row>
    <row r="10" spans="1:51" ht="61.5" customHeight="1">
      <c r="A10" s="15" t="s">
        <v>30</v>
      </c>
      <c r="B10" s="16">
        <v>6556</v>
      </c>
      <c r="C10" s="16">
        <v>2565</v>
      </c>
      <c r="D10" s="16">
        <v>1439</v>
      </c>
      <c r="E10" s="22">
        <f>B10-C10</f>
        <v>3991</v>
      </c>
      <c r="F10" s="18">
        <f t="shared" si="0"/>
        <v>0.39124466137888958</v>
      </c>
      <c r="G10" s="23">
        <f>D10/B10</f>
        <v>0.21949359365466747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10740</v>
      </c>
      <c r="D11" s="12">
        <f t="shared" si="2"/>
        <v>4707</v>
      </c>
      <c r="E11" s="12">
        <f t="shared" ref="E11:E13" si="3">B11-C11</f>
        <v>10923</v>
      </c>
      <c r="F11" s="20">
        <f>+C11/B11</f>
        <v>0.49577620828140145</v>
      </c>
      <c r="G11" s="21">
        <f>+D11/B11</f>
        <v>0.2172829248026589</v>
      </c>
    </row>
    <row r="12" spans="1:51" ht="61.5" customHeight="1">
      <c r="A12" s="15" t="s">
        <v>32</v>
      </c>
      <c r="B12" s="16">
        <v>1130</v>
      </c>
      <c r="C12" s="16">
        <v>367</v>
      </c>
      <c r="D12" s="16">
        <v>91</v>
      </c>
      <c r="E12" s="22">
        <f t="shared" si="3"/>
        <v>763</v>
      </c>
      <c r="F12" s="18">
        <f t="shared" ref="F12:F13" si="4">+C12/B12</f>
        <v>0.32477876106194692</v>
      </c>
      <c r="G12" s="23">
        <f t="shared" ref="G12:G13" si="5">D12/B12</f>
        <v>8.0530973451327439E-2</v>
      </c>
    </row>
    <row r="13" spans="1:51" ht="61.5" customHeight="1">
      <c r="A13" s="15" t="s">
        <v>33</v>
      </c>
      <c r="B13" s="16">
        <v>18233</v>
      </c>
      <c r="C13" s="16">
        <v>8074</v>
      </c>
      <c r="D13" s="16">
        <v>4107</v>
      </c>
      <c r="E13" s="22">
        <f t="shared" si="3"/>
        <v>10159</v>
      </c>
      <c r="F13" s="18">
        <f t="shared" si="4"/>
        <v>0.44282345198266881</v>
      </c>
      <c r="G13" s="23">
        <f t="shared" si="5"/>
        <v>0.22525091866396094</v>
      </c>
    </row>
    <row r="14" spans="1:51" ht="67.5" customHeight="1" thickBot="1">
      <c r="A14" s="15" t="s">
        <v>34</v>
      </c>
      <c r="B14" s="16">
        <v>2300</v>
      </c>
      <c r="C14" s="16">
        <v>2299</v>
      </c>
      <c r="D14" s="16">
        <v>509</v>
      </c>
      <c r="E14" s="22">
        <f>B14-C14</f>
        <v>1</v>
      </c>
      <c r="F14" s="18">
        <f t="shared" si="0"/>
        <v>0.99956521739130433</v>
      </c>
      <c r="G14" s="23">
        <f>D14/B14</f>
        <v>0.22130434782608696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13305</v>
      </c>
      <c r="D15" s="12">
        <f t="shared" si="6"/>
        <v>6146</v>
      </c>
      <c r="E15" s="12">
        <f>B15-C15</f>
        <v>15214</v>
      </c>
      <c r="F15" s="20">
        <f>+C15/B15</f>
        <v>0.46653108454013115</v>
      </c>
      <c r="G15" s="21">
        <f>D15/B15</f>
        <v>0.21550545250534731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66149</v>
      </c>
      <c r="D19" s="51">
        <f>SUM(D20:D24)</f>
        <v>59672</v>
      </c>
      <c r="E19" s="51">
        <f>SUM(E20:E24)</f>
        <v>63807</v>
      </c>
      <c r="F19" s="52">
        <f t="shared" ref="F19:F24" si="7">+C19/B19</f>
        <v>0.50901074209732522</v>
      </c>
      <c r="G19" s="53">
        <f t="shared" ref="G19:G24" si="8">D19/B19</f>
        <v>0.45917079626950658</v>
      </c>
      <c r="I19" s="27"/>
      <c r="J19" s="28"/>
    </row>
    <row r="20" spans="1:10" ht="30" customHeight="1">
      <c r="A20" s="35" t="s">
        <v>21</v>
      </c>
      <c r="B20" s="36">
        <v>90038</v>
      </c>
      <c r="C20" s="36">
        <v>44203</v>
      </c>
      <c r="D20" s="36">
        <v>43953</v>
      </c>
      <c r="E20" s="22">
        <f>B20-C20</f>
        <v>45835</v>
      </c>
      <c r="F20" s="18">
        <f t="shared" si="7"/>
        <v>0.49093715986583442</v>
      </c>
      <c r="G20" s="23">
        <f t="shared" si="8"/>
        <v>0.48816055443257289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10008</v>
      </c>
      <c r="D21" s="36">
        <v>5474</v>
      </c>
      <c r="E21" s="22">
        <f t="shared" ref="E21:E24" si="9">B21-C21</f>
        <v>1649</v>
      </c>
      <c r="F21" s="18">
        <f t="shared" si="7"/>
        <v>0.85853993308741527</v>
      </c>
      <c r="G21" s="23">
        <f t="shared" si="8"/>
        <v>0.46958908810156985</v>
      </c>
      <c r="I21" s="27"/>
      <c r="J21" s="28"/>
    </row>
    <row r="22" spans="1:10" ht="30" customHeight="1">
      <c r="A22" s="35" t="s">
        <v>23</v>
      </c>
      <c r="B22" s="36">
        <v>25521</v>
      </c>
      <c r="C22" s="36">
        <v>9610</v>
      </c>
      <c r="D22" s="36">
        <v>9547</v>
      </c>
      <c r="E22" s="22">
        <f t="shared" si="9"/>
        <v>15911</v>
      </c>
      <c r="F22" s="18">
        <f t="shared" si="7"/>
        <v>0.37655264292151563</v>
      </c>
      <c r="G22" s="23">
        <f t="shared" si="8"/>
        <v>0.37408408761412171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2115</v>
      </c>
      <c r="D23" s="36">
        <v>487</v>
      </c>
      <c r="E23" s="22">
        <f t="shared" si="9"/>
        <v>151</v>
      </c>
      <c r="F23" s="18">
        <f t="shared" si="7"/>
        <v>0.93336275375110322</v>
      </c>
      <c r="G23" s="23">
        <f t="shared" si="8"/>
        <v>0.21491615180935569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213</v>
      </c>
      <c r="D24" s="36">
        <v>211</v>
      </c>
      <c r="E24" s="22">
        <f t="shared" si="9"/>
        <v>261</v>
      </c>
      <c r="F24" s="18">
        <f t="shared" si="7"/>
        <v>0.44936708860759494</v>
      </c>
      <c r="G24" s="23">
        <f t="shared" si="8"/>
        <v>0.44514767932489452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66149</v>
      </c>
      <c r="D26" s="25">
        <f t="shared" si="10"/>
        <v>59672</v>
      </c>
      <c r="E26" s="25">
        <f t="shared" si="10"/>
        <v>63807</v>
      </c>
      <c r="F26" s="26">
        <f t="shared" si="10"/>
        <v>0.50901074209732522</v>
      </c>
      <c r="G26" s="26">
        <f t="shared" si="10"/>
        <v>0.45917079626950658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79454</v>
      </c>
      <c r="D28" s="25">
        <f>D26+D15</f>
        <v>65818</v>
      </c>
      <c r="E28" s="25">
        <f>E26+E15</f>
        <v>79021</v>
      </c>
      <c r="F28" s="26">
        <f>C28/B28</f>
        <v>0.50136614607982333</v>
      </c>
      <c r="G28" s="26">
        <f>D28/B28</f>
        <v>0.41532102855339958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08. Agosto</Mes>
    <_dlc_DocId xmlns="0948c079-19c9-4a36-bb7d-d65ca794eba7">NV5X2DCNMZXR-556486327-63</_dlc_DocId>
    <_dlc_DocIdUrl xmlns="0948c079-19c9-4a36-bb7d-d65ca794eba7">
      <Url>https://www.supersociedades.gov.co/nuestra_entidad/_layouts/15/DocIdRedir.aspx?ID=NV5X2DCNMZXR-556486327-63</Url>
      <Description>NV5X2DCNMZXR-556486327-63</Description>
    </_dlc_DocIdUrl>
  </documentManagement>
</p:properties>
</file>

<file path=customXml/itemProps1.xml><?xml version="1.0" encoding="utf-8"?>
<ds:datastoreItem xmlns:ds="http://schemas.openxmlformats.org/officeDocument/2006/customXml" ds:itemID="{5A5D7572-3B38-4589-B4A9-04DB82E06D70}"/>
</file>

<file path=customXml/itemProps2.xml><?xml version="1.0" encoding="utf-8"?>
<ds:datastoreItem xmlns:ds="http://schemas.openxmlformats.org/officeDocument/2006/customXml" ds:itemID="{7D15DE41-102A-487C-906F-5714F0A11CE1}"/>
</file>

<file path=customXml/itemProps3.xml><?xml version="1.0" encoding="utf-8"?>
<ds:datastoreItem xmlns:ds="http://schemas.openxmlformats.org/officeDocument/2006/customXml" ds:itemID="{0226C95A-98E8-4256-B444-BFF220666441}"/>
</file>

<file path=customXml/itemProps4.xml><?xml version="1.0" encoding="utf-8"?>
<ds:datastoreItem xmlns:ds="http://schemas.openxmlformats.org/officeDocument/2006/customXml" ds:itemID="{1FD46B4A-002A-45F1-9F26-7AB262271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Agosto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2021-09-02T15:13:16Z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11bfd5bc-a338-4406-aff8-a6f09130a052</vt:lpwstr>
  </property>
</Properties>
</file>