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LUIS_SARMIENTO\Presupuesto\2020 Pto\ANTICORRUPCION Y ATENCION AL CIUDADANO\"/>
    </mc:Choice>
  </mc:AlternateContent>
  <bookViews>
    <workbookView xWindow="0" yWindow="0" windowWidth="20490" windowHeight="7320"/>
  </bookViews>
  <sheets>
    <sheet name="agost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D16" i="1"/>
  <c r="D23" i="1" s="1"/>
  <c r="C16" i="1"/>
  <c r="C23" i="1" s="1"/>
  <c r="B16" i="1"/>
  <c r="G11" i="1"/>
  <c r="F11" i="1"/>
  <c r="E11" i="1"/>
  <c r="G10" i="1"/>
  <c r="F10" i="1"/>
  <c r="E10" i="1"/>
  <c r="D9" i="1"/>
  <c r="D12" i="1" s="1"/>
  <c r="C9" i="1"/>
  <c r="F9" i="1" s="1"/>
  <c r="B9" i="1"/>
  <c r="G8" i="1"/>
  <c r="F8" i="1"/>
  <c r="E8" i="1"/>
  <c r="D7" i="1"/>
  <c r="C7" i="1"/>
  <c r="B7" i="1"/>
  <c r="E7" i="1" s="1"/>
  <c r="G7" i="1" l="1"/>
  <c r="E9" i="1"/>
  <c r="G9" i="1"/>
  <c r="F7" i="1"/>
  <c r="E16" i="1"/>
  <c r="E23" i="1" s="1"/>
  <c r="C12" i="1"/>
  <c r="G16" i="1"/>
  <c r="G23" i="1" s="1"/>
  <c r="C26" i="1"/>
  <c r="D26" i="1"/>
  <c r="E12" i="1"/>
  <c r="F16" i="1"/>
  <c r="F23" i="1" s="1"/>
  <c r="B23" i="1"/>
  <c r="B12" i="1"/>
  <c r="B26" i="1" l="1"/>
  <c r="F12" i="1"/>
  <c r="E26" i="1"/>
  <c r="G26" i="1"/>
  <c r="F26" i="1"/>
  <c r="G12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<sst xmlns="http://schemas.openxmlformats.org/spreadsheetml/2006/main" count="45" uniqueCount="33">
  <si>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</si>
  <si>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</si>
  <si>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</si>
  <si>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</si>
  <si>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</si>
  <si>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</si>
  <si>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</si>
  <si>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</si>
  <si>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</si>
  <si>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</si>
  <si>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</si>
  <si>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</si>
  <si>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</si>
  <si>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</si>
  <si>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</si>
  <si>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</si>
  <si>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</si>
  <si>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</si>
  <si>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</si>
  <si>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</si>
  <si>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</si>
  <si>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</si>
  <si>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</si>
  <si>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</si>
  <si>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</si>
  <si>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</si>
  <si>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</si>
  <si>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</si>
  <si>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</si>
  <si>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</si>
  <si>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</si>
  <si>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</si>
  <si>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31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</si>
</sst>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8" fillId="2" borderId="0" xfId="3" applyFont="1" applyFill="1"/>
    <xf numFmtId="0" fontId="8" fillId="0" borderId="0" xfId="3" applyFont="1"/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zoomScale="55" zoomScaleNormal="55" workbookViewId="0">
      <selection activeCell="A4" sqref="A4:G4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2" customWidth="1"/>
    <col min="4" max="5" width="17.42578125" style="53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7" customFormat="1">
      <c r="A2" s="5" t="s">
        <v>1</v>
      </c>
      <c r="B2" s="57" t="s">
        <v>2</v>
      </c>
      <c r="C2" s="58"/>
      <c r="D2" s="58"/>
      <c r="E2" s="58"/>
      <c r="F2" s="58"/>
      <c r="G2" s="59"/>
      <c r="H2" s="6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67.5" customHeight="1">
      <c r="A3" s="60" t="s">
        <v>32</v>
      </c>
      <c r="B3" s="61"/>
      <c r="C3" s="61"/>
      <c r="D3" s="61"/>
      <c r="E3" s="61"/>
      <c r="F3" s="61"/>
      <c r="G3" s="62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54" customHeight="1">
      <c r="A4" s="63" t="s">
        <v>3</v>
      </c>
      <c r="B4" s="64"/>
      <c r="C4" s="64"/>
      <c r="D4" s="64"/>
      <c r="E4" s="64"/>
      <c r="F4" s="64"/>
      <c r="G4" s="65"/>
      <c r="H4" s="6"/>
      <c r="I4" s="3"/>
      <c r="J4" s="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58.5" customHeight="1">
      <c r="A5" s="8"/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11" t="s">
        <v>9</v>
      </c>
    </row>
    <row r="6" spans="1:51" ht="22.5" customHeight="1">
      <c r="A6" s="8"/>
      <c r="B6" s="9" t="s">
        <v>10</v>
      </c>
      <c r="C6" s="9" t="s">
        <v>11</v>
      </c>
      <c r="D6" s="9" t="s">
        <v>12</v>
      </c>
      <c r="E6" s="9" t="s">
        <v>13</v>
      </c>
      <c r="F6" s="10" t="s">
        <v>14</v>
      </c>
      <c r="G6" s="11" t="s">
        <v>15</v>
      </c>
    </row>
    <row r="7" spans="1:51" ht="45" customHeight="1">
      <c r="A7" s="12" t="s">
        <v>16</v>
      </c>
      <c r="B7" s="13">
        <f>+B8</f>
        <v>400</v>
      </c>
      <c r="C7" s="13">
        <f>+C8</f>
        <v>20</v>
      </c>
      <c r="D7" s="13">
        <f>+D8</f>
        <v>0</v>
      </c>
      <c r="E7" s="13">
        <f>+B7-C7</f>
        <v>380</v>
      </c>
      <c r="F7" s="14">
        <f t="shared" ref="F7:F12" si="0">+C7/B7</f>
        <v>0.05</v>
      </c>
      <c r="G7" s="15">
        <f>D7/B7</f>
        <v>0</v>
      </c>
    </row>
    <row r="8" spans="1:51" ht="60.75" customHeight="1">
      <c r="A8" s="16" t="s">
        <v>17</v>
      </c>
      <c r="B8" s="17">
        <v>400</v>
      </c>
      <c r="C8" s="17">
        <v>20</v>
      </c>
      <c r="D8" s="17"/>
      <c r="E8" s="18">
        <f>B8-C8</f>
        <v>380</v>
      </c>
      <c r="F8" s="19">
        <f t="shared" si="0"/>
        <v>0.05</v>
      </c>
      <c r="G8" s="20">
        <f>D8/B8</f>
        <v>0</v>
      </c>
    </row>
    <row r="9" spans="1:51" ht="54">
      <c r="A9" s="12" t="s">
        <v>18</v>
      </c>
      <c r="B9" s="13">
        <f t="shared" ref="B9:G9" si="1">+B10+B11</f>
        <v>21899</v>
      </c>
      <c r="C9" s="13">
        <f t="shared" si="1"/>
        <v>8251</v>
      </c>
      <c r="D9" s="13">
        <f t="shared" si="1"/>
        <v>4084</v>
      </c>
      <c r="E9" s="13">
        <f t="shared" si="1"/>
        <v>13648</v>
      </c>
      <c r="F9" s="21">
        <f t="shared" si="0"/>
        <v>0.37677519521439334</v>
      </c>
      <c r="G9" s="22">
        <f t="shared" si="1"/>
        <v>0.23420914889727212</v>
      </c>
    </row>
    <row r="10" spans="1:51" ht="61.5" customHeight="1">
      <c r="A10" s="16" t="s">
        <v>19</v>
      </c>
      <c r="B10" s="17">
        <v>4020</v>
      </c>
      <c r="C10" s="17">
        <v>221</v>
      </c>
      <c r="D10" s="17">
        <v>30</v>
      </c>
      <c r="E10" s="23">
        <f>B10-C10</f>
        <v>3799</v>
      </c>
      <c r="F10" s="19">
        <f t="shared" si="0"/>
        <v>5.4975124378109454E-2</v>
      </c>
      <c r="G10" s="24">
        <f>D10/B10</f>
        <v>7.462686567164179E-3</v>
      </c>
    </row>
    <row r="11" spans="1:51" ht="67.5" customHeight="1" thickBot="1">
      <c r="A11" s="16" t="s">
        <v>20</v>
      </c>
      <c r="B11" s="17">
        <v>17879</v>
      </c>
      <c r="C11" s="17">
        <v>8030</v>
      </c>
      <c r="D11" s="17">
        <v>4054</v>
      </c>
      <c r="E11" s="23">
        <f>B11-C11</f>
        <v>9849</v>
      </c>
      <c r="F11" s="19">
        <f t="shared" si="0"/>
        <v>0.44913026455618321</v>
      </c>
      <c r="G11" s="24">
        <f>D11/B11</f>
        <v>0.22674646233010795</v>
      </c>
    </row>
    <row r="12" spans="1:51" ht="36.75" thickBot="1">
      <c r="A12" s="25" t="s">
        <v>21</v>
      </c>
      <c r="B12" s="26">
        <f>+B7+B9</f>
        <v>22299</v>
      </c>
      <c r="C12" s="26">
        <f>+C7+C9</f>
        <v>8271</v>
      </c>
      <c r="D12" s="26">
        <f>+D7+D9</f>
        <v>4084</v>
      </c>
      <c r="E12" s="26">
        <f>+E7+E9</f>
        <v>14028</v>
      </c>
      <c r="F12" s="27">
        <f t="shared" si="0"/>
        <v>0.37091349387864925</v>
      </c>
      <c r="G12" s="27">
        <f>D12/B12</f>
        <v>0.18314722633301941</v>
      </c>
      <c r="I12" s="28"/>
      <c r="J12" s="29"/>
    </row>
    <row r="13" spans="1:51" ht="46.5">
      <c r="A13" s="30" t="s">
        <v>22</v>
      </c>
      <c r="B13" s="31"/>
      <c r="C13" s="32"/>
      <c r="D13" s="32"/>
      <c r="E13" s="32"/>
      <c r="F13" s="32"/>
      <c r="G13" s="33"/>
      <c r="I13" s="28"/>
      <c r="J13" s="29"/>
    </row>
    <row r="14" spans="1:51" ht="58.5" customHeight="1">
      <c r="A14" s="34" t="s">
        <v>23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11" t="s">
        <v>9</v>
      </c>
      <c r="I14" s="28"/>
      <c r="J14" s="29"/>
    </row>
    <row r="15" spans="1:51">
      <c r="A15" s="34"/>
      <c r="B15" s="9" t="s">
        <v>10</v>
      </c>
      <c r="C15" s="9" t="s">
        <v>11</v>
      </c>
      <c r="D15" s="9" t="s">
        <v>12</v>
      </c>
      <c r="E15" s="9" t="s">
        <v>13</v>
      </c>
      <c r="F15" s="10" t="s">
        <v>14</v>
      </c>
      <c r="G15" s="11" t="s">
        <v>15</v>
      </c>
      <c r="I15" s="28"/>
      <c r="J15" s="29"/>
    </row>
    <row r="16" spans="1:51" ht="30" customHeight="1">
      <c r="A16" s="35" t="s">
        <v>24</v>
      </c>
      <c r="B16" s="36">
        <f>SUM(B17:B21)</f>
        <v>120478</v>
      </c>
      <c r="C16" s="36">
        <f>SUM(C17:C21)</f>
        <v>62170</v>
      </c>
      <c r="D16" s="36">
        <f>SUM(D17:D21)</f>
        <v>55962</v>
      </c>
      <c r="E16" s="36">
        <f>SUM(E17:E21)</f>
        <v>58308</v>
      </c>
      <c r="F16" s="37">
        <f t="shared" ref="F16:F21" si="2">+C16/B16</f>
        <v>0.51602782250701373</v>
      </c>
      <c r="G16" s="38">
        <f t="shared" ref="G16:G21" si="3">D16/B16</f>
        <v>0.46449974269161176</v>
      </c>
      <c r="I16" s="28"/>
      <c r="J16" s="29"/>
    </row>
    <row r="17" spans="1:10" ht="30" customHeight="1">
      <c r="A17" s="39" t="s">
        <v>25</v>
      </c>
      <c r="B17" s="40">
        <v>71510</v>
      </c>
      <c r="C17" s="40">
        <v>40509</v>
      </c>
      <c r="D17" s="40">
        <v>40298</v>
      </c>
      <c r="E17" s="23">
        <f>B17-C17</f>
        <v>31001</v>
      </c>
      <c r="F17" s="19">
        <f t="shared" si="2"/>
        <v>0.56648021255768422</v>
      </c>
      <c r="G17" s="24">
        <f t="shared" si="3"/>
        <v>0.56352957628303735</v>
      </c>
      <c r="I17" s="28"/>
      <c r="J17" s="41"/>
    </row>
    <row r="18" spans="1:10" ht="30" customHeight="1">
      <c r="A18" s="39" t="s">
        <v>26</v>
      </c>
      <c r="B18" s="40">
        <v>10609</v>
      </c>
      <c r="C18" s="40">
        <v>9144</v>
      </c>
      <c r="D18" s="40">
        <v>5384</v>
      </c>
      <c r="E18" s="23">
        <f>B18-C18</f>
        <v>1465</v>
      </c>
      <c r="F18" s="19">
        <f t="shared" si="2"/>
        <v>0.86190969931190498</v>
      </c>
      <c r="G18" s="24">
        <f t="shared" si="3"/>
        <v>0.50749363747761334</v>
      </c>
      <c r="I18" s="28"/>
      <c r="J18" s="29"/>
    </row>
    <row r="19" spans="1:10" ht="30" customHeight="1">
      <c r="A19" s="39" t="s">
        <v>27</v>
      </c>
      <c r="B19" s="40">
        <v>35699</v>
      </c>
      <c r="C19" s="40">
        <v>10124</v>
      </c>
      <c r="D19" s="40">
        <v>10081</v>
      </c>
      <c r="E19" s="23">
        <f>B19-C19</f>
        <v>25575</v>
      </c>
      <c r="F19" s="19">
        <f t="shared" si="2"/>
        <v>0.28359337796576933</v>
      </c>
      <c r="G19" s="24">
        <f t="shared" si="3"/>
        <v>0.28238886243312139</v>
      </c>
      <c r="I19" s="28"/>
      <c r="J19" s="29"/>
    </row>
    <row r="20" spans="1:10" ht="30" customHeight="1">
      <c r="A20" s="39" t="s">
        <v>28</v>
      </c>
      <c r="B20" s="40">
        <v>2200</v>
      </c>
      <c r="C20" s="40">
        <v>2194</v>
      </c>
      <c r="D20" s="40">
        <v>1</v>
      </c>
      <c r="E20" s="23">
        <f>B20-C20</f>
        <v>6</v>
      </c>
      <c r="F20" s="19">
        <f t="shared" si="2"/>
        <v>0.99727272727272731</v>
      </c>
      <c r="G20" s="24">
        <f t="shared" si="3"/>
        <v>4.5454545454545455E-4</v>
      </c>
      <c r="I20" s="28"/>
      <c r="J20" s="29"/>
    </row>
    <row r="21" spans="1:10" ht="30" customHeight="1">
      <c r="A21" s="39" t="s">
        <v>29</v>
      </c>
      <c r="B21" s="40">
        <v>460</v>
      </c>
      <c r="C21" s="40">
        <v>199</v>
      </c>
      <c r="D21" s="40">
        <v>198</v>
      </c>
      <c r="E21" s="23">
        <f>B21-C21</f>
        <v>261</v>
      </c>
      <c r="F21" s="19">
        <f t="shared" si="2"/>
        <v>0.43260869565217391</v>
      </c>
      <c r="G21" s="24">
        <f t="shared" si="3"/>
        <v>0.43043478260869567</v>
      </c>
      <c r="I21" s="28"/>
      <c r="J21" s="29"/>
    </row>
    <row r="22" spans="1:10" ht="18" customHeight="1" thickBot="1">
      <c r="A22" s="42"/>
      <c r="B22" s="43"/>
      <c r="C22" s="44"/>
      <c r="D22" s="44"/>
      <c r="E22" s="44"/>
      <c r="F22" s="44"/>
      <c r="G22" s="45"/>
      <c r="I22" s="28"/>
      <c r="J22" s="29"/>
    </row>
    <row r="23" spans="1:10" ht="36.75" thickBot="1">
      <c r="A23" s="25" t="s">
        <v>30</v>
      </c>
      <c r="B23" s="26">
        <f t="shared" ref="B23:G23" si="4">B16</f>
        <v>120478</v>
      </c>
      <c r="C23" s="26">
        <f>C16</f>
        <v>62170</v>
      </c>
      <c r="D23" s="26">
        <f t="shared" si="4"/>
        <v>55962</v>
      </c>
      <c r="E23" s="26">
        <f t="shared" si="4"/>
        <v>58308</v>
      </c>
      <c r="F23" s="27">
        <f t="shared" si="4"/>
        <v>0.51602782250701373</v>
      </c>
      <c r="G23" s="27">
        <f t="shared" si="4"/>
        <v>0.46449974269161176</v>
      </c>
      <c r="I23" s="28"/>
      <c r="J23" s="29"/>
    </row>
    <row r="24" spans="1:10" s="2" customFormat="1">
      <c r="A24" s="46"/>
      <c r="B24" s="47"/>
      <c r="C24" s="47"/>
      <c r="D24" s="47"/>
      <c r="E24" s="47"/>
      <c r="F24" s="48"/>
      <c r="G24" s="49"/>
      <c r="I24" s="28"/>
      <c r="J24" s="29"/>
    </row>
    <row r="25" spans="1:10" s="2" customFormat="1" ht="24" thickBot="1">
      <c r="A25" s="46"/>
      <c r="B25" s="47"/>
      <c r="C25" s="47"/>
      <c r="D25" s="47"/>
      <c r="E25" s="47"/>
      <c r="F25" s="48"/>
      <c r="G25" s="49"/>
      <c r="I25" s="28"/>
      <c r="J25" s="29"/>
    </row>
    <row r="26" spans="1:10" ht="36.75" thickBot="1">
      <c r="A26" s="25" t="s">
        <v>31</v>
      </c>
      <c r="B26" s="26">
        <f>B23+B12</f>
        <v>142777</v>
      </c>
      <c r="C26" s="26">
        <f>C23+C12</f>
        <v>70441</v>
      </c>
      <c r="D26" s="26">
        <f>D23+D12</f>
        <v>60046</v>
      </c>
      <c r="E26" s="26">
        <f>E23+E12</f>
        <v>72336</v>
      </c>
      <c r="F26" s="27">
        <f>C26/B26</f>
        <v>0.4933637770789413</v>
      </c>
      <c r="G26" s="27">
        <f>D26/B26</f>
        <v>0.42055793300041322</v>
      </c>
      <c r="I26" s="28"/>
      <c r="J26" s="29"/>
    </row>
    <row r="27" spans="1:10" s="2" customFormat="1">
      <c r="I27" s="3"/>
      <c r="J27" s="3"/>
    </row>
    <row r="28" spans="1:10" s="2" customFormat="1">
      <c r="C28" s="28"/>
      <c r="I28" s="3"/>
      <c r="J28" s="3"/>
    </row>
    <row r="29" spans="1:10" s="2" customFormat="1">
      <c r="C29" s="50"/>
      <c r="D29" s="50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1"/>
      <c r="D156" s="51"/>
      <c r="E156" s="51"/>
      <c r="F156" s="51"/>
    </row>
    <row r="157" spans="3:10">
      <c r="C157" s="51"/>
      <c r="D157" s="51"/>
      <c r="E157" s="51"/>
      <c r="F157" s="51"/>
    </row>
    <row r="158" spans="3:10">
      <c r="C158" s="51"/>
      <c r="D158" s="51"/>
      <c r="E158" s="51"/>
      <c r="F158" s="51"/>
    </row>
    <row r="159" spans="3:10">
      <c r="C159" s="51"/>
      <c r="D159" s="51"/>
      <c r="E159" s="51"/>
      <c r="F159" s="51"/>
    </row>
    <row r="160" spans="3:10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08. Agosto</Mes>
    <_dlc_DocId xmlns="0948c079-19c9-4a36-bb7d-d65ca794eba7">NV5X2DCNMZXR-556486327-23</_dlc_DocId>
    <_dlc_DocIdUrl xmlns="0948c079-19c9-4a36-bb7d-d65ca794eba7">
      <Url>https://www.supersociedades.gov.co/nuestra_entidad/_layouts/15/DocIdRedir.aspx?ID=NV5X2DCNMZXR-556486327-23</Url>
      <Description>NV5X2DCNMZXR-556486327-23</Description>
    </_dlc_DocIdUrl>
  </documentManagement>
</p:properties>
</file>

<file path=customXml/itemProps1.xml><?xml version="1.0" encoding="utf-8"?>
<ds:datastoreItem xmlns:ds="http://schemas.openxmlformats.org/officeDocument/2006/customXml" ds:itemID="{6810E64F-C0A7-4486-88BB-4AAA2037C722}"/>
</file>

<file path=customXml/itemProps2.xml><?xml version="1.0" encoding="utf-8"?>
<ds:datastoreItem xmlns:ds="http://schemas.openxmlformats.org/officeDocument/2006/customXml" ds:itemID="{A12ECEA3-CCF2-476D-8FB4-485CE665C72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54DF52-025B-4039-B944-9F24ED7B70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91903F-0C74-477D-97C6-21F50F2EC14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5fbb935-dbdd-4b55-8a0b-a31c9a9b7eac"/>
    <ds:schemaRef ds:uri="http://schemas.microsoft.com/office/infopath/2007/PartnerControls"/>
    <ds:schemaRef ds:uri="0948c079-19c9-4a36-bb7d-d65ca794eba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Agosto 2020</dc:title>
  <dc:creator>Joaquin Fernando Ruíz González</dc:creator>
  <cp:lastModifiedBy>Luis Fernando Sarmiento Rodriguez</cp:lastModifiedBy>
  <dcterms:created xsi:type="dcterms:W3CDTF">2020-05-26T20:40:16Z</dcterms:created>
  <dcterms:modified xsi:type="dcterms:W3CDTF">2020-09-08T20:16:02Z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ad4ea770-fb0f-43f6-9c3e-c0c5eeeee6bc</vt:lpwstr>
  </property>
</Properties>
</file>