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5/REPORTE PUBLICACIONES CONTRACTUALES/3. INFORME EJECUCION DE CONTRATOS/"/>
    </mc:Choice>
  </mc:AlternateContent>
  <xr:revisionPtr revIDLastSave="0" documentId="8_{1E967996-AE84-4693-AC6F-764E07D057AE}" xr6:coauthVersionLast="47" xr6:coauthVersionMax="47" xr10:uidLastSave="{00000000-0000-0000-0000-000000000000}"/>
  <bookViews>
    <workbookView xWindow="-120" yWindow="-120" windowWidth="20730" windowHeight="11160" xr2:uid="{9BAF2930-7A4C-4454-9F5F-1770501E5FF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0" i="1" l="1"/>
  <c r="H96" i="1"/>
  <c r="O253" i="1"/>
  <c r="Q253" i="1" s="1"/>
  <c r="M253" i="1"/>
  <c r="H253" i="1"/>
  <c r="H128" i="1" l="1"/>
  <c r="O316" i="1" l="1"/>
  <c r="O315" i="1"/>
  <c r="O314" i="1"/>
  <c r="O313" i="1"/>
  <c r="O312" i="1"/>
  <c r="Q312" i="1" s="1"/>
  <c r="O311" i="1"/>
  <c r="O310" i="1"/>
  <c r="O309" i="1"/>
  <c r="O308" i="1"/>
  <c r="Q308" i="1" s="1"/>
  <c r="O307" i="1"/>
  <c r="O306" i="1"/>
  <c r="O305" i="1"/>
  <c r="O304" i="1"/>
  <c r="O303" i="1"/>
  <c r="O302" i="1"/>
  <c r="O301" i="1"/>
  <c r="O300" i="1"/>
  <c r="O299" i="1"/>
  <c r="O298" i="1"/>
  <c r="Q298" i="1" s="1"/>
  <c r="O297" i="1"/>
  <c r="O296" i="1"/>
  <c r="O295" i="1"/>
  <c r="O294" i="1"/>
  <c r="O293" i="1"/>
  <c r="O292" i="1"/>
  <c r="O291" i="1"/>
  <c r="O290" i="1"/>
  <c r="O289" i="1"/>
  <c r="Q289" i="1" s="1"/>
  <c r="O288" i="1"/>
  <c r="O287" i="1"/>
  <c r="Q287" i="1" s="1"/>
  <c r="O286" i="1"/>
  <c r="Q286" i="1" s="1"/>
  <c r="O285" i="1"/>
  <c r="Q285" i="1" s="1"/>
  <c r="O284" i="1"/>
  <c r="Q284" i="1" s="1"/>
  <c r="O283" i="1"/>
  <c r="Q283" i="1" s="1"/>
  <c r="O282" i="1"/>
  <c r="Q282" i="1" s="1"/>
  <c r="O281" i="1"/>
  <c r="Q281" i="1" s="1"/>
  <c r="O280" i="1"/>
  <c r="Q280" i="1" s="1"/>
  <c r="O279" i="1"/>
  <c r="O278" i="1"/>
  <c r="Q278" i="1" s="1"/>
  <c r="O277" i="1"/>
  <c r="O276" i="1"/>
  <c r="O275" i="1"/>
  <c r="O274" i="1"/>
  <c r="O273" i="1"/>
  <c r="O272" i="1"/>
  <c r="O271" i="1"/>
  <c r="O270" i="1"/>
  <c r="O269" i="1"/>
  <c r="Q269" i="1" s="1"/>
  <c r="O268" i="1"/>
  <c r="O267" i="1"/>
  <c r="Q267" i="1" s="1"/>
  <c r="O266" i="1"/>
  <c r="Q266" i="1" s="1"/>
  <c r="O265" i="1"/>
  <c r="Q265" i="1" s="1"/>
  <c r="O264" i="1"/>
  <c r="Q264" i="1" s="1"/>
  <c r="O263" i="1"/>
  <c r="Q263" i="1" s="1"/>
  <c r="O262" i="1"/>
  <c r="Q262" i="1" s="1"/>
  <c r="O261" i="1"/>
  <c r="Q261" i="1" s="1"/>
  <c r="O259" i="1"/>
  <c r="O258" i="1"/>
  <c r="Q258" i="1" s="1"/>
  <c r="O25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59" i="1"/>
  <c r="M258" i="1"/>
  <c r="M257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257" i="1"/>
  <c r="H258" i="1"/>
  <c r="H259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Q57" i="1" s="1"/>
  <c r="O58" i="1"/>
  <c r="Q58" i="1" s="1"/>
  <c r="O59" i="1"/>
  <c r="Q59" i="1" s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Q118" i="1" s="1"/>
  <c r="O119" i="1"/>
  <c r="Q119" i="1" s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Q178" i="1" s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4" i="1"/>
  <c r="O255" i="1"/>
  <c r="O256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4" i="1"/>
  <c r="M255" i="1"/>
  <c r="M256" i="1"/>
  <c r="M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4" i="1"/>
  <c r="H255" i="1"/>
  <c r="H256" i="1"/>
  <c r="Q270" i="1" l="1"/>
  <c r="Q290" i="1"/>
  <c r="Q271" i="1"/>
  <c r="Q291" i="1"/>
  <c r="Q300" i="1"/>
  <c r="Q301" i="1"/>
  <c r="Q302" i="1"/>
  <c r="Q303" i="1"/>
  <c r="Q304" i="1"/>
  <c r="Q305" i="1"/>
  <c r="Q306" i="1"/>
  <c r="Q307" i="1"/>
  <c r="Q309" i="1"/>
  <c r="Q310" i="1"/>
  <c r="Q311" i="1"/>
  <c r="Q273" i="1"/>
  <c r="Q293" i="1"/>
  <c r="Q313" i="1"/>
  <c r="Q274" i="1"/>
  <c r="Q294" i="1"/>
  <c r="Q314" i="1"/>
  <c r="Q292" i="1"/>
  <c r="Q315" i="1"/>
  <c r="Q316" i="1"/>
  <c r="Q257" i="1"/>
  <c r="Q277" i="1"/>
  <c r="Q297" i="1"/>
  <c r="Q268" i="1"/>
  <c r="Q275" i="1"/>
  <c r="Q296" i="1"/>
  <c r="Q288" i="1"/>
  <c r="Q272" i="1"/>
  <c r="Q295" i="1"/>
  <c r="Q276" i="1"/>
  <c r="Q259" i="1"/>
  <c r="Q279" i="1"/>
  <c r="Q299" i="1"/>
  <c r="Q163" i="1"/>
  <c r="Q164" i="1"/>
  <c r="Q241" i="1"/>
  <c r="Q221" i="1"/>
  <c r="Q201" i="1"/>
  <c r="Q181" i="1"/>
  <c r="Q161" i="1"/>
  <c r="Q141" i="1"/>
  <c r="Q121" i="1"/>
  <c r="Q101" i="1"/>
  <c r="Q80" i="1"/>
  <c r="Q60" i="1"/>
  <c r="Q40" i="1"/>
  <c r="Q20" i="1"/>
  <c r="Q83" i="1"/>
  <c r="Q62" i="1"/>
  <c r="Q63" i="1"/>
  <c r="Q82" i="1"/>
  <c r="Q244" i="1"/>
  <c r="Q243" i="1"/>
  <c r="Q242" i="1"/>
  <c r="Q222" i="1"/>
  <c r="Q202" i="1"/>
  <c r="Q182" i="1"/>
  <c r="Q162" i="1"/>
  <c r="Q142" i="1"/>
  <c r="Q122" i="1"/>
  <c r="Q102" i="1"/>
  <c r="Q81" i="1"/>
  <c r="Q61" i="1"/>
  <c r="Q41" i="1"/>
  <c r="Q21" i="1"/>
  <c r="Q237" i="1"/>
  <c r="Q217" i="1"/>
  <c r="Q197" i="1"/>
  <c r="Q177" i="1"/>
  <c r="Q157" i="1"/>
  <c r="Q137" i="1"/>
  <c r="Q117" i="1"/>
  <c r="Q97" i="1"/>
  <c r="Q76" i="1"/>
  <c r="Q56" i="1"/>
  <c r="Q36" i="1"/>
  <c r="Q16" i="1"/>
  <c r="Q249" i="1"/>
  <c r="Q229" i="1"/>
  <c r="Q209" i="1"/>
  <c r="Q189" i="1"/>
  <c r="Q169" i="1"/>
  <c r="Q149" i="1"/>
  <c r="Q129" i="1"/>
  <c r="Q109" i="1"/>
  <c r="Q88" i="1"/>
  <c r="Q68" i="1"/>
  <c r="Q48" i="1"/>
  <c r="Q28" i="1"/>
  <c r="Q8" i="1"/>
  <c r="Q3" i="1"/>
  <c r="Q196" i="1"/>
  <c r="Q55" i="1"/>
  <c r="Q248" i="1"/>
  <c r="Q148" i="1"/>
  <c r="Q87" i="1"/>
  <c r="Q47" i="1"/>
  <c r="Q195" i="1"/>
  <c r="Q74" i="1"/>
  <c r="Q247" i="1"/>
  <c r="Q167" i="1"/>
  <c r="Q66" i="1"/>
  <c r="Q255" i="1"/>
  <c r="Q234" i="1"/>
  <c r="Q214" i="1"/>
  <c r="Q194" i="1"/>
  <c r="Q174" i="1"/>
  <c r="Q154" i="1"/>
  <c r="Q134" i="1"/>
  <c r="Q114" i="1"/>
  <c r="Q93" i="1"/>
  <c r="Q73" i="1"/>
  <c r="Q53" i="1"/>
  <c r="Q33" i="1"/>
  <c r="Q13" i="1"/>
  <c r="Q246" i="1"/>
  <c r="Q226" i="1"/>
  <c r="Q206" i="1"/>
  <c r="Q186" i="1"/>
  <c r="Q166" i="1"/>
  <c r="Q146" i="1"/>
  <c r="Q126" i="1"/>
  <c r="Q106" i="1"/>
  <c r="Q85" i="1"/>
  <c r="Q65" i="1"/>
  <c r="Q45" i="1"/>
  <c r="Q25" i="1"/>
  <c r="Q5" i="1"/>
  <c r="Q236" i="1"/>
  <c r="Q156" i="1"/>
  <c r="Q75" i="1"/>
  <c r="Q228" i="1"/>
  <c r="Q188" i="1"/>
  <c r="Q108" i="1"/>
  <c r="Q27" i="1"/>
  <c r="Q235" i="1"/>
  <c r="Q155" i="1"/>
  <c r="Q135" i="1"/>
  <c r="Q54" i="1"/>
  <c r="Q207" i="1"/>
  <c r="Q127" i="1"/>
  <c r="Q6" i="1"/>
  <c r="Q254" i="1"/>
  <c r="Q233" i="1"/>
  <c r="Q213" i="1"/>
  <c r="Q193" i="1"/>
  <c r="Q173" i="1"/>
  <c r="Q153" i="1"/>
  <c r="Q133" i="1"/>
  <c r="Q113" i="1"/>
  <c r="Q92" i="1"/>
  <c r="Q72" i="1"/>
  <c r="Q52" i="1"/>
  <c r="Q32" i="1"/>
  <c r="Q12" i="1"/>
  <c r="Q245" i="1"/>
  <c r="Q225" i="1"/>
  <c r="Q205" i="1"/>
  <c r="Q185" i="1"/>
  <c r="Q165" i="1"/>
  <c r="Q145" i="1"/>
  <c r="Q125" i="1"/>
  <c r="Q105" i="1"/>
  <c r="Q84" i="1"/>
  <c r="Q64" i="1"/>
  <c r="Q44" i="1"/>
  <c r="Q24" i="1"/>
  <c r="Q4" i="1"/>
  <c r="Q216" i="1"/>
  <c r="Q136" i="1"/>
  <c r="Q95" i="1"/>
  <c r="Q15" i="1"/>
  <c r="Q168" i="1"/>
  <c r="Q67" i="1"/>
  <c r="Q215" i="1"/>
  <c r="Q175" i="1"/>
  <c r="Q94" i="1"/>
  <c r="Q14" i="1"/>
  <c r="Q187" i="1"/>
  <c r="Q107" i="1"/>
  <c r="Q26" i="1"/>
  <c r="Q224" i="1"/>
  <c r="Q204" i="1"/>
  <c r="Q184" i="1"/>
  <c r="Q144" i="1"/>
  <c r="Q124" i="1"/>
  <c r="Q104" i="1"/>
  <c r="Q43" i="1"/>
  <c r="Q23" i="1"/>
  <c r="Q176" i="1"/>
  <c r="Q116" i="1"/>
  <c r="Q35" i="1"/>
  <c r="Q208" i="1"/>
  <c r="Q128" i="1"/>
  <c r="Q7" i="1"/>
  <c r="Q256" i="1"/>
  <c r="Q115" i="1"/>
  <c r="Q34" i="1"/>
  <c r="Q227" i="1"/>
  <c r="Q147" i="1"/>
  <c r="Q86" i="1"/>
  <c r="Q46" i="1"/>
  <c r="Q223" i="1"/>
  <c r="Q203" i="1"/>
  <c r="Q183" i="1"/>
  <c r="Q143" i="1"/>
  <c r="Q123" i="1"/>
  <c r="Q103" i="1"/>
  <c r="Q42" i="1"/>
  <c r="Q22" i="1"/>
  <c r="Q240" i="1"/>
  <c r="Q220" i="1"/>
  <c r="Q200" i="1"/>
  <c r="Q180" i="1"/>
  <c r="Q160" i="1"/>
  <c r="Q140" i="1"/>
  <c r="Q120" i="1"/>
  <c r="Q100" i="1"/>
  <c r="Q79" i="1"/>
  <c r="Q39" i="1"/>
  <c r="Q19" i="1"/>
  <c r="Q252" i="1"/>
  <c r="Q232" i="1"/>
  <c r="Q212" i="1"/>
  <c r="Q192" i="1"/>
  <c r="Q172" i="1"/>
  <c r="Q152" i="1"/>
  <c r="Q132" i="1"/>
  <c r="Q112" i="1"/>
  <c r="Q91" i="1"/>
  <c r="Q71" i="1"/>
  <c r="Q51" i="1"/>
  <c r="Q31" i="1"/>
  <c r="Q11" i="1"/>
  <c r="Q239" i="1"/>
  <c r="Q219" i="1"/>
  <c r="Q199" i="1"/>
  <c r="Q179" i="1"/>
  <c r="Q159" i="1"/>
  <c r="Q139" i="1"/>
  <c r="Q99" i="1"/>
  <c r="Q78" i="1"/>
  <c r="Q38" i="1"/>
  <c r="Q18" i="1"/>
  <c r="Q251" i="1"/>
  <c r="Q231" i="1"/>
  <c r="Q211" i="1"/>
  <c r="Q191" i="1"/>
  <c r="Q171" i="1"/>
  <c r="Q151" i="1"/>
  <c r="Q131" i="1"/>
  <c r="Q111" i="1"/>
  <c r="Q90" i="1"/>
  <c r="Q70" i="1"/>
  <c r="Q50" i="1"/>
  <c r="Q30" i="1"/>
  <c r="Q10" i="1"/>
  <c r="Q238" i="1"/>
  <c r="Q218" i="1"/>
  <c r="Q198" i="1"/>
  <c r="Q158" i="1"/>
  <c r="Q138" i="1"/>
  <c r="Q98" i="1"/>
  <c r="Q77" i="1"/>
  <c r="Q37" i="1"/>
  <c r="Q17" i="1"/>
  <c r="Q250" i="1"/>
  <c r="Q230" i="1"/>
  <c r="Q210" i="1"/>
  <c r="Q190" i="1"/>
  <c r="Q170" i="1"/>
  <c r="Q150" i="1"/>
  <c r="Q130" i="1"/>
  <c r="Q110" i="1"/>
  <c r="Q89" i="1"/>
  <c r="Q69" i="1"/>
  <c r="Q49" i="1"/>
  <c r="Q29" i="1"/>
  <c r="Q9" i="1"/>
</calcChain>
</file>

<file path=xl/sharedStrings.xml><?xml version="1.0" encoding="utf-8"?>
<sst xmlns="http://schemas.openxmlformats.org/spreadsheetml/2006/main" count="37" uniqueCount="15">
  <si>
    <t>Nº contrato</t>
  </si>
  <si>
    <t>Fecha contrato</t>
  </si>
  <si>
    <t>Fecha contrato inicio</t>
  </si>
  <si>
    <t>Fecha contrato terminacion</t>
  </si>
  <si>
    <t>Valor Total</t>
  </si>
  <si>
    <t>Porcentaje de ejecucion</t>
  </si>
  <si>
    <t>Recursos totales desembolsados o pagados</t>
  </si>
  <si>
    <t>Recursos pendientes de ejecutar</t>
  </si>
  <si>
    <t xml:space="preserve">Modificatorios </t>
  </si>
  <si>
    <t>ESTADO DE EJECUCION CONTRATOS AÑO 2025</t>
  </si>
  <si>
    <t>Modificatorio 1 (02/05/2025): Adicionar el valor del contrato en $ 4.128.150,00 y prorrogar el plazo de ejecución hasta el 02/06/2025.</t>
  </si>
  <si>
    <t>Modificatorio 1 (02/05/2025): Adicionar el valor del contrato en $ 5.694.000,00 y prorrogar el plazo de ejecución hasta el 02/06/2025.</t>
  </si>
  <si>
    <t>Modificatorio 1 (02/05/2025): Adicionar el valor del contrato en $ 6.975.150,00 y prorrogar el plazo de ejecución hasta el 02/06/2025.</t>
  </si>
  <si>
    <t>Modificatorio 1 (02/05/2025): Adicionar el valor del contrato en $ 3.274.050,00 y prorrogar el plazo de ejecución hasta el 02/06/2025.</t>
  </si>
  <si>
    <t>ANULADO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</si>
</sst>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000"/>
    <numFmt numFmtId="165" formatCode="dd\-mmm\-yyyy"/>
    <numFmt numFmtId="166" formatCode="_(&quot;$&quot;\ * #,##0_);_(&quot;$&quot;\ * \(#,##0\);_(&quot;$&quot;\ * &quot;-&quot;??_);_(@_)"/>
    <numFmt numFmtId="167" formatCode="[$-240A]d&quot; de &quot;mmmm&quot; de &quot;yyyy;@"/>
    <numFmt numFmtId="168" formatCode="_(&quot;$&quot;\ * #,##0.00_);_(&quot;$&quot;\ * \(#,##0.00\);_(&quot;$&quot;\ 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theme="0"/>
      <name val="Verdana"/>
      <family val="2"/>
    </font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62D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3">
    <xf numFmtId="0" fontId="0" fillId="0" borderId="0" xfId="0"/>
    <xf numFmtId="167" fontId="4" fillId="0" borderId="1" xfId="0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horizontal="left" vertical="center" wrapText="1"/>
    </xf>
    <xf numFmtId="10" fontId="5" fillId="0" borderId="1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 wrapText="1"/>
    </xf>
    <xf numFmtId="166" fontId="3" fillId="0" borderId="4" xfId="4" applyNumberFormat="1" applyFont="1" applyBorder="1" applyAlignment="1">
      <alignment horizontal="left" vertical="center" wrapText="1"/>
    </xf>
    <xf numFmtId="10" fontId="5" fillId="0" borderId="4" xfId="2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6" fontId="3" fillId="0" borderId="1" xfId="4" applyNumberFormat="1" applyFont="1" applyFill="1" applyBorder="1" applyAlignment="1">
      <alignment horizontal="left" vertical="center" wrapText="1"/>
    </xf>
    <xf numFmtId="10" fontId="5" fillId="0" borderId="1" xfId="2" applyNumberFormat="1" applyFont="1" applyFill="1" applyBorder="1" applyAlignment="1">
      <alignment horizontal="center" vertical="center"/>
    </xf>
    <xf numFmtId="42" fontId="5" fillId="0" borderId="5" xfId="1" applyNumberFormat="1" applyFont="1" applyBorder="1" applyAlignment="1">
      <alignment horizontal="left" wrapText="1"/>
    </xf>
    <xf numFmtId="42" fontId="5" fillId="0" borderId="6" xfId="1" applyNumberFormat="1" applyFont="1" applyBorder="1" applyAlignment="1">
      <alignment horizontal="left" wrapText="1"/>
    </xf>
    <xf numFmtId="42" fontId="5" fillId="0" borderId="6" xfId="1" applyNumberFormat="1" applyFont="1" applyFill="1" applyBorder="1" applyAlignment="1">
      <alignment horizontal="left" wrapText="1"/>
    </xf>
    <xf numFmtId="42" fontId="5" fillId="0" borderId="1" xfId="1" applyNumberFormat="1" applyFont="1" applyBorder="1" applyAlignment="1">
      <alignment horizontal="left" wrapText="1"/>
    </xf>
    <xf numFmtId="0" fontId="0" fillId="0" borderId="1" xfId="0" applyBorder="1"/>
    <xf numFmtId="42" fontId="5" fillId="0" borderId="1" xfId="1" applyNumberFormat="1" applyFont="1" applyFill="1" applyBorder="1" applyAlignment="1">
      <alignment horizontal="left" wrapText="1"/>
    </xf>
    <xf numFmtId="42" fontId="5" fillId="0" borderId="6" xfId="1" applyNumberFormat="1" applyFont="1" applyBorder="1" applyAlignment="1">
      <alignment horizontal="left" vertical="center" wrapText="1"/>
    </xf>
    <xf numFmtId="42" fontId="5" fillId="0" borderId="1" xfId="1" applyNumberFormat="1" applyFont="1" applyBorder="1" applyAlignment="1">
      <alignment horizontal="left" vertical="center" wrapText="1"/>
    </xf>
    <xf numFmtId="14" fontId="0" fillId="0" borderId="0" xfId="0" applyNumberFormat="1"/>
    <xf numFmtId="10" fontId="0" fillId="0" borderId="0" xfId="2" applyNumberFormat="1" applyFont="1"/>
    <xf numFmtId="10" fontId="0" fillId="0" borderId="0" xfId="2" applyNumberFormat="1" applyFont="1" applyAlignment="1">
      <alignment horizontal="center" vertical="center"/>
    </xf>
    <xf numFmtId="164" fontId="6" fillId="2" borderId="2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166" fontId="6" fillId="2" borderId="1" xfId="3" applyNumberFormat="1" applyFont="1" applyFill="1" applyBorder="1" applyAlignment="1">
      <alignment horizontal="center" vertical="center" wrapText="1"/>
    </xf>
    <xf numFmtId="10" fontId="6" fillId="2" borderId="1" xfId="2" applyNumberFormat="1" applyFont="1" applyFill="1" applyBorder="1" applyAlignment="1">
      <alignment horizontal="center" vertical="center" wrapText="1"/>
    </xf>
    <xf numFmtId="166" fontId="6" fillId="2" borderId="4" xfId="3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42" fontId="5" fillId="0" borderId="7" xfId="1" applyNumberFormat="1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7" fontId="5" fillId="0" borderId="9" xfId="0" applyNumberFormat="1" applyFont="1" applyBorder="1" applyAlignment="1">
      <alignment horizontal="center" vertical="center"/>
    </xf>
    <xf numFmtId="166" fontId="3" fillId="0" borderId="9" xfId="4" applyNumberFormat="1" applyFont="1" applyBorder="1" applyAlignment="1">
      <alignment horizontal="left" vertical="center" wrapText="1"/>
    </xf>
    <xf numFmtId="10" fontId="5" fillId="0" borderId="9" xfId="2" applyNumberFormat="1" applyFont="1" applyBorder="1" applyAlignment="1">
      <alignment horizontal="center" vertical="center"/>
    </xf>
    <xf numFmtId="42" fontId="5" fillId="0" borderId="10" xfId="1" applyNumberFormat="1" applyFont="1" applyBorder="1" applyAlignment="1">
      <alignment horizontal="left" wrapText="1"/>
    </xf>
    <xf numFmtId="42" fontId="5" fillId="0" borderId="9" xfId="1" applyNumberFormat="1" applyFont="1" applyBorder="1" applyAlignment="1">
      <alignment horizontal="left" wrapText="1"/>
    </xf>
    <xf numFmtId="0" fontId="0" fillId="0" borderId="9" xfId="0" applyBorder="1"/>
    <xf numFmtId="0" fontId="8" fillId="0" borderId="1" xfId="0" applyFont="1" applyBorder="1" applyAlignment="1">
      <alignment horizontal="left" vertical="center" wrapText="1"/>
    </xf>
    <xf numFmtId="42" fontId="9" fillId="0" borderId="1" xfId="5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67" fontId="3" fillId="0" borderId="1" xfId="0" applyNumberFormat="1" applyFont="1" applyBorder="1" applyAlignment="1">
      <alignment horizontal="center" vertical="center" wrapText="1"/>
    </xf>
  </cellXfs>
  <cellStyles count="6">
    <cellStyle name="Millares [0]" xfId="1" builtinId="6"/>
    <cellStyle name="Moneda [0]" xfId="5" builtinId="7"/>
    <cellStyle name="Moneda 2" xfId="4" xr:uid="{B199B70C-A372-469E-8998-6E7F8EDDDCAD}"/>
    <cellStyle name="Normal" xfId="0" builtinId="0"/>
    <cellStyle name="Normal 4 4" xfId="3" xr:uid="{806B00BB-201F-412E-8452-2D92C3D06F87}"/>
    <cellStyle name="Porcentaje" xfId="2" builtinId="5"/>
  </cellStyles>
  <dxfs count="13">
    <dxf>
      <fill>
        <patternFill>
          <bgColor rgb="FFFF000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2" formatCode="_-&quot;$&quot;\ * #,##0_-;\-&quot;$&quot;\ * #,##0_-;_-&quot;$&quot;\ * &quot;-&quot;_-;_-@_-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2" formatCode="_-&quot;$&quot;\ * #,##0_-;\-&quot;$&quot;\ * #,##0_-;_-&quot;$&quot;\ * &quot;-&quot;_-;_-@_-"/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66" formatCode="_(&quot;$&quot;\ * #,##0_);_(&quot;$&quot;\ * \(#,##0\);_(&quot;$&quot;\ * &quot;-&quot;??_);_(@_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7" formatCode="[$-240A]d&quot; de &quot;mmmm&quot; de &quot;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7" formatCode="[$-240A]d&quot; de &quot;mmmm&quot; de &quot;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67" formatCode="[$-240A]d&quot; de &quot;mmmm&quot; de &quot;yy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64" formatCode="00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166" formatCode="_(&quot;$&quot;\ * #,##0_);_(&quot;$&quot;\ * \(#,##0\);_(&quot;$&quot;\ * &quot;-&quot;??_);_(@_)"/>
      <fill>
        <patternFill patternType="solid">
          <fgColor indexed="64"/>
          <bgColor rgb="FF962D4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2CCD1E-CF1F-411F-8673-61F7046BBA45}" name="Tabla1" displayName="Tabla1" ref="A2:I316" totalsRowShown="0" headerRowDxfId="12" headerRowBorderDxfId="11" tableBorderDxfId="10" headerRowCellStyle="Normal 4 4">
  <autoFilter ref="A2:I316" xr:uid="{5A2CCD1E-CF1F-411F-8673-61F7046BBA45}"/>
  <tableColumns count="9">
    <tableColumn id="1" xr3:uid="{1622A27E-4698-455F-AC04-5B1B0C4CEBA3}" name="Nº contrato" dataDxfId="9"/>
    <tableColumn id="2" xr3:uid="{D460A179-C9FA-48E1-A117-336DDC1B978B}" name="Fecha contrato" dataDxfId="8"/>
    <tableColumn id="3" xr3:uid="{019A2BE4-7BEE-431E-886A-0DDA72830B90}" name="Fecha contrato inicio" dataDxfId="7"/>
    <tableColumn id="4" xr3:uid="{D56FF779-8CDF-4DF2-AD93-CEE031FF6270}" name="Fecha contrato terminacion" dataDxfId="6"/>
    <tableColumn id="5" xr3:uid="{B1EB98E5-0709-48DB-9F0F-330E8E5A278E}" name="Valor Total" dataDxfId="5" dataCellStyle="Moneda 2"/>
    <tableColumn id="6" xr3:uid="{B373AF9E-6801-4ACE-B1A4-72186A718B5A}" name="Porcentaje de ejecucion" dataDxfId="4" dataCellStyle="Porcentaje"/>
    <tableColumn id="7" xr3:uid="{FA2C17BE-8C58-4FA9-A703-F710466518BC}" name="Recursos totales desembolsados o pagados" dataDxfId="3" dataCellStyle="Millares [0]"/>
    <tableColumn id="8" xr3:uid="{F1A0C483-7B38-4F07-A25E-3828F2A57B5B}" name="Recursos pendientes de ejecutar" dataDxfId="2" dataCellStyle="Millares [0]">
      <calculatedColumnFormula>Tabla1[[#This Row],[Valor Total]]-Tabla1[[#This Row],[Recursos totales desembolsados o pagados]]</calculatedColumnFormula>
    </tableColumn>
    <tableColumn id="9" xr3:uid="{07FA1468-1638-4363-8069-AB87517FCFD0}" name="Modificatorios " dataDxfId="1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83BE-8733-41B1-A1F9-7524C34A5A78}">
  <dimension ref="A1:Q316"/>
  <sheetViews>
    <sheetView tabSelected="1" workbookViewId="0">
      <selection activeCell="I260" sqref="I260"/>
    </sheetView>
  </sheetViews>
  <sheetFormatPr baseColWidth="10" defaultRowHeight="15" x14ac:dyDescent="0.25"/>
  <cols>
    <col min="2" max="2" width="19.5703125" bestFit="1" customWidth="1"/>
    <col min="3" max="3" width="25.28515625" bestFit="1" customWidth="1"/>
    <col min="4" max="4" width="20.42578125" bestFit="1" customWidth="1"/>
    <col min="5" max="5" width="19.5703125" customWidth="1"/>
    <col min="6" max="6" width="18" style="23" customWidth="1"/>
    <col min="7" max="7" width="23.140625" customWidth="1"/>
    <col min="8" max="8" width="25.28515625" customWidth="1"/>
    <col min="9" max="9" width="34.7109375" customWidth="1"/>
    <col min="10" max="10" width="11" customWidth="1"/>
    <col min="11" max="16" width="11.42578125" hidden="1" customWidth="1"/>
    <col min="17" max="17" width="8.140625" style="22" hidden="1" customWidth="1"/>
  </cols>
  <sheetData>
    <row r="1" spans="1:17" ht="24.75" customHeight="1" x14ac:dyDescent="0.25">
      <c r="A1" s="41" t="s">
        <v>9</v>
      </c>
      <c r="B1" s="41"/>
      <c r="C1" s="41"/>
      <c r="D1" s="41"/>
      <c r="E1" s="41"/>
      <c r="F1" s="41"/>
      <c r="G1" s="41"/>
      <c r="H1" s="41"/>
      <c r="I1" s="41"/>
    </row>
    <row r="2" spans="1:17" ht="47.25" x14ac:dyDescent="0.25">
      <c r="A2" s="24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7" t="s">
        <v>5</v>
      </c>
      <c r="G2" s="26" t="s">
        <v>6</v>
      </c>
      <c r="H2" s="26" t="s">
        <v>7</v>
      </c>
      <c r="I2" s="28" t="s">
        <v>8</v>
      </c>
    </row>
    <row r="3" spans="1:17" ht="14.25" customHeight="1" x14ac:dyDescent="0.25">
      <c r="A3" s="5">
        <v>1</v>
      </c>
      <c r="B3" s="6">
        <v>45665</v>
      </c>
      <c r="C3" s="9">
        <v>45665</v>
      </c>
      <c r="D3" s="9">
        <v>46013</v>
      </c>
      <c r="E3" s="7">
        <v>105800000</v>
      </c>
      <c r="F3" s="8">
        <v>0.60344827586206895</v>
      </c>
      <c r="G3" s="13">
        <v>53053333</v>
      </c>
      <c r="H3" s="16">
        <f>Tabla1[[#This Row],[Valor Total]]-Tabla1[[#This Row],[Recursos totales desembolsados o pagados]]</f>
        <v>52746667</v>
      </c>
      <c r="I3" s="17"/>
      <c r="K3" s="21">
        <v>45875</v>
      </c>
      <c r="M3">
        <f>_xlfn.DAYS(D3,C3)</f>
        <v>348</v>
      </c>
      <c r="O3">
        <f>_xlfn.DAYS(K3,C3)</f>
        <v>210</v>
      </c>
      <c r="Q3" s="22">
        <f>((O3*100)/M3)/100</f>
        <v>0.60344827586206895</v>
      </c>
    </row>
    <row r="4" spans="1:17" x14ac:dyDescent="0.25">
      <c r="A4" s="4">
        <v>2</v>
      </c>
      <c r="B4" s="1">
        <v>45667</v>
      </c>
      <c r="C4" s="10">
        <v>45670</v>
      </c>
      <c r="D4" s="10">
        <v>46018</v>
      </c>
      <c r="E4" s="2">
        <v>98900000</v>
      </c>
      <c r="F4" s="3">
        <v>0.58908045977011492</v>
      </c>
      <c r="G4" s="14">
        <v>48160000</v>
      </c>
      <c r="H4" s="16">
        <f>Tabla1[[#This Row],[Valor Total]]-Tabla1[[#This Row],[Recursos totales desembolsados o pagados]]</f>
        <v>50740000</v>
      </c>
      <c r="I4" s="17"/>
      <c r="K4" s="21">
        <v>45875</v>
      </c>
      <c r="M4">
        <f t="shared" ref="M4:M67" si="0">_xlfn.DAYS(D4,C4)</f>
        <v>348</v>
      </c>
      <c r="O4">
        <f t="shared" ref="O4:O67" si="1">_xlfn.DAYS(K4,C4)</f>
        <v>205</v>
      </c>
      <c r="Q4" s="22">
        <f t="shared" ref="Q4:Q67" si="2">((O4*100)/M4)/100</f>
        <v>0.58908045977011492</v>
      </c>
    </row>
    <row r="5" spans="1:17" x14ac:dyDescent="0.25">
      <c r="A5" s="4">
        <v>3</v>
      </c>
      <c r="B5" s="1">
        <v>45665</v>
      </c>
      <c r="C5" s="10">
        <v>45665</v>
      </c>
      <c r="D5" s="10">
        <v>46013</v>
      </c>
      <c r="E5" s="2">
        <v>46000000</v>
      </c>
      <c r="F5" s="3">
        <v>0.60344827586206895</v>
      </c>
      <c r="G5" s="14">
        <v>23066667</v>
      </c>
      <c r="H5" s="16">
        <f>Tabla1[[#This Row],[Valor Total]]-Tabla1[[#This Row],[Recursos totales desembolsados o pagados]]</f>
        <v>22933333</v>
      </c>
      <c r="I5" s="17"/>
      <c r="K5" s="21">
        <v>45875</v>
      </c>
      <c r="M5">
        <f t="shared" si="0"/>
        <v>348</v>
      </c>
      <c r="O5">
        <f t="shared" si="1"/>
        <v>210</v>
      </c>
      <c r="Q5" s="22">
        <f t="shared" si="2"/>
        <v>0.60344827586206895</v>
      </c>
    </row>
    <row r="6" spans="1:17" x14ac:dyDescent="0.25">
      <c r="A6" s="4">
        <v>4</v>
      </c>
      <c r="B6" s="1">
        <v>45665</v>
      </c>
      <c r="C6" s="10">
        <v>45665</v>
      </c>
      <c r="D6" s="10">
        <v>46013</v>
      </c>
      <c r="E6" s="2">
        <v>109250000</v>
      </c>
      <c r="F6" s="3">
        <v>0.60344827586206895</v>
      </c>
      <c r="G6" s="14">
        <v>54783333</v>
      </c>
      <c r="H6" s="16">
        <f>Tabla1[[#This Row],[Valor Total]]-Tabla1[[#This Row],[Recursos totales desembolsados o pagados]]</f>
        <v>54466667</v>
      </c>
      <c r="I6" s="17"/>
      <c r="K6" s="21">
        <v>45875</v>
      </c>
      <c r="M6">
        <f t="shared" si="0"/>
        <v>348</v>
      </c>
      <c r="O6">
        <f t="shared" si="1"/>
        <v>210</v>
      </c>
      <c r="Q6" s="22">
        <f t="shared" si="2"/>
        <v>0.60344827586206895</v>
      </c>
    </row>
    <row r="7" spans="1:17" x14ac:dyDescent="0.25">
      <c r="A7" s="4">
        <v>5</v>
      </c>
      <c r="B7" s="1">
        <v>45666</v>
      </c>
      <c r="C7" s="10">
        <v>45667</v>
      </c>
      <c r="D7" s="10">
        <v>45991</v>
      </c>
      <c r="E7" s="2">
        <v>162178500</v>
      </c>
      <c r="F7" s="3">
        <v>0.64197530864197527</v>
      </c>
      <c r="G7" s="14">
        <v>88461000</v>
      </c>
      <c r="H7" s="16">
        <f>Tabla1[[#This Row],[Valor Total]]-Tabla1[[#This Row],[Recursos totales desembolsados o pagados]]</f>
        <v>73717500</v>
      </c>
      <c r="I7" s="17"/>
      <c r="K7" s="21">
        <v>45875</v>
      </c>
      <c r="M7">
        <f t="shared" si="0"/>
        <v>324</v>
      </c>
      <c r="O7">
        <f t="shared" si="1"/>
        <v>208</v>
      </c>
      <c r="Q7" s="22">
        <f t="shared" si="2"/>
        <v>0.64197530864197527</v>
      </c>
    </row>
    <row r="8" spans="1:17" x14ac:dyDescent="0.25">
      <c r="A8" s="4">
        <v>6</v>
      </c>
      <c r="B8" s="1">
        <v>45667</v>
      </c>
      <c r="C8" s="10">
        <v>45672</v>
      </c>
      <c r="D8" s="10">
        <v>45914</v>
      </c>
      <c r="E8" s="2">
        <v>39164728</v>
      </c>
      <c r="F8" s="3">
        <v>0.83884297520661166</v>
      </c>
      <c r="G8" s="14">
        <v>19582364</v>
      </c>
      <c r="H8" s="16">
        <f>Tabla1[[#This Row],[Valor Total]]-Tabla1[[#This Row],[Recursos totales desembolsados o pagados]]</f>
        <v>19582364</v>
      </c>
      <c r="I8" s="17"/>
      <c r="K8" s="21">
        <v>45875</v>
      </c>
      <c r="M8">
        <f t="shared" si="0"/>
        <v>242</v>
      </c>
      <c r="O8">
        <f t="shared" si="1"/>
        <v>203</v>
      </c>
      <c r="Q8" s="22">
        <f t="shared" si="2"/>
        <v>0.83884297520661166</v>
      </c>
    </row>
    <row r="9" spans="1:17" x14ac:dyDescent="0.25">
      <c r="A9" s="4">
        <v>7</v>
      </c>
      <c r="B9" s="1">
        <v>45670</v>
      </c>
      <c r="C9" s="10">
        <v>45671</v>
      </c>
      <c r="D9" s="10">
        <v>46004</v>
      </c>
      <c r="E9" s="2">
        <v>52965000</v>
      </c>
      <c r="F9" s="3">
        <v>0.61261261261261257</v>
      </c>
      <c r="G9" s="14">
        <v>28890000</v>
      </c>
      <c r="H9" s="16">
        <f>Tabla1[[#This Row],[Valor Total]]-Tabla1[[#This Row],[Recursos totales desembolsados o pagados]]</f>
        <v>24075000</v>
      </c>
      <c r="I9" s="17"/>
      <c r="K9" s="21">
        <v>45875</v>
      </c>
      <c r="M9">
        <f t="shared" si="0"/>
        <v>333</v>
      </c>
      <c r="O9">
        <f t="shared" si="1"/>
        <v>204</v>
      </c>
      <c r="Q9" s="22">
        <f t="shared" si="2"/>
        <v>0.61261261261261257</v>
      </c>
    </row>
    <row r="10" spans="1:17" x14ac:dyDescent="0.25">
      <c r="A10" s="4">
        <v>8</v>
      </c>
      <c r="B10" s="1">
        <v>45670</v>
      </c>
      <c r="C10" s="10">
        <v>45671</v>
      </c>
      <c r="D10" s="10">
        <v>46004</v>
      </c>
      <c r="E10" s="2">
        <v>69960000</v>
      </c>
      <c r="F10" s="3">
        <v>0.61261261261261257</v>
      </c>
      <c r="G10" s="14">
        <v>38160000</v>
      </c>
      <c r="H10" s="16">
        <f>Tabla1[[#This Row],[Valor Total]]-Tabla1[[#This Row],[Recursos totales desembolsados o pagados]]</f>
        <v>31800000</v>
      </c>
      <c r="I10" s="17"/>
      <c r="K10" s="21">
        <v>45875</v>
      </c>
      <c r="M10">
        <f t="shared" si="0"/>
        <v>333</v>
      </c>
      <c r="O10">
        <f t="shared" si="1"/>
        <v>204</v>
      </c>
      <c r="Q10" s="22">
        <f t="shared" si="2"/>
        <v>0.61261261261261257</v>
      </c>
    </row>
    <row r="11" spans="1:17" x14ac:dyDescent="0.25">
      <c r="A11" s="4">
        <v>9</v>
      </c>
      <c r="B11" s="1">
        <v>45671</v>
      </c>
      <c r="C11" s="10">
        <v>45672</v>
      </c>
      <c r="D11" s="10">
        <v>46003</v>
      </c>
      <c r="E11" s="2">
        <v>93280000</v>
      </c>
      <c r="F11" s="3">
        <v>0.61329305135951662</v>
      </c>
      <c r="G11" s="14">
        <v>46922667</v>
      </c>
      <c r="H11" s="16">
        <f>Tabla1[[#This Row],[Valor Total]]-Tabla1[[#This Row],[Recursos totales desembolsados o pagados]]</f>
        <v>46357333</v>
      </c>
      <c r="I11" s="17"/>
      <c r="K11" s="21">
        <v>45875</v>
      </c>
      <c r="M11">
        <f t="shared" si="0"/>
        <v>331</v>
      </c>
      <c r="O11">
        <f t="shared" si="1"/>
        <v>203</v>
      </c>
      <c r="Q11" s="22">
        <f t="shared" si="2"/>
        <v>0.61329305135951662</v>
      </c>
    </row>
    <row r="12" spans="1:17" x14ac:dyDescent="0.25">
      <c r="A12" s="4">
        <v>10</v>
      </c>
      <c r="B12" s="1">
        <v>45671</v>
      </c>
      <c r="C12" s="10">
        <v>45673</v>
      </c>
      <c r="D12" s="10">
        <v>45914</v>
      </c>
      <c r="E12" s="2">
        <v>72000000</v>
      </c>
      <c r="F12" s="3">
        <v>0.83817427385892118</v>
      </c>
      <c r="G12" s="14">
        <v>54000000</v>
      </c>
      <c r="H12" s="16">
        <f>Tabla1[[#This Row],[Valor Total]]-Tabla1[[#This Row],[Recursos totales desembolsados o pagados]]</f>
        <v>18000000</v>
      </c>
      <c r="I12" s="17"/>
      <c r="K12" s="21">
        <v>45875</v>
      </c>
      <c r="M12">
        <f t="shared" si="0"/>
        <v>241</v>
      </c>
      <c r="O12">
        <f t="shared" si="1"/>
        <v>202</v>
      </c>
      <c r="Q12" s="22">
        <f t="shared" si="2"/>
        <v>0.83817427385892118</v>
      </c>
    </row>
    <row r="13" spans="1:17" x14ac:dyDescent="0.25">
      <c r="A13" s="4">
        <v>11</v>
      </c>
      <c r="B13" s="1">
        <v>45674</v>
      </c>
      <c r="C13" s="10">
        <v>45674</v>
      </c>
      <c r="D13" s="10">
        <v>45827</v>
      </c>
      <c r="E13" s="2">
        <v>55120000</v>
      </c>
      <c r="F13" s="3">
        <v>1</v>
      </c>
      <c r="G13" s="14">
        <v>54752533</v>
      </c>
      <c r="H13" s="16">
        <f>Tabla1[[#This Row],[Valor Total]]-Tabla1[[#This Row],[Recursos totales desembolsados o pagados]]</f>
        <v>367467</v>
      </c>
      <c r="I13" s="17"/>
      <c r="K13" s="21">
        <v>45827</v>
      </c>
      <c r="M13">
        <f t="shared" si="0"/>
        <v>153</v>
      </c>
      <c r="O13">
        <f t="shared" si="1"/>
        <v>153</v>
      </c>
      <c r="Q13" s="22">
        <f t="shared" si="2"/>
        <v>1</v>
      </c>
    </row>
    <row r="14" spans="1:17" x14ac:dyDescent="0.25">
      <c r="A14" s="4">
        <v>12</v>
      </c>
      <c r="B14" s="1">
        <v>45674</v>
      </c>
      <c r="C14" s="10">
        <v>45679</v>
      </c>
      <c r="D14" s="10">
        <v>45827</v>
      </c>
      <c r="E14" s="2">
        <v>42400000</v>
      </c>
      <c r="F14" s="3">
        <v>1</v>
      </c>
      <c r="G14" s="14">
        <v>40704000</v>
      </c>
      <c r="H14" s="16">
        <f>Tabla1[[#This Row],[Valor Total]]-Tabla1[[#This Row],[Recursos totales desembolsados o pagados]]</f>
        <v>1696000</v>
      </c>
      <c r="I14" s="17"/>
      <c r="K14" s="21">
        <v>45875</v>
      </c>
      <c r="M14">
        <f t="shared" si="0"/>
        <v>148</v>
      </c>
      <c r="O14">
        <f t="shared" si="1"/>
        <v>196</v>
      </c>
      <c r="Q14" s="22">
        <f t="shared" si="2"/>
        <v>1.3243243243243241</v>
      </c>
    </row>
    <row r="15" spans="1:17" x14ac:dyDescent="0.25">
      <c r="A15" s="4">
        <v>13</v>
      </c>
      <c r="B15" s="1">
        <v>45674</v>
      </c>
      <c r="C15" s="10">
        <v>45678</v>
      </c>
      <c r="D15" s="10">
        <v>45827</v>
      </c>
      <c r="E15" s="2">
        <v>39750000</v>
      </c>
      <c r="F15" s="3">
        <v>1</v>
      </c>
      <c r="G15" s="14">
        <v>38425000</v>
      </c>
      <c r="H15" s="16">
        <f>Tabla1[[#This Row],[Valor Total]]-Tabla1[[#This Row],[Recursos totales desembolsados o pagados]]</f>
        <v>1325000</v>
      </c>
      <c r="I15" s="17"/>
      <c r="K15" s="21">
        <v>45875</v>
      </c>
      <c r="M15">
        <f t="shared" si="0"/>
        <v>149</v>
      </c>
      <c r="O15">
        <f t="shared" si="1"/>
        <v>197</v>
      </c>
      <c r="Q15" s="22">
        <f t="shared" si="2"/>
        <v>1.3221476510067114</v>
      </c>
    </row>
    <row r="16" spans="1:17" x14ac:dyDescent="0.25">
      <c r="A16" s="4">
        <v>14</v>
      </c>
      <c r="B16" s="1">
        <v>45674</v>
      </c>
      <c r="C16" s="10">
        <v>45677</v>
      </c>
      <c r="D16" s="10">
        <v>45827</v>
      </c>
      <c r="E16" s="2">
        <v>55120000</v>
      </c>
      <c r="F16" s="3">
        <v>1</v>
      </c>
      <c r="G16" s="14">
        <v>53650133</v>
      </c>
      <c r="H16" s="16">
        <f>Tabla1[[#This Row],[Valor Total]]-Tabla1[[#This Row],[Recursos totales desembolsados o pagados]]</f>
        <v>1469867</v>
      </c>
      <c r="I16" s="17"/>
      <c r="K16" s="21">
        <v>45875</v>
      </c>
      <c r="M16">
        <f t="shared" si="0"/>
        <v>150</v>
      </c>
      <c r="O16">
        <f t="shared" si="1"/>
        <v>198</v>
      </c>
      <c r="Q16" s="22">
        <f t="shared" si="2"/>
        <v>1.32</v>
      </c>
    </row>
    <row r="17" spans="1:17" x14ac:dyDescent="0.25">
      <c r="A17" s="4">
        <v>15</v>
      </c>
      <c r="B17" s="1">
        <v>45674</v>
      </c>
      <c r="C17" s="10">
        <v>45678</v>
      </c>
      <c r="D17" s="10">
        <v>45827</v>
      </c>
      <c r="E17" s="2">
        <v>55120000</v>
      </c>
      <c r="F17" s="3">
        <v>1</v>
      </c>
      <c r="G17" s="14">
        <v>53282668</v>
      </c>
      <c r="H17" s="16">
        <f>Tabla1[[#This Row],[Valor Total]]-Tabla1[[#This Row],[Recursos totales desembolsados o pagados]]</f>
        <v>1837332</v>
      </c>
      <c r="I17" s="17"/>
      <c r="K17" s="21">
        <v>45875</v>
      </c>
      <c r="M17">
        <f t="shared" si="0"/>
        <v>149</v>
      </c>
      <c r="O17">
        <f t="shared" si="1"/>
        <v>197</v>
      </c>
      <c r="Q17" s="22">
        <f t="shared" si="2"/>
        <v>1.3221476510067114</v>
      </c>
    </row>
    <row r="18" spans="1:17" x14ac:dyDescent="0.25">
      <c r="A18" s="4">
        <v>16</v>
      </c>
      <c r="B18" s="1">
        <v>45674</v>
      </c>
      <c r="C18" s="10">
        <v>45678</v>
      </c>
      <c r="D18" s="10">
        <v>45827</v>
      </c>
      <c r="E18" s="2">
        <v>55120000</v>
      </c>
      <c r="F18" s="3">
        <v>1</v>
      </c>
      <c r="G18" s="14">
        <v>47770667</v>
      </c>
      <c r="H18" s="16">
        <f>Tabla1[[#This Row],[Valor Total]]-Tabla1[[#This Row],[Recursos totales desembolsados o pagados]]</f>
        <v>7349333</v>
      </c>
      <c r="I18" s="17"/>
      <c r="K18" s="21">
        <v>45875</v>
      </c>
      <c r="M18">
        <f t="shared" si="0"/>
        <v>149</v>
      </c>
      <c r="O18">
        <f t="shared" si="1"/>
        <v>197</v>
      </c>
      <c r="Q18" s="22">
        <f t="shared" si="2"/>
        <v>1.3221476510067114</v>
      </c>
    </row>
    <row r="19" spans="1:17" x14ac:dyDescent="0.25">
      <c r="A19" s="4">
        <v>17</v>
      </c>
      <c r="B19" s="1">
        <v>45672</v>
      </c>
      <c r="C19" s="10">
        <v>45673</v>
      </c>
      <c r="D19" s="10">
        <v>45915</v>
      </c>
      <c r="E19" s="2">
        <v>72000000</v>
      </c>
      <c r="F19" s="3">
        <v>0.83471074380165289</v>
      </c>
      <c r="G19" s="14">
        <v>49500000</v>
      </c>
      <c r="H19" s="16">
        <f>Tabla1[[#This Row],[Valor Total]]-Tabla1[[#This Row],[Recursos totales desembolsados o pagados]]</f>
        <v>22500000</v>
      </c>
      <c r="I19" s="17"/>
      <c r="K19" s="21">
        <v>45875</v>
      </c>
      <c r="M19">
        <f t="shared" si="0"/>
        <v>242</v>
      </c>
      <c r="O19">
        <f t="shared" si="1"/>
        <v>202</v>
      </c>
      <c r="Q19" s="22">
        <f t="shared" si="2"/>
        <v>0.83471074380165289</v>
      </c>
    </row>
    <row r="20" spans="1:17" x14ac:dyDescent="0.25">
      <c r="A20" s="4">
        <v>18</v>
      </c>
      <c r="B20" s="1">
        <v>45674</v>
      </c>
      <c r="C20" s="10">
        <v>45677</v>
      </c>
      <c r="D20" s="10">
        <v>46010</v>
      </c>
      <c r="E20" s="2">
        <v>121264000</v>
      </c>
      <c r="F20" s="3">
        <v>0.59459459459459463</v>
      </c>
      <c r="G20" s="14">
        <v>66144000</v>
      </c>
      <c r="H20" s="16">
        <f>Tabla1[[#This Row],[Valor Total]]-Tabla1[[#This Row],[Recursos totales desembolsados o pagados]]</f>
        <v>55120000</v>
      </c>
      <c r="I20" s="17"/>
      <c r="K20" s="21">
        <v>45875</v>
      </c>
      <c r="M20">
        <f t="shared" si="0"/>
        <v>333</v>
      </c>
      <c r="O20">
        <f t="shared" si="1"/>
        <v>198</v>
      </c>
      <c r="Q20" s="22">
        <f t="shared" si="2"/>
        <v>0.59459459459459463</v>
      </c>
    </row>
    <row r="21" spans="1:17" x14ac:dyDescent="0.25">
      <c r="A21" s="4">
        <v>19</v>
      </c>
      <c r="B21" s="1">
        <v>45677</v>
      </c>
      <c r="C21" s="10">
        <v>45679</v>
      </c>
      <c r="D21" s="10">
        <v>45828</v>
      </c>
      <c r="E21" s="2">
        <v>33761000</v>
      </c>
      <c r="F21" s="3">
        <v>1</v>
      </c>
      <c r="G21" s="14">
        <v>32635633.329999998</v>
      </c>
      <c r="H21" s="16">
        <f>Tabla1[[#This Row],[Valor Total]]-Tabla1[[#This Row],[Recursos totales desembolsados o pagados]]</f>
        <v>1125366.6700000018</v>
      </c>
      <c r="I21" s="17"/>
      <c r="K21" s="21">
        <v>45875</v>
      </c>
      <c r="M21">
        <f t="shared" si="0"/>
        <v>149</v>
      </c>
      <c r="O21">
        <f t="shared" si="1"/>
        <v>196</v>
      </c>
      <c r="Q21" s="22">
        <f t="shared" si="2"/>
        <v>1.3154362416107384</v>
      </c>
    </row>
    <row r="22" spans="1:17" x14ac:dyDescent="0.25">
      <c r="A22" s="4">
        <v>20</v>
      </c>
      <c r="B22" s="1">
        <v>45677</v>
      </c>
      <c r="C22" s="10">
        <v>45679</v>
      </c>
      <c r="D22" s="10">
        <v>45828</v>
      </c>
      <c r="E22" s="2">
        <v>33761000</v>
      </c>
      <c r="F22" s="3">
        <v>1</v>
      </c>
      <c r="G22" s="14">
        <v>32635633.329999998</v>
      </c>
      <c r="H22" s="16">
        <f>Tabla1[[#This Row],[Valor Total]]-Tabla1[[#This Row],[Recursos totales desembolsados o pagados]]</f>
        <v>1125366.6700000018</v>
      </c>
      <c r="I22" s="17"/>
      <c r="K22" s="21">
        <v>45875</v>
      </c>
      <c r="M22">
        <f t="shared" si="0"/>
        <v>149</v>
      </c>
      <c r="O22">
        <f t="shared" si="1"/>
        <v>196</v>
      </c>
      <c r="Q22" s="22">
        <f t="shared" si="2"/>
        <v>1.3154362416107384</v>
      </c>
    </row>
    <row r="23" spans="1:17" x14ac:dyDescent="0.25">
      <c r="A23" s="4">
        <v>21</v>
      </c>
      <c r="B23" s="1">
        <v>45677</v>
      </c>
      <c r="C23" s="10">
        <v>45679</v>
      </c>
      <c r="D23" s="10">
        <v>45828</v>
      </c>
      <c r="E23" s="2">
        <v>33761000</v>
      </c>
      <c r="F23" s="3">
        <v>1</v>
      </c>
      <c r="G23" s="14">
        <v>32635633.329999998</v>
      </c>
      <c r="H23" s="16">
        <f>Tabla1[[#This Row],[Valor Total]]-Tabla1[[#This Row],[Recursos totales desembolsados o pagados]]</f>
        <v>1125366.6700000018</v>
      </c>
      <c r="I23" s="17"/>
      <c r="K23" s="21">
        <v>45875</v>
      </c>
      <c r="M23">
        <f t="shared" si="0"/>
        <v>149</v>
      </c>
      <c r="O23">
        <f t="shared" si="1"/>
        <v>196</v>
      </c>
      <c r="Q23" s="22">
        <f t="shared" si="2"/>
        <v>1.3154362416107384</v>
      </c>
    </row>
    <row r="24" spans="1:17" x14ac:dyDescent="0.25">
      <c r="A24" s="4">
        <v>22</v>
      </c>
      <c r="B24" s="1">
        <v>45677</v>
      </c>
      <c r="C24" s="10">
        <v>45679</v>
      </c>
      <c r="D24" s="10">
        <v>45828</v>
      </c>
      <c r="E24" s="2">
        <v>33761000</v>
      </c>
      <c r="F24" s="3">
        <v>1</v>
      </c>
      <c r="G24" s="14">
        <v>32635633.329999998</v>
      </c>
      <c r="H24" s="16">
        <f>Tabla1[[#This Row],[Valor Total]]-Tabla1[[#This Row],[Recursos totales desembolsados o pagados]]</f>
        <v>1125366.6700000018</v>
      </c>
      <c r="I24" s="17"/>
      <c r="K24" s="21">
        <v>45875</v>
      </c>
      <c r="M24">
        <f t="shared" si="0"/>
        <v>149</v>
      </c>
      <c r="O24">
        <f t="shared" si="1"/>
        <v>196</v>
      </c>
      <c r="Q24" s="22">
        <f t="shared" si="2"/>
        <v>1.3154362416107384</v>
      </c>
    </row>
    <row r="25" spans="1:17" x14ac:dyDescent="0.25">
      <c r="A25" s="4">
        <v>23</v>
      </c>
      <c r="B25" s="1">
        <v>45686</v>
      </c>
      <c r="C25" s="10">
        <v>45687</v>
      </c>
      <c r="D25" s="10">
        <v>45835</v>
      </c>
      <c r="E25" s="2">
        <v>30210000</v>
      </c>
      <c r="F25" s="3">
        <v>1</v>
      </c>
      <c r="G25" s="14">
        <v>18327400</v>
      </c>
      <c r="H25" s="16">
        <f>Tabla1[[#This Row],[Valor Total]]-Tabla1[[#This Row],[Recursos totales desembolsados o pagados]]</f>
        <v>11882600</v>
      </c>
      <c r="I25" s="17"/>
      <c r="K25" s="21">
        <v>45875</v>
      </c>
      <c r="M25">
        <f t="shared" si="0"/>
        <v>148</v>
      </c>
      <c r="O25">
        <f t="shared" si="1"/>
        <v>188</v>
      </c>
      <c r="Q25" s="22">
        <f t="shared" si="2"/>
        <v>1.2702702702702704</v>
      </c>
    </row>
    <row r="26" spans="1:17" x14ac:dyDescent="0.25">
      <c r="A26" s="4">
        <v>24</v>
      </c>
      <c r="B26" s="1">
        <v>45674</v>
      </c>
      <c r="C26" s="10">
        <v>45677</v>
      </c>
      <c r="D26" s="10">
        <v>45824</v>
      </c>
      <c r="E26" s="2">
        <v>9100000</v>
      </c>
      <c r="F26" s="3">
        <v>1</v>
      </c>
      <c r="G26" s="14">
        <v>8918000</v>
      </c>
      <c r="H26" s="16">
        <f>Tabla1[[#This Row],[Valor Total]]-Tabla1[[#This Row],[Recursos totales desembolsados o pagados]]</f>
        <v>182000</v>
      </c>
      <c r="I26" s="17"/>
      <c r="K26" s="21">
        <v>45875</v>
      </c>
      <c r="M26">
        <f t="shared" si="0"/>
        <v>147</v>
      </c>
      <c r="O26">
        <f t="shared" si="1"/>
        <v>198</v>
      </c>
      <c r="Q26" s="22">
        <f t="shared" si="2"/>
        <v>1.3469387755102042</v>
      </c>
    </row>
    <row r="27" spans="1:17" x14ac:dyDescent="0.25">
      <c r="A27" s="4">
        <v>25</v>
      </c>
      <c r="B27" s="1">
        <v>45679</v>
      </c>
      <c r="C27" s="10">
        <v>45680</v>
      </c>
      <c r="D27" s="10">
        <v>45922</v>
      </c>
      <c r="E27" s="2">
        <v>39164720</v>
      </c>
      <c r="F27" s="3">
        <v>0.80578512396694213</v>
      </c>
      <c r="G27" s="14">
        <v>23498832</v>
      </c>
      <c r="H27" s="16">
        <f>Tabla1[[#This Row],[Valor Total]]-Tabla1[[#This Row],[Recursos totales desembolsados o pagados]]</f>
        <v>15665888</v>
      </c>
      <c r="I27" s="17"/>
      <c r="K27" s="21">
        <v>45875</v>
      </c>
      <c r="M27">
        <f t="shared" si="0"/>
        <v>242</v>
      </c>
      <c r="O27">
        <f t="shared" si="1"/>
        <v>195</v>
      </c>
      <c r="Q27" s="22">
        <f t="shared" si="2"/>
        <v>0.80578512396694213</v>
      </c>
    </row>
    <row r="28" spans="1:17" x14ac:dyDescent="0.25">
      <c r="A28" s="4">
        <v>26</v>
      </c>
      <c r="B28" s="1">
        <v>45679</v>
      </c>
      <c r="C28" s="10">
        <v>45680</v>
      </c>
      <c r="D28" s="10">
        <v>45922</v>
      </c>
      <c r="E28" s="2">
        <v>39164720</v>
      </c>
      <c r="F28" s="3">
        <v>0.80578512396694213</v>
      </c>
      <c r="G28" s="14"/>
      <c r="H28" s="16">
        <f>Tabla1[[#This Row],[Valor Total]]-Tabla1[[#This Row],[Recursos totales desembolsados o pagados]]</f>
        <v>39164720</v>
      </c>
      <c r="I28" s="17"/>
      <c r="K28" s="21">
        <v>45875</v>
      </c>
      <c r="M28">
        <f t="shared" si="0"/>
        <v>242</v>
      </c>
      <c r="O28">
        <f t="shared" si="1"/>
        <v>195</v>
      </c>
      <c r="Q28" s="22">
        <f t="shared" si="2"/>
        <v>0.80578512396694213</v>
      </c>
    </row>
    <row r="29" spans="1:17" x14ac:dyDescent="0.25">
      <c r="A29" s="4">
        <v>27</v>
      </c>
      <c r="B29" s="1">
        <v>45679</v>
      </c>
      <c r="C29" s="10">
        <v>45680</v>
      </c>
      <c r="D29" s="10">
        <v>45922</v>
      </c>
      <c r="E29" s="2">
        <v>39164720</v>
      </c>
      <c r="F29" s="3">
        <v>0.80578512396694213</v>
      </c>
      <c r="G29" s="14">
        <v>19582360</v>
      </c>
      <c r="H29" s="16">
        <f>Tabla1[[#This Row],[Valor Total]]-Tabla1[[#This Row],[Recursos totales desembolsados o pagados]]</f>
        <v>19582360</v>
      </c>
      <c r="I29" s="17"/>
      <c r="K29" s="21">
        <v>45875</v>
      </c>
      <c r="M29">
        <f t="shared" si="0"/>
        <v>242</v>
      </c>
      <c r="O29">
        <f t="shared" si="1"/>
        <v>195</v>
      </c>
      <c r="Q29" s="22">
        <f t="shared" si="2"/>
        <v>0.80578512396694213</v>
      </c>
    </row>
    <row r="30" spans="1:17" x14ac:dyDescent="0.25">
      <c r="A30" s="4">
        <v>28</v>
      </c>
      <c r="B30" s="1">
        <v>45679</v>
      </c>
      <c r="C30" s="10">
        <v>45681</v>
      </c>
      <c r="D30" s="10">
        <v>45923</v>
      </c>
      <c r="E30" s="2">
        <v>39164720</v>
      </c>
      <c r="F30" s="3">
        <v>0.80165289256198347</v>
      </c>
      <c r="G30" s="14">
        <v>29373540</v>
      </c>
      <c r="H30" s="16">
        <f>Tabla1[[#This Row],[Valor Total]]-Tabla1[[#This Row],[Recursos totales desembolsados o pagados]]</f>
        <v>9791180</v>
      </c>
      <c r="I30" s="17"/>
      <c r="K30" s="21">
        <v>45875</v>
      </c>
      <c r="M30">
        <f t="shared" si="0"/>
        <v>242</v>
      </c>
      <c r="O30">
        <f t="shared" si="1"/>
        <v>194</v>
      </c>
      <c r="Q30" s="22">
        <f t="shared" si="2"/>
        <v>0.80165289256198347</v>
      </c>
    </row>
    <row r="31" spans="1:17" x14ac:dyDescent="0.25">
      <c r="A31" s="4">
        <v>29</v>
      </c>
      <c r="B31" s="1">
        <v>45679</v>
      </c>
      <c r="C31" s="10">
        <v>45680</v>
      </c>
      <c r="D31" s="10">
        <v>45922</v>
      </c>
      <c r="E31" s="2">
        <v>39164720</v>
      </c>
      <c r="F31" s="3">
        <v>0.80578512396694213</v>
      </c>
      <c r="G31" s="14">
        <v>29373540</v>
      </c>
      <c r="H31" s="16">
        <f>Tabla1[[#This Row],[Valor Total]]-Tabla1[[#This Row],[Recursos totales desembolsados o pagados]]</f>
        <v>9791180</v>
      </c>
      <c r="I31" s="17"/>
      <c r="K31" s="21">
        <v>45875</v>
      </c>
      <c r="M31">
        <f t="shared" si="0"/>
        <v>242</v>
      </c>
      <c r="O31">
        <f t="shared" si="1"/>
        <v>195</v>
      </c>
      <c r="Q31" s="22">
        <f t="shared" si="2"/>
        <v>0.80578512396694213</v>
      </c>
    </row>
    <row r="32" spans="1:17" x14ac:dyDescent="0.25">
      <c r="A32" s="4">
        <v>30</v>
      </c>
      <c r="B32" s="1">
        <v>45680</v>
      </c>
      <c r="C32" s="10">
        <v>45680</v>
      </c>
      <c r="D32" s="10">
        <v>45922</v>
      </c>
      <c r="E32" s="2">
        <v>39164720</v>
      </c>
      <c r="F32" s="3">
        <v>0.80578512396694213</v>
      </c>
      <c r="G32" s="14">
        <v>24477950</v>
      </c>
      <c r="H32" s="16">
        <f>Tabla1[[#This Row],[Valor Total]]-Tabla1[[#This Row],[Recursos totales desembolsados o pagados]]</f>
        <v>14686770</v>
      </c>
      <c r="I32" s="17"/>
      <c r="K32" s="21">
        <v>45875</v>
      </c>
      <c r="M32">
        <f t="shared" si="0"/>
        <v>242</v>
      </c>
      <c r="O32">
        <f t="shared" si="1"/>
        <v>195</v>
      </c>
      <c r="Q32" s="22">
        <f t="shared" si="2"/>
        <v>0.80578512396694213</v>
      </c>
    </row>
    <row r="33" spans="1:17" x14ac:dyDescent="0.25">
      <c r="A33" s="4">
        <v>31</v>
      </c>
      <c r="B33" s="1">
        <v>45680</v>
      </c>
      <c r="C33" s="10">
        <v>45681</v>
      </c>
      <c r="D33" s="10">
        <v>45923</v>
      </c>
      <c r="E33" s="2">
        <v>39164720</v>
      </c>
      <c r="F33" s="3">
        <v>0.80165289256198347</v>
      </c>
      <c r="G33" s="14">
        <v>24477950</v>
      </c>
      <c r="H33" s="16">
        <f>Tabla1[[#This Row],[Valor Total]]-Tabla1[[#This Row],[Recursos totales desembolsados o pagados]]</f>
        <v>14686770</v>
      </c>
      <c r="I33" s="17"/>
      <c r="K33" s="21">
        <v>45875</v>
      </c>
      <c r="M33">
        <f t="shared" si="0"/>
        <v>242</v>
      </c>
      <c r="O33">
        <f t="shared" si="1"/>
        <v>194</v>
      </c>
      <c r="Q33" s="22">
        <f t="shared" si="2"/>
        <v>0.80165289256198347</v>
      </c>
    </row>
    <row r="34" spans="1:17" x14ac:dyDescent="0.25">
      <c r="A34" s="4">
        <v>32</v>
      </c>
      <c r="B34" s="1">
        <v>45679</v>
      </c>
      <c r="C34" s="10">
        <v>45681</v>
      </c>
      <c r="D34" s="10">
        <v>45923</v>
      </c>
      <c r="E34" s="2">
        <v>39164720</v>
      </c>
      <c r="F34" s="3">
        <v>0.80165289256198347</v>
      </c>
      <c r="G34" s="14">
        <v>24477950</v>
      </c>
      <c r="H34" s="16">
        <f>Tabla1[[#This Row],[Valor Total]]-Tabla1[[#This Row],[Recursos totales desembolsados o pagados]]</f>
        <v>14686770</v>
      </c>
      <c r="I34" s="17"/>
      <c r="K34" s="21">
        <v>45875</v>
      </c>
      <c r="M34">
        <f t="shared" si="0"/>
        <v>242</v>
      </c>
      <c r="O34">
        <f t="shared" si="1"/>
        <v>194</v>
      </c>
      <c r="Q34" s="22">
        <f t="shared" si="2"/>
        <v>0.80165289256198347</v>
      </c>
    </row>
    <row r="35" spans="1:17" x14ac:dyDescent="0.25">
      <c r="A35" s="4">
        <v>33</v>
      </c>
      <c r="B35" s="1">
        <v>45680</v>
      </c>
      <c r="C35" s="10">
        <v>45681</v>
      </c>
      <c r="D35" s="10">
        <v>45923</v>
      </c>
      <c r="E35" s="2">
        <v>39164720</v>
      </c>
      <c r="F35" s="3">
        <v>0.80165289256198347</v>
      </c>
      <c r="G35" s="14">
        <v>29373540</v>
      </c>
      <c r="H35" s="16">
        <f>Tabla1[[#This Row],[Valor Total]]-Tabla1[[#This Row],[Recursos totales desembolsados o pagados]]</f>
        <v>9791180</v>
      </c>
      <c r="I35" s="17"/>
      <c r="K35" s="21">
        <v>45875</v>
      </c>
      <c r="M35">
        <f t="shared" si="0"/>
        <v>242</v>
      </c>
      <c r="O35">
        <f t="shared" si="1"/>
        <v>194</v>
      </c>
      <c r="Q35" s="22">
        <f t="shared" si="2"/>
        <v>0.80165289256198347</v>
      </c>
    </row>
    <row r="36" spans="1:17" x14ac:dyDescent="0.25">
      <c r="A36" s="4">
        <v>34</v>
      </c>
      <c r="B36" s="1">
        <v>45680</v>
      </c>
      <c r="C36" s="10">
        <v>45680</v>
      </c>
      <c r="D36" s="10">
        <v>45922</v>
      </c>
      <c r="E36" s="2">
        <v>39164720</v>
      </c>
      <c r="F36" s="3">
        <v>0.80578512396694213</v>
      </c>
      <c r="G36" s="14">
        <v>24477950</v>
      </c>
      <c r="H36" s="16">
        <f>Tabla1[[#This Row],[Valor Total]]-Tabla1[[#This Row],[Recursos totales desembolsados o pagados]]</f>
        <v>14686770</v>
      </c>
      <c r="I36" s="17"/>
      <c r="K36" s="21">
        <v>45875</v>
      </c>
      <c r="M36">
        <f t="shared" si="0"/>
        <v>242</v>
      </c>
      <c r="O36">
        <f t="shared" si="1"/>
        <v>195</v>
      </c>
      <c r="Q36" s="22">
        <f t="shared" si="2"/>
        <v>0.80578512396694213</v>
      </c>
    </row>
    <row r="37" spans="1:17" x14ac:dyDescent="0.25">
      <c r="A37" s="4">
        <v>35</v>
      </c>
      <c r="B37" s="1">
        <v>45680</v>
      </c>
      <c r="C37" s="10">
        <v>45680</v>
      </c>
      <c r="D37" s="10">
        <v>45922</v>
      </c>
      <c r="E37" s="2">
        <v>39164720</v>
      </c>
      <c r="F37" s="3">
        <v>0.80578512396694213</v>
      </c>
      <c r="G37" s="14">
        <v>29373540</v>
      </c>
      <c r="H37" s="16">
        <f>Tabla1[[#This Row],[Valor Total]]-Tabla1[[#This Row],[Recursos totales desembolsados o pagados]]</f>
        <v>9791180</v>
      </c>
      <c r="I37" s="17"/>
      <c r="K37" s="21">
        <v>45875</v>
      </c>
      <c r="M37">
        <f t="shared" si="0"/>
        <v>242</v>
      </c>
      <c r="O37">
        <f t="shared" si="1"/>
        <v>195</v>
      </c>
      <c r="Q37" s="22">
        <f t="shared" si="2"/>
        <v>0.80578512396694213</v>
      </c>
    </row>
    <row r="38" spans="1:17" x14ac:dyDescent="0.25">
      <c r="A38" s="4">
        <v>36</v>
      </c>
      <c r="B38" s="1">
        <v>45678</v>
      </c>
      <c r="C38" s="10">
        <v>45678</v>
      </c>
      <c r="D38" s="10">
        <v>45920</v>
      </c>
      <c r="E38" s="2">
        <v>39164727</v>
      </c>
      <c r="F38" s="3">
        <v>0.81404958677685957</v>
      </c>
      <c r="G38" s="14">
        <v>29373546</v>
      </c>
      <c r="H38" s="16">
        <f>Tabla1[[#This Row],[Valor Total]]-Tabla1[[#This Row],[Recursos totales desembolsados o pagados]]</f>
        <v>9791181</v>
      </c>
      <c r="I38" s="17"/>
      <c r="K38" s="21">
        <v>45875</v>
      </c>
      <c r="M38">
        <f t="shared" si="0"/>
        <v>242</v>
      </c>
      <c r="O38">
        <f t="shared" si="1"/>
        <v>197</v>
      </c>
      <c r="Q38" s="22">
        <f t="shared" si="2"/>
        <v>0.81404958677685957</v>
      </c>
    </row>
    <row r="39" spans="1:17" x14ac:dyDescent="0.25">
      <c r="A39" s="4">
        <v>37</v>
      </c>
      <c r="B39" s="1">
        <v>45673</v>
      </c>
      <c r="C39" s="10">
        <v>45674</v>
      </c>
      <c r="D39" s="10">
        <v>46006</v>
      </c>
      <c r="E39" s="2">
        <v>99000000</v>
      </c>
      <c r="F39" s="3">
        <v>0.60542168674698793</v>
      </c>
      <c r="G39" s="14">
        <v>49200000</v>
      </c>
      <c r="H39" s="16">
        <f>Tabla1[[#This Row],[Valor Total]]-Tabla1[[#This Row],[Recursos totales desembolsados o pagados]]</f>
        <v>49800000</v>
      </c>
      <c r="I39" s="17"/>
      <c r="K39" s="21">
        <v>45875</v>
      </c>
      <c r="M39">
        <f t="shared" si="0"/>
        <v>332</v>
      </c>
      <c r="O39">
        <f t="shared" si="1"/>
        <v>201</v>
      </c>
      <c r="Q39" s="22">
        <f t="shared" si="2"/>
        <v>0.60542168674698793</v>
      </c>
    </row>
    <row r="40" spans="1:17" x14ac:dyDescent="0.25">
      <c r="A40" s="4">
        <v>38</v>
      </c>
      <c r="B40" s="1">
        <v>45677</v>
      </c>
      <c r="C40" s="10">
        <v>45677</v>
      </c>
      <c r="D40" s="10">
        <v>45824</v>
      </c>
      <c r="E40" s="2">
        <v>18434320</v>
      </c>
      <c r="F40" s="3">
        <v>1</v>
      </c>
      <c r="G40" s="14">
        <v>18065633.5</v>
      </c>
      <c r="H40" s="16">
        <f>Tabla1[[#This Row],[Valor Total]]-Tabla1[[#This Row],[Recursos totales desembolsados o pagados]]</f>
        <v>368686.5</v>
      </c>
      <c r="I40" s="17"/>
      <c r="K40" s="21">
        <v>45875</v>
      </c>
      <c r="M40">
        <f t="shared" si="0"/>
        <v>147</v>
      </c>
      <c r="O40">
        <f t="shared" si="1"/>
        <v>198</v>
      </c>
      <c r="Q40" s="22">
        <f t="shared" si="2"/>
        <v>1.3469387755102042</v>
      </c>
    </row>
    <row r="41" spans="1:17" x14ac:dyDescent="0.25">
      <c r="A41" s="4">
        <v>39</v>
      </c>
      <c r="B41" s="1">
        <v>45678</v>
      </c>
      <c r="C41" s="10">
        <v>45679</v>
      </c>
      <c r="D41" s="10">
        <v>45921</v>
      </c>
      <c r="E41" s="2">
        <v>54601211</v>
      </c>
      <c r="F41" s="3">
        <v>0.80991735537190079</v>
      </c>
      <c r="G41" s="14">
        <v>40950906</v>
      </c>
      <c r="H41" s="16">
        <f>Tabla1[[#This Row],[Valor Total]]-Tabla1[[#This Row],[Recursos totales desembolsados o pagados]]</f>
        <v>13650305</v>
      </c>
      <c r="I41" s="17"/>
      <c r="K41" s="21">
        <v>45875</v>
      </c>
      <c r="M41">
        <f t="shared" si="0"/>
        <v>242</v>
      </c>
      <c r="O41">
        <f t="shared" si="1"/>
        <v>196</v>
      </c>
      <c r="Q41" s="22">
        <f t="shared" si="2"/>
        <v>0.80991735537190079</v>
      </c>
    </row>
    <row r="42" spans="1:17" x14ac:dyDescent="0.25">
      <c r="A42" s="4">
        <v>40</v>
      </c>
      <c r="B42" s="1">
        <v>45679</v>
      </c>
      <c r="C42" s="10">
        <v>45679</v>
      </c>
      <c r="D42" s="10">
        <v>45921</v>
      </c>
      <c r="E42" s="2">
        <v>54601211</v>
      </c>
      <c r="F42" s="3">
        <v>0.80991735537190079</v>
      </c>
      <c r="G42" s="14">
        <v>20475453</v>
      </c>
      <c r="H42" s="16">
        <f>Tabla1[[#This Row],[Valor Total]]-Tabla1[[#This Row],[Recursos totales desembolsados o pagados]]</f>
        <v>34125758</v>
      </c>
      <c r="I42" s="17"/>
      <c r="K42" s="21">
        <v>45875</v>
      </c>
      <c r="M42">
        <f t="shared" si="0"/>
        <v>242</v>
      </c>
      <c r="O42">
        <f t="shared" si="1"/>
        <v>196</v>
      </c>
      <c r="Q42" s="22">
        <f t="shared" si="2"/>
        <v>0.80991735537190079</v>
      </c>
    </row>
    <row r="43" spans="1:17" x14ac:dyDescent="0.25">
      <c r="A43" s="4">
        <v>41</v>
      </c>
      <c r="B43" s="1">
        <v>45678</v>
      </c>
      <c r="C43" s="10">
        <v>45679</v>
      </c>
      <c r="D43" s="10">
        <v>45921</v>
      </c>
      <c r="E43" s="2">
        <v>54601211</v>
      </c>
      <c r="F43" s="3">
        <v>0.80991735537190079</v>
      </c>
      <c r="G43" s="14">
        <v>40950906</v>
      </c>
      <c r="H43" s="16">
        <f>Tabla1[[#This Row],[Valor Total]]-Tabla1[[#This Row],[Recursos totales desembolsados o pagados]]</f>
        <v>13650305</v>
      </c>
      <c r="I43" s="17"/>
      <c r="K43" s="21">
        <v>45875</v>
      </c>
      <c r="M43">
        <f t="shared" si="0"/>
        <v>242</v>
      </c>
      <c r="O43">
        <f t="shared" si="1"/>
        <v>196</v>
      </c>
      <c r="Q43" s="22">
        <f t="shared" si="2"/>
        <v>0.80991735537190079</v>
      </c>
    </row>
    <row r="44" spans="1:17" x14ac:dyDescent="0.25">
      <c r="A44" s="4">
        <v>42</v>
      </c>
      <c r="B44" s="1">
        <v>45678</v>
      </c>
      <c r="C44" s="10">
        <v>45680</v>
      </c>
      <c r="D44" s="10">
        <v>46010</v>
      </c>
      <c r="E44" s="2">
        <v>100000000</v>
      </c>
      <c r="F44" s="3">
        <v>0.59090909090909094</v>
      </c>
      <c r="G44" s="14">
        <v>30000000</v>
      </c>
      <c r="H44" s="16">
        <f>Tabla1[[#This Row],[Valor Total]]-Tabla1[[#This Row],[Recursos totales desembolsados o pagados]]</f>
        <v>70000000</v>
      </c>
      <c r="I44" s="17"/>
      <c r="K44" s="21">
        <v>45875</v>
      </c>
      <c r="M44">
        <f t="shared" si="0"/>
        <v>330</v>
      </c>
      <c r="O44">
        <f t="shared" si="1"/>
        <v>195</v>
      </c>
      <c r="Q44" s="22">
        <f t="shared" si="2"/>
        <v>0.59090909090909094</v>
      </c>
    </row>
    <row r="45" spans="1:17" x14ac:dyDescent="0.25">
      <c r="A45" s="4">
        <v>43</v>
      </c>
      <c r="B45" s="1">
        <v>45680</v>
      </c>
      <c r="C45" s="10">
        <v>45681</v>
      </c>
      <c r="D45" s="10">
        <v>46010</v>
      </c>
      <c r="E45" s="2">
        <v>90948000</v>
      </c>
      <c r="F45" s="3">
        <v>0.58966565349544076</v>
      </c>
      <c r="G45" s="14">
        <v>43269200</v>
      </c>
      <c r="H45" s="16">
        <f>Tabla1[[#This Row],[Valor Total]]-Tabla1[[#This Row],[Recursos totales desembolsados o pagados]]</f>
        <v>47678800</v>
      </c>
      <c r="I45" s="17"/>
      <c r="K45" s="21">
        <v>45875</v>
      </c>
      <c r="M45">
        <f t="shared" si="0"/>
        <v>329</v>
      </c>
      <c r="O45">
        <f t="shared" si="1"/>
        <v>194</v>
      </c>
      <c r="Q45" s="22">
        <f t="shared" si="2"/>
        <v>0.58966565349544076</v>
      </c>
    </row>
    <row r="46" spans="1:17" x14ac:dyDescent="0.25">
      <c r="A46" s="4">
        <v>44</v>
      </c>
      <c r="B46" s="1">
        <v>45680</v>
      </c>
      <c r="C46" s="10">
        <v>45681</v>
      </c>
      <c r="D46" s="10">
        <v>46010</v>
      </c>
      <c r="E46" s="2">
        <v>90948000</v>
      </c>
      <c r="F46" s="3">
        <v>0.58966565349544076</v>
      </c>
      <c r="G46" s="14">
        <v>43269200</v>
      </c>
      <c r="H46" s="16">
        <f>Tabla1[[#This Row],[Valor Total]]-Tabla1[[#This Row],[Recursos totales desembolsados o pagados]]</f>
        <v>47678800</v>
      </c>
      <c r="I46" s="17"/>
      <c r="K46" s="21">
        <v>45875</v>
      </c>
      <c r="M46">
        <f t="shared" si="0"/>
        <v>329</v>
      </c>
      <c r="O46">
        <f t="shared" si="1"/>
        <v>194</v>
      </c>
      <c r="Q46" s="22">
        <f t="shared" si="2"/>
        <v>0.58966565349544076</v>
      </c>
    </row>
    <row r="47" spans="1:17" x14ac:dyDescent="0.25">
      <c r="A47" s="4">
        <v>45</v>
      </c>
      <c r="B47" s="1">
        <v>45680</v>
      </c>
      <c r="C47" s="10">
        <v>45681</v>
      </c>
      <c r="D47" s="10">
        <v>46010</v>
      </c>
      <c r="E47" s="2">
        <v>90948000</v>
      </c>
      <c r="F47" s="3">
        <v>0.58966565349544076</v>
      </c>
      <c r="G47" s="14">
        <v>43269200</v>
      </c>
      <c r="H47" s="16">
        <f>Tabla1[[#This Row],[Valor Total]]-Tabla1[[#This Row],[Recursos totales desembolsados o pagados]]</f>
        <v>47678800</v>
      </c>
      <c r="I47" s="17"/>
      <c r="K47" s="21">
        <v>45875</v>
      </c>
      <c r="M47">
        <f t="shared" si="0"/>
        <v>329</v>
      </c>
      <c r="O47">
        <f t="shared" si="1"/>
        <v>194</v>
      </c>
      <c r="Q47" s="22">
        <f t="shared" si="2"/>
        <v>0.58966565349544076</v>
      </c>
    </row>
    <row r="48" spans="1:17" x14ac:dyDescent="0.25">
      <c r="A48" s="4">
        <v>46</v>
      </c>
      <c r="B48" s="1">
        <v>45680</v>
      </c>
      <c r="C48" s="10">
        <v>45681</v>
      </c>
      <c r="D48" s="10">
        <v>46010</v>
      </c>
      <c r="E48" s="2">
        <v>90948000</v>
      </c>
      <c r="F48" s="3">
        <v>0.58966565349544076</v>
      </c>
      <c r="G48" s="14">
        <v>43269200</v>
      </c>
      <c r="H48" s="16">
        <f>Tabla1[[#This Row],[Valor Total]]-Tabla1[[#This Row],[Recursos totales desembolsados o pagados]]</f>
        <v>47678800</v>
      </c>
      <c r="I48" s="17"/>
      <c r="K48" s="21">
        <v>45875</v>
      </c>
      <c r="M48">
        <f t="shared" si="0"/>
        <v>329</v>
      </c>
      <c r="O48">
        <f t="shared" si="1"/>
        <v>194</v>
      </c>
      <c r="Q48" s="22">
        <f t="shared" si="2"/>
        <v>0.58966565349544076</v>
      </c>
    </row>
    <row r="49" spans="1:17" x14ac:dyDescent="0.25">
      <c r="A49" s="4">
        <v>47</v>
      </c>
      <c r="B49" s="1">
        <v>45680</v>
      </c>
      <c r="C49" s="10">
        <v>45681</v>
      </c>
      <c r="D49" s="10">
        <v>46010</v>
      </c>
      <c r="E49" s="2">
        <v>90948000</v>
      </c>
      <c r="F49" s="3">
        <v>0.58966565349544076</v>
      </c>
      <c r="G49" s="14">
        <v>43269200</v>
      </c>
      <c r="H49" s="16">
        <f>Tabla1[[#This Row],[Valor Total]]-Tabla1[[#This Row],[Recursos totales desembolsados o pagados]]</f>
        <v>47678800</v>
      </c>
      <c r="I49" s="17"/>
      <c r="K49" s="21">
        <v>45875</v>
      </c>
      <c r="M49">
        <f t="shared" si="0"/>
        <v>329</v>
      </c>
      <c r="O49">
        <f t="shared" si="1"/>
        <v>194</v>
      </c>
      <c r="Q49" s="22">
        <f t="shared" si="2"/>
        <v>0.58966565349544076</v>
      </c>
    </row>
    <row r="50" spans="1:17" x14ac:dyDescent="0.25">
      <c r="A50" s="4">
        <v>48</v>
      </c>
      <c r="B50" s="1">
        <v>45680</v>
      </c>
      <c r="C50" s="10">
        <v>45681</v>
      </c>
      <c r="D50" s="10">
        <v>46010</v>
      </c>
      <c r="E50" s="2">
        <v>90948000</v>
      </c>
      <c r="F50" s="3">
        <v>0.58966565349544076</v>
      </c>
      <c r="G50" s="14">
        <v>43269200</v>
      </c>
      <c r="H50" s="16">
        <f>Tabla1[[#This Row],[Valor Total]]-Tabla1[[#This Row],[Recursos totales desembolsados o pagados]]</f>
        <v>47678800</v>
      </c>
      <c r="I50" s="17"/>
      <c r="K50" s="21">
        <v>45875</v>
      </c>
      <c r="M50">
        <f t="shared" si="0"/>
        <v>329</v>
      </c>
      <c r="O50">
        <f t="shared" si="1"/>
        <v>194</v>
      </c>
      <c r="Q50" s="22">
        <f t="shared" si="2"/>
        <v>0.58966565349544076</v>
      </c>
    </row>
    <row r="51" spans="1:17" x14ac:dyDescent="0.25">
      <c r="A51" s="4">
        <v>49</v>
      </c>
      <c r="B51" s="1">
        <v>45680</v>
      </c>
      <c r="C51" s="10">
        <v>45681</v>
      </c>
      <c r="D51" s="10">
        <v>46010</v>
      </c>
      <c r="E51" s="2">
        <v>90948000</v>
      </c>
      <c r="F51" s="3">
        <v>0.58966565349544076</v>
      </c>
      <c r="G51" s="14">
        <v>43269200</v>
      </c>
      <c r="H51" s="16">
        <f>Tabla1[[#This Row],[Valor Total]]-Tabla1[[#This Row],[Recursos totales desembolsados o pagados]]</f>
        <v>47678800</v>
      </c>
      <c r="I51" s="17"/>
      <c r="K51" s="21">
        <v>45875</v>
      </c>
      <c r="M51">
        <f t="shared" si="0"/>
        <v>329</v>
      </c>
      <c r="O51">
        <f t="shared" si="1"/>
        <v>194</v>
      </c>
      <c r="Q51" s="22">
        <f t="shared" si="2"/>
        <v>0.58966565349544076</v>
      </c>
    </row>
    <row r="52" spans="1:17" x14ac:dyDescent="0.25">
      <c r="A52" s="4">
        <v>50</v>
      </c>
      <c r="B52" s="1">
        <v>45678</v>
      </c>
      <c r="C52" s="10">
        <v>45679</v>
      </c>
      <c r="D52" s="10">
        <v>46010</v>
      </c>
      <c r="E52" s="2">
        <v>150202000</v>
      </c>
      <c r="F52" s="3">
        <v>0.59214501510574014</v>
      </c>
      <c r="G52" s="14">
        <v>72825210.670000002</v>
      </c>
      <c r="H52" s="16">
        <f>Tabla1[[#This Row],[Valor Total]]-Tabla1[[#This Row],[Recursos totales desembolsados o pagados]]</f>
        <v>77376789.329999998</v>
      </c>
      <c r="I52" s="17"/>
      <c r="K52" s="21">
        <v>45875</v>
      </c>
      <c r="M52">
        <f t="shared" si="0"/>
        <v>331</v>
      </c>
      <c r="O52">
        <f t="shared" si="1"/>
        <v>196</v>
      </c>
      <c r="Q52" s="22">
        <f t="shared" si="2"/>
        <v>0.59214501510574014</v>
      </c>
    </row>
    <row r="53" spans="1:17" x14ac:dyDescent="0.25">
      <c r="A53" s="4">
        <v>51</v>
      </c>
      <c r="B53" s="1">
        <v>45678</v>
      </c>
      <c r="C53" s="10">
        <v>45679</v>
      </c>
      <c r="D53" s="10">
        <v>46010</v>
      </c>
      <c r="E53" s="2">
        <v>90948000</v>
      </c>
      <c r="F53" s="3">
        <v>0.59214501510574014</v>
      </c>
      <c r="G53" s="14">
        <v>43820400</v>
      </c>
      <c r="H53" s="16">
        <f>Tabla1[[#This Row],[Valor Total]]-Tabla1[[#This Row],[Recursos totales desembolsados o pagados]]</f>
        <v>47127600</v>
      </c>
      <c r="I53" s="17"/>
      <c r="K53" s="21">
        <v>45875</v>
      </c>
      <c r="M53">
        <f t="shared" si="0"/>
        <v>331</v>
      </c>
      <c r="O53">
        <f t="shared" si="1"/>
        <v>196</v>
      </c>
      <c r="Q53" s="22">
        <f t="shared" si="2"/>
        <v>0.59214501510574014</v>
      </c>
    </row>
    <row r="54" spans="1:17" x14ac:dyDescent="0.25">
      <c r="A54" s="4">
        <v>52</v>
      </c>
      <c r="B54" s="1">
        <v>45678</v>
      </c>
      <c r="C54" s="10">
        <v>45679</v>
      </c>
      <c r="D54" s="10">
        <v>46010</v>
      </c>
      <c r="E54" s="2">
        <v>121264000</v>
      </c>
      <c r="F54" s="3">
        <v>0.59214501510574014</v>
      </c>
      <c r="G54" s="14">
        <v>58427200</v>
      </c>
      <c r="H54" s="16">
        <f>Tabla1[[#This Row],[Valor Total]]-Tabla1[[#This Row],[Recursos totales desembolsados o pagados]]</f>
        <v>62836800</v>
      </c>
      <c r="I54" s="17"/>
      <c r="K54" s="21">
        <v>45875</v>
      </c>
      <c r="M54">
        <f t="shared" si="0"/>
        <v>331</v>
      </c>
      <c r="O54">
        <f t="shared" si="1"/>
        <v>196</v>
      </c>
      <c r="Q54" s="22">
        <f t="shared" si="2"/>
        <v>0.59214501510574014</v>
      </c>
    </row>
    <row r="55" spans="1:17" x14ac:dyDescent="0.25">
      <c r="A55" s="4">
        <v>53</v>
      </c>
      <c r="B55" s="1">
        <v>45677</v>
      </c>
      <c r="C55" s="10">
        <v>45679</v>
      </c>
      <c r="D55" s="10">
        <v>46010</v>
      </c>
      <c r="E55" s="2">
        <v>135300000</v>
      </c>
      <c r="F55" s="3">
        <v>0.59214501510574014</v>
      </c>
      <c r="G55" s="14">
        <v>65190000</v>
      </c>
      <c r="H55" s="16">
        <f>Tabla1[[#This Row],[Valor Total]]-Tabla1[[#This Row],[Recursos totales desembolsados o pagados]]</f>
        <v>70110000</v>
      </c>
      <c r="I55" s="17"/>
      <c r="K55" s="21">
        <v>45875</v>
      </c>
      <c r="M55">
        <f t="shared" si="0"/>
        <v>331</v>
      </c>
      <c r="O55">
        <f t="shared" si="1"/>
        <v>196</v>
      </c>
      <c r="Q55" s="22">
        <f t="shared" si="2"/>
        <v>0.59214501510574014</v>
      </c>
    </row>
    <row r="56" spans="1:17" x14ac:dyDescent="0.25">
      <c r="A56" s="4">
        <v>54</v>
      </c>
      <c r="B56" s="1">
        <v>45677</v>
      </c>
      <c r="C56" s="10">
        <v>45679</v>
      </c>
      <c r="D56" s="10">
        <v>46010</v>
      </c>
      <c r="E56" s="2">
        <v>135300000</v>
      </c>
      <c r="F56" s="3">
        <v>0.59214501510574014</v>
      </c>
      <c r="G56" s="14">
        <v>77490000</v>
      </c>
      <c r="H56" s="16">
        <f>Tabla1[[#This Row],[Valor Total]]-Tabla1[[#This Row],[Recursos totales desembolsados o pagados]]</f>
        <v>57810000</v>
      </c>
      <c r="I56" s="17"/>
      <c r="K56" s="21">
        <v>45875</v>
      </c>
      <c r="M56">
        <f t="shared" si="0"/>
        <v>331</v>
      </c>
      <c r="O56">
        <f t="shared" si="1"/>
        <v>196</v>
      </c>
      <c r="Q56" s="22">
        <f t="shared" si="2"/>
        <v>0.59214501510574014</v>
      </c>
    </row>
    <row r="57" spans="1:17" x14ac:dyDescent="0.25">
      <c r="A57" s="4">
        <v>55</v>
      </c>
      <c r="B57" s="1">
        <v>45679</v>
      </c>
      <c r="C57" s="10">
        <v>45684</v>
      </c>
      <c r="D57" s="10">
        <v>46001</v>
      </c>
      <c r="E57" s="2">
        <v>53262000</v>
      </c>
      <c r="F57" s="3">
        <v>0.60252365930599372</v>
      </c>
      <c r="G57" s="14">
        <v>29697600</v>
      </c>
      <c r="H57" s="16">
        <f>Tabla1[[#This Row],[Valor Total]]-Tabla1[[#This Row],[Recursos totales desembolsados o pagados]]</f>
        <v>23564400</v>
      </c>
      <c r="I57" s="17"/>
      <c r="K57" s="21">
        <v>45875</v>
      </c>
      <c r="M57">
        <f t="shared" si="0"/>
        <v>317</v>
      </c>
      <c r="O57">
        <f t="shared" si="1"/>
        <v>191</v>
      </c>
      <c r="Q57" s="22">
        <f t="shared" si="2"/>
        <v>0.60252365930599372</v>
      </c>
    </row>
    <row r="58" spans="1:17" x14ac:dyDescent="0.25">
      <c r="A58" s="4">
        <v>56</v>
      </c>
      <c r="B58" s="1">
        <v>45680</v>
      </c>
      <c r="C58" s="10">
        <v>45684</v>
      </c>
      <c r="D58" s="10">
        <v>46001</v>
      </c>
      <c r="E58" s="2">
        <v>53262000</v>
      </c>
      <c r="F58" s="3">
        <v>0.60252365930599372</v>
      </c>
      <c r="G58" s="14">
        <v>24855600</v>
      </c>
      <c r="H58" s="16">
        <f>Tabla1[[#This Row],[Valor Total]]-Tabla1[[#This Row],[Recursos totales desembolsados o pagados]]</f>
        <v>28406400</v>
      </c>
      <c r="I58" s="17"/>
      <c r="K58" s="21">
        <v>45875</v>
      </c>
      <c r="M58">
        <f t="shared" si="0"/>
        <v>317</v>
      </c>
      <c r="O58">
        <f t="shared" si="1"/>
        <v>191</v>
      </c>
      <c r="Q58" s="22">
        <f t="shared" si="2"/>
        <v>0.60252365930599372</v>
      </c>
    </row>
    <row r="59" spans="1:17" x14ac:dyDescent="0.25">
      <c r="A59" s="4">
        <v>57</v>
      </c>
      <c r="B59" s="1">
        <v>45680</v>
      </c>
      <c r="C59" s="10">
        <v>45684</v>
      </c>
      <c r="D59" s="10">
        <v>46001</v>
      </c>
      <c r="E59" s="2">
        <v>53262000</v>
      </c>
      <c r="F59" s="3">
        <v>0.60252365930599372</v>
      </c>
      <c r="G59" s="14">
        <v>24855600</v>
      </c>
      <c r="H59" s="16">
        <f>Tabla1[[#This Row],[Valor Total]]-Tabla1[[#This Row],[Recursos totales desembolsados o pagados]]</f>
        <v>28406400</v>
      </c>
      <c r="I59" s="17"/>
      <c r="K59" s="21">
        <v>45875</v>
      </c>
      <c r="M59">
        <f t="shared" si="0"/>
        <v>317</v>
      </c>
      <c r="O59">
        <f t="shared" si="1"/>
        <v>191</v>
      </c>
      <c r="Q59" s="22">
        <f t="shared" si="2"/>
        <v>0.60252365930599372</v>
      </c>
    </row>
    <row r="60" spans="1:17" x14ac:dyDescent="0.25">
      <c r="A60" s="4">
        <v>58</v>
      </c>
      <c r="B60" s="1">
        <v>45680</v>
      </c>
      <c r="C60" s="10">
        <v>45684</v>
      </c>
      <c r="D60" s="10">
        <v>46001</v>
      </c>
      <c r="E60" s="2">
        <v>53262000</v>
      </c>
      <c r="F60" s="3">
        <v>0.60252365930599372</v>
      </c>
      <c r="G60" s="14">
        <v>9684000</v>
      </c>
      <c r="H60" s="16">
        <f>Tabla1[[#This Row],[Valor Total]]-Tabla1[[#This Row],[Recursos totales desembolsados o pagados]]</f>
        <v>43578000</v>
      </c>
      <c r="I60" s="17"/>
      <c r="K60" s="21">
        <v>45875</v>
      </c>
      <c r="M60">
        <f t="shared" si="0"/>
        <v>317</v>
      </c>
      <c r="O60">
        <f t="shared" si="1"/>
        <v>191</v>
      </c>
      <c r="Q60" s="22">
        <f t="shared" si="2"/>
        <v>0.60252365930599372</v>
      </c>
    </row>
    <row r="61" spans="1:17" x14ac:dyDescent="0.25">
      <c r="A61" s="4">
        <v>59</v>
      </c>
      <c r="B61" s="1">
        <v>45680</v>
      </c>
      <c r="C61" s="10">
        <v>45684</v>
      </c>
      <c r="D61" s="10">
        <v>46001</v>
      </c>
      <c r="E61" s="2">
        <v>53262000</v>
      </c>
      <c r="F61" s="3">
        <v>0.60252365930599372</v>
      </c>
      <c r="G61" s="14">
        <v>18399600</v>
      </c>
      <c r="H61" s="16">
        <f>Tabla1[[#This Row],[Valor Total]]-Tabla1[[#This Row],[Recursos totales desembolsados o pagados]]</f>
        <v>34862400</v>
      </c>
      <c r="I61" s="17"/>
      <c r="K61" s="21">
        <v>45875</v>
      </c>
      <c r="M61">
        <f t="shared" si="0"/>
        <v>317</v>
      </c>
      <c r="O61">
        <f t="shared" si="1"/>
        <v>191</v>
      </c>
      <c r="Q61" s="22">
        <f t="shared" si="2"/>
        <v>0.60252365930599372</v>
      </c>
    </row>
    <row r="62" spans="1:17" x14ac:dyDescent="0.25">
      <c r="A62" s="4">
        <v>60</v>
      </c>
      <c r="B62" s="1">
        <v>45684</v>
      </c>
      <c r="C62" s="10">
        <v>45685</v>
      </c>
      <c r="D62" s="10">
        <v>46001</v>
      </c>
      <c r="E62" s="2">
        <v>53262000</v>
      </c>
      <c r="F62" s="3">
        <v>0.60126582278481011</v>
      </c>
      <c r="G62" s="14">
        <v>29536200</v>
      </c>
      <c r="H62" s="16">
        <f>Tabla1[[#This Row],[Valor Total]]-Tabla1[[#This Row],[Recursos totales desembolsados o pagados]]</f>
        <v>23725800</v>
      </c>
      <c r="I62" s="17"/>
      <c r="K62" s="21">
        <v>45875</v>
      </c>
      <c r="M62">
        <f t="shared" si="0"/>
        <v>316</v>
      </c>
      <c r="O62">
        <f t="shared" si="1"/>
        <v>190</v>
      </c>
      <c r="Q62" s="22">
        <f t="shared" si="2"/>
        <v>0.60126582278481011</v>
      </c>
    </row>
    <row r="63" spans="1:17" x14ac:dyDescent="0.25">
      <c r="A63" s="4">
        <v>61</v>
      </c>
      <c r="B63" s="1">
        <v>45681</v>
      </c>
      <c r="C63" s="10">
        <v>45685</v>
      </c>
      <c r="D63" s="10">
        <v>45831</v>
      </c>
      <c r="E63" s="2">
        <v>18434320</v>
      </c>
      <c r="F63" s="3">
        <v>1</v>
      </c>
      <c r="G63" s="14">
        <v>17942738</v>
      </c>
      <c r="H63" s="16">
        <f>Tabla1[[#This Row],[Valor Total]]-Tabla1[[#This Row],[Recursos totales desembolsados o pagados]]</f>
        <v>491582</v>
      </c>
      <c r="I63" s="17"/>
      <c r="K63" s="21">
        <v>45875</v>
      </c>
      <c r="M63">
        <f t="shared" si="0"/>
        <v>146</v>
      </c>
      <c r="O63">
        <f t="shared" si="1"/>
        <v>190</v>
      </c>
      <c r="Q63" s="22">
        <f t="shared" si="2"/>
        <v>1.3013698630136985</v>
      </c>
    </row>
    <row r="64" spans="1:17" x14ac:dyDescent="0.25">
      <c r="A64" s="4">
        <v>62</v>
      </c>
      <c r="B64" s="1">
        <v>45681</v>
      </c>
      <c r="C64" s="10">
        <v>45684</v>
      </c>
      <c r="D64" s="10">
        <v>45831</v>
      </c>
      <c r="E64" s="2">
        <v>18434320</v>
      </c>
      <c r="F64" s="3">
        <v>1</v>
      </c>
      <c r="G64" s="14">
        <v>18064913.859999999</v>
      </c>
      <c r="H64" s="16">
        <f>Tabla1[[#This Row],[Valor Total]]-Tabla1[[#This Row],[Recursos totales desembolsados o pagados]]</f>
        <v>369406.1400000006</v>
      </c>
      <c r="I64" s="17"/>
      <c r="K64" s="21">
        <v>45875</v>
      </c>
      <c r="M64">
        <f t="shared" si="0"/>
        <v>147</v>
      </c>
      <c r="O64">
        <f t="shared" si="1"/>
        <v>191</v>
      </c>
      <c r="Q64" s="22">
        <f t="shared" si="2"/>
        <v>1.2993197278911564</v>
      </c>
    </row>
    <row r="65" spans="1:17" x14ac:dyDescent="0.25">
      <c r="A65" s="4">
        <v>63</v>
      </c>
      <c r="B65" s="1">
        <v>45681</v>
      </c>
      <c r="C65" s="10">
        <v>45684</v>
      </c>
      <c r="D65" s="10">
        <v>45831</v>
      </c>
      <c r="E65" s="2">
        <v>18434320</v>
      </c>
      <c r="F65" s="3">
        <v>1</v>
      </c>
      <c r="G65" s="14">
        <v>18065093.859999999</v>
      </c>
      <c r="H65" s="16">
        <f>Tabla1[[#This Row],[Valor Total]]-Tabla1[[#This Row],[Recursos totales desembolsados o pagados]]</f>
        <v>369226.1400000006</v>
      </c>
      <c r="I65" s="17"/>
      <c r="K65" s="21">
        <v>45875</v>
      </c>
      <c r="M65">
        <f t="shared" si="0"/>
        <v>147</v>
      </c>
      <c r="O65">
        <f t="shared" si="1"/>
        <v>191</v>
      </c>
      <c r="Q65" s="22">
        <f t="shared" si="2"/>
        <v>1.2993197278911564</v>
      </c>
    </row>
    <row r="66" spans="1:17" x14ac:dyDescent="0.25">
      <c r="A66" s="4">
        <v>64</v>
      </c>
      <c r="B66" s="1">
        <v>45681</v>
      </c>
      <c r="C66" s="10">
        <v>45684</v>
      </c>
      <c r="D66" s="10">
        <v>45831</v>
      </c>
      <c r="E66" s="2">
        <v>18434320</v>
      </c>
      <c r="F66" s="3">
        <v>1</v>
      </c>
      <c r="G66" s="14">
        <v>18064889.859999999</v>
      </c>
      <c r="H66" s="16">
        <f>Tabla1[[#This Row],[Valor Total]]-Tabla1[[#This Row],[Recursos totales desembolsados o pagados]]</f>
        <v>369430.1400000006</v>
      </c>
      <c r="I66" s="17"/>
      <c r="K66" s="21">
        <v>45875</v>
      </c>
      <c r="M66">
        <f t="shared" si="0"/>
        <v>147</v>
      </c>
      <c r="O66">
        <f t="shared" si="1"/>
        <v>191</v>
      </c>
      <c r="Q66" s="22">
        <f t="shared" si="2"/>
        <v>1.2993197278911564</v>
      </c>
    </row>
    <row r="67" spans="1:17" x14ac:dyDescent="0.25">
      <c r="A67" s="4">
        <v>65</v>
      </c>
      <c r="B67" s="1">
        <v>45681</v>
      </c>
      <c r="C67" s="10">
        <v>45685</v>
      </c>
      <c r="D67" s="10">
        <v>45831</v>
      </c>
      <c r="E67" s="2">
        <v>18434320</v>
      </c>
      <c r="F67" s="3">
        <v>1</v>
      </c>
      <c r="G67" s="14">
        <v>17942738</v>
      </c>
      <c r="H67" s="16">
        <f>Tabla1[[#This Row],[Valor Total]]-Tabla1[[#This Row],[Recursos totales desembolsados o pagados]]</f>
        <v>491582</v>
      </c>
      <c r="I67" s="17"/>
      <c r="K67" s="21">
        <v>45875</v>
      </c>
      <c r="M67">
        <f t="shared" si="0"/>
        <v>146</v>
      </c>
      <c r="O67">
        <f t="shared" si="1"/>
        <v>190</v>
      </c>
      <c r="Q67" s="22">
        <f t="shared" si="2"/>
        <v>1.3013698630136985</v>
      </c>
    </row>
    <row r="68" spans="1:17" x14ac:dyDescent="0.25">
      <c r="A68" s="4">
        <v>66</v>
      </c>
      <c r="B68" s="1">
        <v>45681</v>
      </c>
      <c r="C68" s="10">
        <v>45684</v>
      </c>
      <c r="D68" s="10">
        <v>45831</v>
      </c>
      <c r="E68" s="2">
        <v>18434320</v>
      </c>
      <c r="F68" s="3">
        <v>1</v>
      </c>
      <c r="G68" s="14">
        <v>18065634</v>
      </c>
      <c r="H68" s="16">
        <f>Tabla1[[#This Row],[Valor Total]]-Tabla1[[#This Row],[Recursos totales desembolsados o pagados]]</f>
        <v>368686</v>
      </c>
      <c r="I68" s="17"/>
      <c r="K68" s="21">
        <v>45875</v>
      </c>
      <c r="M68">
        <f t="shared" ref="M68:M132" si="3">_xlfn.DAYS(D68,C68)</f>
        <v>147</v>
      </c>
      <c r="O68">
        <f t="shared" ref="O68:O132" si="4">_xlfn.DAYS(K68,C68)</f>
        <v>191</v>
      </c>
      <c r="Q68" s="22">
        <f t="shared" ref="Q68:Q132" si="5">((O68*100)/M68)/100</f>
        <v>1.2993197278911564</v>
      </c>
    </row>
    <row r="69" spans="1:17" x14ac:dyDescent="0.25">
      <c r="A69" s="4">
        <v>67</v>
      </c>
      <c r="B69" s="1">
        <v>45684</v>
      </c>
      <c r="C69" s="10">
        <v>45684</v>
      </c>
      <c r="D69" s="10">
        <v>45831</v>
      </c>
      <c r="E69" s="2">
        <v>18434320</v>
      </c>
      <c r="F69" s="3">
        <v>1</v>
      </c>
      <c r="G69" s="14">
        <v>18065634</v>
      </c>
      <c r="H69" s="16">
        <f>Tabla1[[#This Row],[Valor Total]]-Tabla1[[#This Row],[Recursos totales desembolsados o pagados]]</f>
        <v>368686</v>
      </c>
      <c r="I69" s="17"/>
      <c r="K69" s="21">
        <v>45875</v>
      </c>
      <c r="M69">
        <f t="shared" si="3"/>
        <v>147</v>
      </c>
      <c r="O69">
        <f t="shared" si="4"/>
        <v>191</v>
      </c>
      <c r="Q69" s="22">
        <f t="shared" si="5"/>
        <v>1.2993197278911564</v>
      </c>
    </row>
    <row r="70" spans="1:17" x14ac:dyDescent="0.25">
      <c r="A70" s="4">
        <v>68</v>
      </c>
      <c r="B70" s="1">
        <v>45681</v>
      </c>
      <c r="C70" s="10">
        <v>45684</v>
      </c>
      <c r="D70" s="10">
        <v>45831</v>
      </c>
      <c r="E70" s="2">
        <v>18434320</v>
      </c>
      <c r="F70" s="3">
        <v>1</v>
      </c>
      <c r="G70" s="14">
        <v>18065633.859999999</v>
      </c>
      <c r="H70" s="16">
        <f>Tabla1[[#This Row],[Valor Total]]-Tabla1[[#This Row],[Recursos totales desembolsados o pagados]]</f>
        <v>368686.1400000006</v>
      </c>
      <c r="I70" s="17"/>
      <c r="K70" s="21">
        <v>45875</v>
      </c>
      <c r="M70">
        <f t="shared" si="3"/>
        <v>147</v>
      </c>
      <c r="O70">
        <f t="shared" si="4"/>
        <v>191</v>
      </c>
      <c r="Q70" s="22">
        <f t="shared" si="5"/>
        <v>1.2993197278911564</v>
      </c>
    </row>
    <row r="71" spans="1:17" x14ac:dyDescent="0.25">
      <c r="A71" s="4">
        <v>69</v>
      </c>
      <c r="B71" s="1">
        <v>45681</v>
      </c>
      <c r="C71" s="10">
        <v>45681</v>
      </c>
      <c r="D71" s="10">
        <v>46010</v>
      </c>
      <c r="E71" s="2">
        <v>50653372</v>
      </c>
      <c r="F71" s="3">
        <v>0.58966565349544076</v>
      </c>
      <c r="G71" s="14">
        <v>24098725</v>
      </c>
      <c r="H71" s="16">
        <f>Tabla1[[#This Row],[Valor Total]]-Tabla1[[#This Row],[Recursos totales desembolsados o pagados]]</f>
        <v>26554647</v>
      </c>
      <c r="I71" s="17"/>
      <c r="K71" s="21">
        <v>45875</v>
      </c>
      <c r="M71">
        <f t="shared" si="3"/>
        <v>329</v>
      </c>
      <c r="O71">
        <f t="shared" si="4"/>
        <v>194</v>
      </c>
      <c r="Q71" s="22">
        <f t="shared" si="5"/>
        <v>0.58966565349544076</v>
      </c>
    </row>
    <row r="72" spans="1:17" x14ac:dyDescent="0.25">
      <c r="A72" s="4">
        <v>70</v>
      </c>
      <c r="B72" s="1">
        <v>45681</v>
      </c>
      <c r="C72" s="10">
        <v>45681</v>
      </c>
      <c r="D72" s="10">
        <v>46010</v>
      </c>
      <c r="E72" s="2">
        <v>50653372</v>
      </c>
      <c r="F72" s="3">
        <v>0.58966565349544076</v>
      </c>
      <c r="G72" s="14">
        <v>24098725</v>
      </c>
      <c r="H72" s="16">
        <f>Tabla1[[#This Row],[Valor Total]]-Tabla1[[#This Row],[Recursos totales desembolsados o pagados]]</f>
        <v>26554647</v>
      </c>
      <c r="I72" s="17"/>
      <c r="K72" s="21">
        <v>45875</v>
      </c>
      <c r="M72">
        <f t="shared" si="3"/>
        <v>329</v>
      </c>
      <c r="O72">
        <f t="shared" si="4"/>
        <v>194</v>
      </c>
      <c r="Q72" s="22">
        <f t="shared" si="5"/>
        <v>0.58966565349544076</v>
      </c>
    </row>
    <row r="73" spans="1:17" x14ac:dyDescent="0.25">
      <c r="A73" s="4">
        <v>71</v>
      </c>
      <c r="B73" s="1">
        <v>45692</v>
      </c>
      <c r="C73" s="10">
        <v>45694</v>
      </c>
      <c r="D73" s="10">
        <v>46010</v>
      </c>
      <c r="E73" s="2">
        <v>95700000</v>
      </c>
      <c r="F73" s="3">
        <v>0.57278481012658222</v>
      </c>
      <c r="G73" s="14">
        <v>51900000</v>
      </c>
      <c r="H73" s="16">
        <f>Tabla1[[#This Row],[Valor Total]]-Tabla1[[#This Row],[Recursos totales desembolsados o pagados]]</f>
        <v>43800000</v>
      </c>
      <c r="I73" s="17"/>
      <c r="K73" s="21">
        <v>45875</v>
      </c>
      <c r="M73">
        <f t="shared" si="3"/>
        <v>316</v>
      </c>
      <c r="O73">
        <f t="shared" si="4"/>
        <v>181</v>
      </c>
      <c r="Q73" s="22">
        <f t="shared" si="5"/>
        <v>0.57278481012658222</v>
      </c>
    </row>
    <row r="74" spans="1:17" x14ac:dyDescent="0.25">
      <c r="A74" s="4">
        <v>72</v>
      </c>
      <c r="B74" s="1">
        <v>45681</v>
      </c>
      <c r="C74" s="10">
        <v>45684</v>
      </c>
      <c r="D74" s="10">
        <v>46010</v>
      </c>
      <c r="E74" s="2">
        <v>90948000</v>
      </c>
      <c r="F74" s="3">
        <v>0.58588957055214719</v>
      </c>
      <c r="G74" s="14">
        <v>42442400</v>
      </c>
      <c r="H74" s="16">
        <f>Tabla1[[#This Row],[Valor Total]]-Tabla1[[#This Row],[Recursos totales desembolsados o pagados]]</f>
        <v>48505600</v>
      </c>
      <c r="I74" s="17"/>
      <c r="K74" s="21">
        <v>45875</v>
      </c>
      <c r="M74">
        <f t="shared" si="3"/>
        <v>326</v>
      </c>
      <c r="O74">
        <f t="shared" si="4"/>
        <v>191</v>
      </c>
      <c r="Q74" s="22">
        <f t="shared" si="5"/>
        <v>0.58588957055214719</v>
      </c>
    </row>
    <row r="75" spans="1:17" x14ac:dyDescent="0.25">
      <c r="A75" s="4">
        <v>73</v>
      </c>
      <c r="B75" s="1">
        <v>45681</v>
      </c>
      <c r="C75" s="10">
        <v>45685</v>
      </c>
      <c r="D75" s="10">
        <v>46010</v>
      </c>
      <c r="E75" s="2">
        <v>90948000</v>
      </c>
      <c r="F75" s="3">
        <v>0.58461538461538465</v>
      </c>
      <c r="G75" s="14">
        <v>33898800</v>
      </c>
      <c r="H75" s="16">
        <f>Tabla1[[#This Row],[Valor Total]]-Tabla1[[#This Row],[Recursos totales desembolsados o pagados]]</f>
        <v>57049200</v>
      </c>
      <c r="I75" s="17"/>
      <c r="K75" s="21">
        <v>45875</v>
      </c>
      <c r="M75">
        <f t="shared" si="3"/>
        <v>325</v>
      </c>
      <c r="O75">
        <f t="shared" si="4"/>
        <v>190</v>
      </c>
      <c r="Q75" s="22">
        <f t="shared" si="5"/>
        <v>0.58461538461538465</v>
      </c>
    </row>
    <row r="76" spans="1:17" x14ac:dyDescent="0.25">
      <c r="A76" s="4">
        <v>74</v>
      </c>
      <c r="B76" s="1">
        <v>45681</v>
      </c>
      <c r="C76" s="10">
        <v>45685</v>
      </c>
      <c r="D76" s="10">
        <v>46010</v>
      </c>
      <c r="E76" s="2">
        <v>90948000</v>
      </c>
      <c r="F76" s="3">
        <v>0.58461538461538465</v>
      </c>
      <c r="G76" s="14">
        <v>42166800</v>
      </c>
      <c r="H76" s="16">
        <f>Tabla1[[#This Row],[Valor Total]]-Tabla1[[#This Row],[Recursos totales desembolsados o pagados]]</f>
        <v>48781200</v>
      </c>
      <c r="I76" s="17"/>
      <c r="K76" s="21">
        <v>45875</v>
      </c>
      <c r="M76">
        <f t="shared" si="3"/>
        <v>325</v>
      </c>
      <c r="O76">
        <f t="shared" si="4"/>
        <v>190</v>
      </c>
      <c r="Q76" s="22">
        <f t="shared" si="5"/>
        <v>0.58461538461538465</v>
      </c>
    </row>
    <row r="77" spans="1:17" x14ac:dyDescent="0.25">
      <c r="A77" s="4">
        <v>75</v>
      </c>
      <c r="B77" s="1">
        <v>45686</v>
      </c>
      <c r="C77" s="10">
        <v>45687</v>
      </c>
      <c r="D77" s="10">
        <v>45929</v>
      </c>
      <c r="E77" s="2">
        <v>72000000</v>
      </c>
      <c r="F77" s="3">
        <v>0.77685950413223137</v>
      </c>
      <c r="G77" s="14">
        <v>45000000</v>
      </c>
      <c r="H77" s="16">
        <f>Tabla1[[#This Row],[Valor Total]]-Tabla1[[#This Row],[Recursos totales desembolsados o pagados]]</f>
        <v>27000000</v>
      </c>
      <c r="I77" s="17"/>
      <c r="K77" s="21">
        <v>45875</v>
      </c>
      <c r="M77">
        <f t="shared" si="3"/>
        <v>242</v>
      </c>
      <c r="O77">
        <f t="shared" si="4"/>
        <v>188</v>
      </c>
      <c r="Q77" s="22">
        <f t="shared" si="5"/>
        <v>0.77685950413223137</v>
      </c>
    </row>
    <row r="78" spans="1:17" x14ac:dyDescent="0.25">
      <c r="A78" s="4">
        <v>76</v>
      </c>
      <c r="B78" s="1">
        <v>45680</v>
      </c>
      <c r="C78" s="10">
        <v>45684</v>
      </c>
      <c r="D78" s="10">
        <v>46010</v>
      </c>
      <c r="E78" s="2">
        <v>90948000</v>
      </c>
      <c r="F78" s="3">
        <v>0.58588957055214719</v>
      </c>
      <c r="G78" s="14">
        <v>42442400</v>
      </c>
      <c r="H78" s="16">
        <f>Tabla1[[#This Row],[Valor Total]]-Tabla1[[#This Row],[Recursos totales desembolsados o pagados]]</f>
        <v>48505600</v>
      </c>
      <c r="I78" s="17"/>
      <c r="K78" s="21">
        <v>45875</v>
      </c>
      <c r="M78">
        <f t="shared" si="3"/>
        <v>326</v>
      </c>
      <c r="O78">
        <f t="shared" si="4"/>
        <v>191</v>
      </c>
      <c r="Q78" s="22">
        <f t="shared" si="5"/>
        <v>0.58588957055214719</v>
      </c>
    </row>
    <row r="79" spans="1:17" x14ac:dyDescent="0.25">
      <c r="A79" s="4">
        <v>77</v>
      </c>
      <c r="B79" s="1">
        <v>45680</v>
      </c>
      <c r="C79" s="10">
        <v>45684</v>
      </c>
      <c r="D79" s="10">
        <v>46010</v>
      </c>
      <c r="E79" s="2">
        <v>90948000</v>
      </c>
      <c r="F79" s="3">
        <v>0.58588957055214719</v>
      </c>
      <c r="G79" s="14">
        <v>42442400</v>
      </c>
      <c r="H79" s="16">
        <f>Tabla1[[#This Row],[Valor Total]]-Tabla1[[#This Row],[Recursos totales desembolsados o pagados]]</f>
        <v>48505600</v>
      </c>
      <c r="I79" s="17"/>
      <c r="K79" s="21">
        <v>45875</v>
      </c>
      <c r="M79">
        <f t="shared" si="3"/>
        <v>326</v>
      </c>
      <c r="O79">
        <f t="shared" si="4"/>
        <v>191</v>
      </c>
      <c r="Q79" s="22">
        <f t="shared" si="5"/>
        <v>0.58588957055214719</v>
      </c>
    </row>
    <row r="80" spans="1:17" x14ac:dyDescent="0.25">
      <c r="A80" s="4">
        <v>78</v>
      </c>
      <c r="B80" s="1">
        <v>45680</v>
      </c>
      <c r="C80" s="10">
        <v>45684</v>
      </c>
      <c r="D80" s="10">
        <v>46010</v>
      </c>
      <c r="E80" s="2">
        <v>90948000</v>
      </c>
      <c r="F80" s="3">
        <v>0.58588957055214719</v>
      </c>
      <c r="G80" s="14">
        <v>42442400</v>
      </c>
      <c r="H80" s="16">
        <f>Tabla1[[#This Row],[Valor Total]]-Tabla1[[#This Row],[Recursos totales desembolsados o pagados]]</f>
        <v>48505600</v>
      </c>
      <c r="I80" s="17"/>
      <c r="K80" s="21">
        <v>45875</v>
      </c>
      <c r="M80">
        <f t="shared" si="3"/>
        <v>326</v>
      </c>
      <c r="O80">
        <f t="shared" si="4"/>
        <v>191</v>
      </c>
      <c r="Q80" s="22">
        <f t="shared" si="5"/>
        <v>0.58588957055214719</v>
      </c>
    </row>
    <row r="81" spans="1:17" x14ac:dyDescent="0.25">
      <c r="A81" s="4">
        <v>79</v>
      </c>
      <c r="B81" s="1">
        <v>45680</v>
      </c>
      <c r="C81" s="10">
        <v>45684</v>
      </c>
      <c r="D81" s="10">
        <v>46010</v>
      </c>
      <c r="E81" s="2">
        <v>90948000</v>
      </c>
      <c r="F81" s="3">
        <v>0.58588957055214719</v>
      </c>
      <c r="G81" s="14">
        <v>42442400</v>
      </c>
      <c r="H81" s="16">
        <f>Tabla1[[#This Row],[Valor Total]]-Tabla1[[#This Row],[Recursos totales desembolsados o pagados]]</f>
        <v>48505600</v>
      </c>
      <c r="I81" s="17"/>
      <c r="K81" s="21">
        <v>45875</v>
      </c>
      <c r="M81">
        <f t="shared" si="3"/>
        <v>326</v>
      </c>
      <c r="O81">
        <f t="shared" si="4"/>
        <v>191</v>
      </c>
      <c r="Q81" s="22">
        <f t="shared" si="5"/>
        <v>0.58588957055214719</v>
      </c>
    </row>
    <row r="82" spans="1:17" x14ac:dyDescent="0.25">
      <c r="A82" s="4">
        <v>80</v>
      </c>
      <c r="B82" s="1">
        <v>45681</v>
      </c>
      <c r="C82" s="10">
        <v>45687</v>
      </c>
      <c r="D82" s="10">
        <v>46022</v>
      </c>
      <c r="E82" s="2">
        <v>24000000</v>
      </c>
      <c r="F82" s="3">
        <v>0.56119402985074629</v>
      </c>
      <c r="G82" s="14">
        <v>0</v>
      </c>
      <c r="H82" s="16">
        <f>Tabla1[[#This Row],[Valor Total]]-Tabla1[[#This Row],[Recursos totales desembolsados o pagados]]</f>
        <v>24000000</v>
      </c>
      <c r="I82" s="17"/>
      <c r="K82" s="21">
        <v>45875</v>
      </c>
      <c r="M82">
        <f t="shared" si="3"/>
        <v>335</v>
      </c>
      <c r="O82">
        <f t="shared" si="4"/>
        <v>188</v>
      </c>
      <c r="Q82" s="22">
        <f t="shared" si="5"/>
        <v>0.56119402985074629</v>
      </c>
    </row>
    <row r="83" spans="1:17" x14ac:dyDescent="0.25">
      <c r="A83" s="4">
        <v>81</v>
      </c>
      <c r="B83" s="1">
        <v>45681</v>
      </c>
      <c r="C83" s="10">
        <v>45686</v>
      </c>
      <c r="D83" s="10">
        <v>46010</v>
      </c>
      <c r="E83" s="2">
        <v>6497400</v>
      </c>
      <c r="F83" s="3">
        <v>0.58333333333333337</v>
      </c>
      <c r="G83" s="14">
        <v>6497400</v>
      </c>
      <c r="H83" s="16">
        <f>Tabla1[[#This Row],[Valor Total]]-Tabla1[[#This Row],[Recursos totales desembolsados o pagados]]</f>
        <v>0</v>
      </c>
      <c r="I83" s="17"/>
      <c r="K83" s="21">
        <v>45875</v>
      </c>
      <c r="M83">
        <f t="shared" si="3"/>
        <v>324</v>
      </c>
      <c r="O83">
        <f t="shared" si="4"/>
        <v>189</v>
      </c>
      <c r="Q83" s="22">
        <f t="shared" si="5"/>
        <v>0.58333333333333337</v>
      </c>
    </row>
    <row r="84" spans="1:17" x14ac:dyDescent="0.25">
      <c r="A84" s="4">
        <v>82</v>
      </c>
      <c r="B84" s="1">
        <v>45680</v>
      </c>
      <c r="C84" s="10">
        <v>45684</v>
      </c>
      <c r="D84" s="10">
        <v>46001</v>
      </c>
      <c r="E84" s="2">
        <v>53262000</v>
      </c>
      <c r="F84" s="3">
        <v>0.60252365930599372</v>
      </c>
      <c r="G84" s="14">
        <v>29697600</v>
      </c>
      <c r="H84" s="16">
        <f>Tabla1[[#This Row],[Valor Total]]-Tabla1[[#This Row],[Recursos totales desembolsados o pagados]]</f>
        <v>23564400</v>
      </c>
      <c r="I84" s="17"/>
      <c r="K84" s="21">
        <v>45875</v>
      </c>
      <c r="M84">
        <f t="shared" si="3"/>
        <v>317</v>
      </c>
      <c r="O84">
        <f t="shared" si="4"/>
        <v>191</v>
      </c>
      <c r="Q84" s="22">
        <f t="shared" si="5"/>
        <v>0.60252365930599372</v>
      </c>
    </row>
    <row r="85" spans="1:17" x14ac:dyDescent="0.25">
      <c r="A85" s="4">
        <v>83</v>
      </c>
      <c r="B85" s="1">
        <v>45681</v>
      </c>
      <c r="C85" s="10">
        <v>45684</v>
      </c>
      <c r="D85" s="10">
        <v>46001</v>
      </c>
      <c r="E85" s="2">
        <v>53262000</v>
      </c>
      <c r="F85" s="3">
        <v>0.60252365930599372</v>
      </c>
      <c r="G85" s="14">
        <v>29697600</v>
      </c>
      <c r="H85" s="16">
        <f>Tabla1[[#This Row],[Valor Total]]-Tabla1[[#This Row],[Recursos totales desembolsados o pagados]]</f>
        <v>23564400</v>
      </c>
      <c r="I85" s="17"/>
      <c r="K85" s="21">
        <v>45875</v>
      </c>
      <c r="M85">
        <f t="shared" si="3"/>
        <v>317</v>
      </c>
      <c r="O85">
        <f t="shared" si="4"/>
        <v>191</v>
      </c>
      <c r="Q85" s="22">
        <f t="shared" si="5"/>
        <v>0.60252365930599372</v>
      </c>
    </row>
    <row r="86" spans="1:17" x14ac:dyDescent="0.25">
      <c r="A86" s="4">
        <v>84</v>
      </c>
      <c r="B86" s="1">
        <v>45681</v>
      </c>
      <c r="C86" s="10">
        <v>45684</v>
      </c>
      <c r="D86" s="10">
        <v>46001</v>
      </c>
      <c r="E86" s="2">
        <v>53262000</v>
      </c>
      <c r="F86" s="3">
        <v>0.60252365930599372</v>
      </c>
      <c r="G86" s="14">
        <v>29697600</v>
      </c>
      <c r="H86" s="16">
        <f>Tabla1[[#This Row],[Valor Total]]-Tabla1[[#This Row],[Recursos totales desembolsados o pagados]]</f>
        <v>23564400</v>
      </c>
      <c r="I86" s="17"/>
      <c r="K86" s="21">
        <v>45875</v>
      </c>
      <c r="M86">
        <f t="shared" si="3"/>
        <v>317</v>
      </c>
      <c r="O86">
        <f t="shared" si="4"/>
        <v>191</v>
      </c>
      <c r="Q86" s="22">
        <f t="shared" si="5"/>
        <v>0.60252365930599372</v>
      </c>
    </row>
    <row r="87" spans="1:17" x14ac:dyDescent="0.25">
      <c r="A87" s="4">
        <v>85</v>
      </c>
      <c r="B87" s="1">
        <v>45681</v>
      </c>
      <c r="C87" s="10">
        <v>45684</v>
      </c>
      <c r="D87" s="10">
        <v>46001</v>
      </c>
      <c r="E87" s="2">
        <v>53262000</v>
      </c>
      <c r="F87" s="3">
        <v>0.60252365930599372</v>
      </c>
      <c r="G87" s="14">
        <v>24855600</v>
      </c>
      <c r="H87" s="16">
        <f>Tabla1[[#This Row],[Valor Total]]-Tabla1[[#This Row],[Recursos totales desembolsados o pagados]]</f>
        <v>28406400</v>
      </c>
      <c r="I87" s="17"/>
      <c r="K87" s="21">
        <v>45875</v>
      </c>
      <c r="M87">
        <f t="shared" si="3"/>
        <v>317</v>
      </c>
      <c r="O87">
        <f t="shared" si="4"/>
        <v>191</v>
      </c>
      <c r="Q87" s="22">
        <f t="shared" si="5"/>
        <v>0.60252365930599372</v>
      </c>
    </row>
    <row r="88" spans="1:17" x14ac:dyDescent="0.25">
      <c r="A88" s="4">
        <v>86</v>
      </c>
      <c r="B88" s="1">
        <v>45680</v>
      </c>
      <c r="C88" s="10">
        <v>45681</v>
      </c>
      <c r="D88" s="10">
        <v>46021</v>
      </c>
      <c r="E88" s="2">
        <v>54625000</v>
      </c>
      <c r="F88" s="3">
        <v>0.57058823529411773</v>
      </c>
      <c r="G88" s="14">
        <v>29608333</v>
      </c>
      <c r="H88" s="16">
        <f>Tabla1[[#This Row],[Valor Total]]-Tabla1[[#This Row],[Recursos totales desembolsados o pagados]]</f>
        <v>25016667</v>
      </c>
      <c r="I88" s="17"/>
      <c r="K88" s="21">
        <v>45875</v>
      </c>
      <c r="M88">
        <f t="shared" si="3"/>
        <v>340</v>
      </c>
      <c r="O88">
        <f t="shared" si="4"/>
        <v>194</v>
      </c>
      <c r="Q88" s="22">
        <f t="shared" si="5"/>
        <v>0.57058823529411773</v>
      </c>
    </row>
    <row r="89" spans="1:17" x14ac:dyDescent="0.25">
      <c r="A89" s="4">
        <v>87</v>
      </c>
      <c r="B89" s="1">
        <v>45681</v>
      </c>
      <c r="C89" s="10">
        <v>45685</v>
      </c>
      <c r="D89" s="10">
        <v>46001</v>
      </c>
      <c r="E89" s="2">
        <v>53262000</v>
      </c>
      <c r="F89" s="3">
        <v>0.60126582278481011</v>
      </c>
      <c r="G89" s="14">
        <v>24694200</v>
      </c>
      <c r="H89" s="16">
        <f>Tabla1[[#This Row],[Valor Total]]-Tabla1[[#This Row],[Recursos totales desembolsados o pagados]]</f>
        <v>28567800</v>
      </c>
      <c r="I89" s="17"/>
      <c r="K89" s="21">
        <v>45875</v>
      </c>
      <c r="M89">
        <f t="shared" si="3"/>
        <v>316</v>
      </c>
      <c r="O89">
        <f t="shared" si="4"/>
        <v>190</v>
      </c>
      <c r="Q89" s="22">
        <f t="shared" si="5"/>
        <v>0.60126582278481011</v>
      </c>
    </row>
    <row r="90" spans="1:17" x14ac:dyDescent="0.25">
      <c r="A90" s="4">
        <v>88</v>
      </c>
      <c r="B90" s="1">
        <v>45684</v>
      </c>
      <c r="C90" s="10">
        <v>45685</v>
      </c>
      <c r="D90" s="10">
        <v>46001</v>
      </c>
      <c r="E90" s="2">
        <v>53262000</v>
      </c>
      <c r="F90" s="3">
        <v>0.60126582278481011</v>
      </c>
      <c r="G90" s="14">
        <v>24694200</v>
      </c>
      <c r="H90" s="16">
        <f>Tabla1[[#This Row],[Valor Total]]-Tabla1[[#This Row],[Recursos totales desembolsados o pagados]]</f>
        <v>28567800</v>
      </c>
      <c r="I90" s="17"/>
      <c r="K90" s="21">
        <v>45875</v>
      </c>
      <c r="M90">
        <f t="shared" si="3"/>
        <v>316</v>
      </c>
      <c r="O90">
        <f t="shared" si="4"/>
        <v>190</v>
      </c>
      <c r="Q90" s="22">
        <f t="shared" si="5"/>
        <v>0.60126582278481011</v>
      </c>
    </row>
    <row r="91" spans="1:17" x14ac:dyDescent="0.25">
      <c r="A91" s="4">
        <v>89</v>
      </c>
      <c r="B91" s="1">
        <v>45681</v>
      </c>
      <c r="C91" s="10">
        <v>45685</v>
      </c>
      <c r="D91" s="10">
        <v>46001</v>
      </c>
      <c r="E91" s="2">
        <v>53262000</v>
      </c>
      <c r="F91" s="3">
        <v>0.60126582278481011</v>
      </c>
      <c r="G91" s="14">
        <v>24694200</v>
      </c>
      <c r="H91" s="16">
        <f>Tabla1[[#This Row],[Valor Total]]-Tabla1[[#This Row],[Recursos totales desembolsados o pagados]]</f>
        <v>28567800</v>
      </c>
      <c r="I91" s="17"/>
      <c r="K91" s="21">
        <v>45875</v>
      </c>
      <c r="M91">
        <f t="shared" si="3"/>
        <v>316</v>
      </c>
      <c r="O91">
        <f t="shared" si="4"/>
        <v>190</v>
      </c>
      <c r="Q91" s="22">
        <f t="shared" si="5"/>
        <v>0.60126582278481011</v>
      </c>
    </row>
    <row r="92" spans="1:17" x14ac:dyDescent="0.25">
      <c r="A92" s="4">
        <v>90</v>
      </c>
      <c r="B92" s="1">
        <v>45681</v>
      </c>
      <c r="C92" s="10">
        <v>45685</v>
      </c>
      <c r="D92" s="10">
        <v>46001</v>
      </c>
      <c r="E92" s="2">
        <v>53262000</v>
      </c>
      <c r="F92" s="3">
        <v>0.60126582278481011</v>
      </c>
      <c r="G92" s="14">
        <v>24694200</v>
      </c>
      <c r="H92" s="16">
        <f>Tabla1[[#This Row],[Valor Total]]-Tabla1[[#This Row],[Recursos totales desembolsados o pagados]]</f>
        <v>28567800</v>
      </c>
      <c r="I92" s="17"/>
      <c r="K92" s="21">
        <v>45875</v>
      </c>
      <c r="M92">
        <f t="shared" si="3"/>
        <v>316</v>
      </c>
      <c r="O92">
        <f t="shared" si="4"/>
        <v>190</v>
      </c>
      <c r="Q92" s="22">
        <f t="shared" si="5"/>
        <v>0.60126582278481011</v>
      </c>
    </row>
    <row r="93" spans="1:17" x14ac:dyDescent="0.25">
      <c r="A93" s="4">
        <v>91</v>
      </c>
      <c r="B93" s="1">
        <v>45684</v>
      </c>
      <c r="C93" s="10">
        <v>45684</v>
      </c>
      <c r="D93" s="10">
        <v>45741</v>
      </c>
      <c r="E93" s="11">
        <v>105298000</v>
      </c>
      <c r="F93" s="3">
        <v>1</v>
      </c>
      <c r="G93" s="15">
        <v>40375000</v>
      </c>
      <c r="H93" s="18">
        <f>Tabla1[[#This Row],[Valor Total]]-Tabla1[[#This Row],[Recursos totales desembolsados o pagados]]</f>
        <v>64923000</v>
      </c>
      <c r="I93" s="17"/>
      <c r="K93" s="21">
        <v>45875</v>
      </c>
      <c r="M93">
        <f t="shared" si="3"/>
        <v>57</v>
      </c>
      <c r="O93">
        <f t="shared" si="4"/>
        <v>191</v>
      </c>
      <c r="Q93" s="22">
        <f t="shared" si="5"/>
        <v>3.3508771929824559</v>
      </c>
    </row>
    <row r="94" spans="1:17" x14ac:dyDescent="0.25">
      <c r="A94" s="4">
        <v>92</v>
      </c>
      <c r="B94" s="1">
        <v>45684</v>
      </c>
      <c r="C94" s="10">
        <v>45685</v>
      </c>
      <c r="D94" s="10">
        <v>46010</v>
      </c>
      <c r="E94" s="2">
        <v>105298000</v>
      </c>
      <c r="F94" s="3">
        <v>0.58461538461538465</v>
      </c>
      <c r="G94" s="14">
        <v>59109000</v>
      </c>
      <c r="H94" s="16">
        <f>Tabla1[[#This Row],[Valor Total]]-Tabla1[[#This Row],[Recursos totales desembolsados o pagados]]</f>
        <v>46189000</v>
      </c>
      <c r="I94" s="17"/>
      <c r="K94" s="21">
        <v>45875</v>
      </c>
      <c r="M94">
        <f t="shared" si="3"/>
        <v>325</v>
      </c>
      <c r="O94">
        <f t="shared" si="4"/>
        <v>190</v>
      </c>
      <c r="Q94" s="22">
        <f t="shared" si="5"/>
        <v>0.58461538461538465</v>
      </c>
    </row>
    <row r="95" spans="1:17" x14ac:dyDescent="0.25">
      <c r="A95" s="4">
        <v>93</v>
      </c>
      <c r="B95" s="1">
        <v>45681</v>
      </c>
      <c r="C95" s="10">
        <v>45684</v>
      </c>
      <c r="D95" s="10">
        <v>45991</v>
      </c>
      <c r="E95" s="2">
        <v>159640000</v>
      </c>
      <c r="F95" s="3">
        <v>0.62214983713355043</v>
      </c>
      <c r="G95" s="14">
        <v>80080000</v>
      </c>
      <c r="H95" s="16">
        <f>Tabla1[[#This Row],[Valor Total]]-Tabla1[[#This Row],[Recursos totales desembolsados o pagados]]</f>
        <v>79560000</v>
      </c>
      <c r="I95" s="17"/>
      <c r="K95" s="21">
        <v>45875</v>
      </c>
      <c r="M95">
        <f t="shared" si="3"/>
        <v>307</v>
      </c>
      <c r="O95">
        <f t="shared" si="4"/>
        <v>191</v>
      </c>
      <c r="Q95" s="22">
        <f t="shared" si="5"/>
        <v>0.62214983713355043</v>
      </c>
    </row>
    <row r="96" spans="1:17" x14ac:dyDescent="0.25">
      <c r="A96" s="4">
        <v>94</v>
      </c>
      <c r="B96" s="42" t="s">
        <v>14</v>
      </c>
      <c r="C96" s="42" t="s">
        <v>14</v>
      </c>
      <c r="D96" s="42" t="s">
        <v>14</v>
      </c>
      <c r="E96" s="42" t="s">
        <v>14</v>
      </c>
      <c r="F96" s="42" t="s">
        <v>14</v>
      </c>
      <c r="G96" s="42" t="s">
        <v>14</v>
      </c>
      <c r="H96" s="16" t="e">
        <f>Tabla1[[#This Row],[Valor Total]]-Tabla1[[#This Row],[Recursos totales desembolsados o pagados]]</f>
        <v>#VALUE!</v>
      </c>
      <c r="I96" s="17"/>
      <c r="K96" s="21"/>
    </row>
    <row r="97" spans="1:17" x14ac:dyDescent="0.25">
      <c r="A97" s="4">
        <v>95</v>
      </c>
      <c r="B97" s="1">
        <v>45684</v>
      </c>
      <c r="C97" s="10">
        <v>45684</v>
      </c>
      <c r="D97" s="10">
        <v>46010</v>
      </c>
      <c r="E97" s="2">
        <v>54333334</v>
      </c>
      <c r="F97" s="3">
        <v>0.58588957055214719</v>
      </c>
      <c r="G97" s="14">
        <v>30666666</v>
      </c>
      <c r="H97" s="16">
        <f>Tabla1[[#This Row],[Valor Total]]-Tabla1[[#This Row],[Recursos totales desembolsados o pagados]]</f>
        <v>23666668</v>
      </c>
      <c r="I97" s="17"/>
      <c r="K97" s="21">
        <v>45875</v>
      </c>
      <c r="M97">
        <f t="shared" si="3"/>
        <v>326</v>
      </c>
      <c r="O97">
        <f t="shared" si="4"/>
        <v>191</v>
      </c>
      <c r="Q97" s="22">
        <f t="shared" si="5"/>
        <v>0.58588957055214719</v>
      </c>
    </row>
    <row r="98" spans="1:17" x14ac:dyDescent="0.25">
      <c r="A98" s="4">
        <v>96</v>
      </c>
      <c r="B98" s="1">
        <v>45685</v>
      </c>
      <c r="C98" s="10">
        <v>45685</v>
      </c>
      <c r="D98" s="10">
        <v>46010</v>
      </c>
      <c r="E98" s="2">
        <v>48900000</v>
      </c>
      <c r="F98" s="3">
        <v>0.58461538461538465</v>
      </c>
      <c r="G98" s="14">
        <v>22950000</v>
      </c>
      <c r="H98" s="16">
        <f>Tabla1[[#This Row],[Valor Total]]-Tabla1[[#This Row],[Recursos totales desembolsados o pagados]]</f>
        <v>25950000</v>
      </c>
      <c r="I98" s="17"/>
      <c r="K98" s="21">
        <v>45875</v>
      </c>
      <c r="M98">
        <f t="shared" si="3"/>
        <v>325</v>
      </c>
      <c r="O98">
        <f t="shared" si="4"/>
        <v>190</v>
      </c>
      <c r="Q98" s="22">
        <f t="shared" si="5"/>
        <v>0.58461538461538465</v>
      </c>
    </row>
    <row r="99" spans="1:17" x14ac:dyDescent="0.25">
      <c r="A99" s="4">
        <v>97</v>
      </c>
      <c r="B99" s="1">
        <v>45681</v>
      </c>
      <c r="C99" s="10">
        <v>45688</v>
      </c>
      <c r="D99" s="10">
        <v>46010</v>
      </c>
      <c r="E99" s="2">
        <v>15669500</v>
      </c>
      <c r="F99" s="3">
        <v>0.58074534161490687</v>
      </c>
      <c r="G99" s="14">
        <v>4774110</v>
      </c>
      <c r="H99" s="16">
        <f>Tabla1[[#This Row],[Valor Total]]-Tabla1[[#This Row],[Recursos totales desembolsados o pagados]]</f>
        <v>10895390</v>
      </c>
      <c r="I99" s="17"/>
      <c r="K99" s="21">
        <v>45875</v>
      </c>
      <c r="M99">
        <f t="shared" si="3"/>
        <v>322</v>
      </c>
      <c r="O99">
        <f t="shared" si="4"/>
        <v>187</v>
      </c>
      <c r="Q99" s="22">
        <f t="shared" si="5"/>
        <v>0.58074534161490687</v>
      </c>
    </row>
    <row r="100" spans="1:17" x14ac:dyDescent="0.25">
      <c r="A100" s="4">
        <v>98</v>
      </c>
      <c r="B100" s="1">
        <v>45684</v>
      </c>
      <c r="C100" s="10">
        <v>45685</v>
      </c>
      <c r="D100" s="10">
        <v>46010</v>
      </c>
      <c r="E100" s="2">
        <v>50499877.899999999</v>
      </c>
      <c r="F100" s="3">
        <v>0.58461538461538465</v>
      </c>
      <c r="G100" s="14">
        <v>28089603</v>
      </c>
      <c r="H100" s="16">
        <f>Tabla1[[#This Row],[Valor Total]]-Tabla1[[#This Row],[Recursos totales desembolsados o pagados]]</f>
        <v>22410274.899999999</v>
      </c>
      <c r="I100" s="17"/>
      <c r="K100" s="21">
        <v>45875</v>
      </c>
      <c r="M100">
        <f t="shared" si="3"/>
        <v>325</v>
      </c>
      <c r="O100">
        <f t="shared" si="4"/>
        <v>190</v>
      </c>
      <c r="Q100" s="22">
        <f t="shared" si="5"/>
        <v>0.58461538461538465</v>
      </c>
    </row>
    <row r="101" spans="1:17" x14ac:dyDescent="0.25">
      <c r="A101" s="4">
        <v>99</v>
      </c>
      <c r="B101" s="1">
        <v>45684</v>
      </c>
      <c r="C101" s="10">
        <v>45685</v>
      </c>
      <c r="D101" s="10">
        <v>46010</v>
      </c>
      <c r="E101" s="2">
        <v>50499877.899999999</v>
      </c>
      <c r="F101" s="3">
        <v>0.58461538461538465</v>
      </c>
      <c r="G101" s="14">
        <v>28089603</v>
      </c>
      <c r="H101" s="16">
        <f>Tabla1[[#This Row],[Valor Total]]-Tabla1[[#This Row],[Recursos totales desembolsados o pagados]]</f>
        <v>22410274.899999999</v>
      </c>
      <c r="I101" s="17"/>
      <c r="K101" s="21">
        <v>45875</v>
      </c>
      <c r="M101">
        <f t="shared" si="3"/>
        <v>325</v>
      </c>
      <c r="O101">
        <f t="shared" si="4"/>
        <v>190</v>
      </c>
      <c r="Q101" s="22">
        <f t="shared" si="5"/>
        <v>0.58461538461538465</v>
      </c>
    </row>
    <row r="102" spans="1:17" x14ac:dyDescent="0.25">
      <c r="A102" s="4">
        <v>100</v>
      </c>
      <c r="B102" s="1">
        <v>45684</v>
      </c>
      <c r="C102" s="10">
        <v>45691</v>
      </c>
      <c r="D102" s="10">
        <v>45927</v>
      </c>
      <c r="E102" s="2">
        <v>58429091</v>
      </c>
      <c r="F102" s="3">
        <v>0.77966101694915257</v>
      </c>
      <c r="G102" s="14">
        <v>43821818</v>
      </c>
      <c r="H102" s="16">
        <f>Tabla1[[#This Row],[Valor Total]]-Tabla1[[#This Row],[Recursos totales desembolsados o pagados]]</f>
        <v>14607273</v>
      </c>
      <c r="I102" s="17"/>
      <c r="K102" s="21">
        <v>45875</v>
      </c>
      <c r="M102">
        <f t="shared" si="3"/>
        <v>236</v>
      </c>
      <c r="O102">
        <f t="shared" si="4"/>
        <v>184</v>
      </c>
      <c r="Q102" s="22">
        <f t="shared" si="5"/>
        <v>0.77966101694915257</v>
      </c>
    </row>
    <row r="103" spans="1:17" x14ac:dyDescent="0.25">
      <c r="A103" s="4">
        <v>101</v>
      </c>
      <c r="B103" s="1">
        <v>45685</v>
      </c>
      <c r="C103" s="10">
        <v>45686</v>
      </c>
      <c r="D103" s="10">
        <v>45928</v>
      </c>
      <c r="E103" s="2">
        <v>79585280</v>
      </c>
      <c r="F103" s="3">
        <v>0.78099173553719015</v>
      </c>
      <c r="G103" s="14">
        <v>49740800</v>
      </c>
      <c r="H103" s="16">
        <f>Tabla1[[#This Row],[Valor Total]]-Tabla1[[#This Row],[Recursos totales desembolsados o pagados]]</f>
        <v>29844480</v>
      </c>
      <c r="I103" s="17"/>
      <c r="K103" s="21">
        <v>45875</v>
      </c>
      <c r="M103">
        <f t="shared" si="3"/>
        <v>242</v>
      </c>
      <c r="O103">
        <f t="shared" si="4"/>
        <v>189</v>
      </c>
      <c r="Q103" s="22">
        <f t="shared" si="5"/>
        <v>0.78099173553719015</v>
      </c>
    </row>
    <row r="104" spans="1:17" x14ac:dyDescent="0.25">
      <c r="A104" s="4">
        <v>102</v>
      </c>
      <c r="B104" s="1">
        <v>45684</v>
      </c>
      <c r="C104" s="10">
        <v>45685</v>
      </c>
      <c r="D104" s="10">
        <v>46001</v>
      </c>
      <c r="E104" s="2">
        <v>53262000</v>
      </c>
      <c r="F104" s="3">
        <v>0.60126582278481011</v>
      </c>
      <c r="G104" s="14">
        <v>24694200</v>
      </c>
      <c r="H104" s="16">
        <f>Tabla1[[#This Row],[Valor Total]]-Tabla1[[#This Row],[Recursos totales desembolsados o pagados]]</f>
        <v>28567800</v>
      </c>
      <c r="I104" s="17"/>
      <c r="K104" s="21">
        <v>45875</v>
      </c>
      <c r="M104">
        <f t="shared" si="3"/>
        <v>316</v>
      </c>
      <c r="O104">
        <f t="shared" si="4"/>
        <v>190</v>
      </c>
      <c r="Q104" s="22">
        <f t="shared" si="5"/>
        <v>0.60126582278481011</v>
      </c>
    </row>
    <row r="105" spans="1:17" x14ac:dyDescent="0.25">
      <c r="A105" s="4">
        <v>103</v>
      </c>
      <c r="B105" s="1">
        <v>45684</v>
      </c>
      <c r="C105" s="10">
        <v>45685</v>
      </c>
      <c r="D105" s="10">
        <v>46001</v>
      </c>
      <c r="E105" s="2">
        <v>53262000</v>
      </c>
      <c r="F105" s="3">
        <v>0.60126582278481011</v>
      </c>
      <c r="G105" s="14">
        <v>29536200</v>
      </c>
      <c r="H105" s="16">
        <f>Tabla1[[#This Row],[Valor Total]]-Tabla1[[#This Row],[Recursos totales desembolsados o pagados]]</f>
        <v>23725800</v>
      </c>
      <c r="I105" s="17"/>
      <c r="K105" s="21">
        <v>45875</v>
      </c>
      <c r="M105">
        <f t="shared" si="3"/>
        <v>316</v>
      </c>
      <c r="O105">
        <f t="shared" si="4"/>
        <v>190</v>
      </c>
      <c r="Q105" s="22">
        <f t="shared" si="5"/>
        <v>0.60126582278481011</v>
      </c>
    </row>
    <row r="106" spans="1:17" x14ac:dyDescent="0.25">
      <c r="A106" s="4">
        <v>104</v>
      </c>
      <c r="B106" s="1">
        <v>45684</v>
      </c>
      <c r="C106" s="10">
        <v>45687</v>
      </c>
      <c r="D106" s="10">
        <v>46001</v>
      </c>
      <c r="E106" s="2">
        <v>53262000</v>
      </c>
      <c r="F106" s="3">
        <v>0.59872611464968151</v>
      </c>
      <c r="G106" s="14">
        <v>29213400</v>
      </c>
      <c r="H106" s="16">
        <f>Tabla1[[#This Row],[Valor Total]]-Tabla1[[#This Row],[Recursos totales desembolsados o pagados]]</f>
        <v>24048600</v>
      </c>
      <c r="I106" s="17"/>
      <c r="K106" s="21">
        <v>45875</v>
      </c>
      <c r="M106">
        <f t="shared" si="3"/>
        <v>314</v>
      </c>
      <c r="O106">
        <f t="shared" si="4"/>
        <v>188</v>
      </c>
      <c r="Q106" s="22">
        <f t="shared" si="5"/>
        <v>0.59872611464968151</v>
      </c>
    </row>
    <row r="107" spans="1:17" x14ac:dyDescent="0.25">
      <c r="A107" s="4">
        <v>105</v>
      </c>
      <c r="B107" s="1">
        <v>45684</v>
      </c>
      <c r="C107" s="10">
        <v>45686</v>
      </c>
      <c r="D107" s="10">
        <v>46001</v>
      </c>
      <c r="E107" s="2">
        <v>53262000</v>
      </c>
      <c r="F107" s="3">
        <v>0.6</v>
      </c>
      <c r="G107" s="14">
        <v>29374800</v>
      </c>
      <c r="H107" s="16">
        <f>Tabla1[[#This Row],[Valor Total]]-Tabla1[[#This Row],[Recursos totales desembolsados o pagados]]</f>
        <v>23887200</v>
      </c>
      <c r="I107" s="17"/>
      <c r="K107" s="21">
        <v>45875</v>
      </c>
      <c r="M107">
        <f t="shared" si="3"/>
        <v>315</v>
      </c>
      <c r="O107">
        <f t="shared" si="4"/>
        <v>189</v>
      </c>
      <c r="Q107" s="22">
        <f t="shared" si="5"/>
        <v>0.6</v>
      </c>
    </row>
    <row r="108" spans="1:17" x14ac:dyDescent="0.25">
      <c r="A108" s="4">
        <v>106</v>
      </c>
      <c r="B108" s="1">
        <v>45684</v>
      </c>
      <c r="C108" s="10">
        <v>45686</v>
      </c>
      <c r="D108" s="10">
        <v>46001</v>
      </c>
      <c r="E108" s="2">
        <v>53262000</v>
      </c>
      <c r="F108" s="3">
        <v>0.6</v>
      </c>
      <c r="G108" s="14">
        <v>29374800</v>
      </c>
      <c r="H108" s="16">
        <f>Tabla1[[#This Row],[Valor Total]]-Tabla1[[#This Row],[Recursos totales desembolsados o pagados]]</f>
        <v>23887200</v>
      </c>
      <c r="I108" s="17"/>
      <c r="K108" s="21">
        <v>45875</v>
      </c>
      <c r="M108">
        <f t="shared" si="3"/>
        <v>315</v>
      </c>
      <c r="O108">
        <f t="shared" si="4"/>
        <v>189</v>
      </c>
      <c r="Q108" s="22">
        <f t="shared" si="5"/>
        <v>0.6</v>
      </c>
    </row>
    <row r="109" spans="1:17" x14ac:dyDescent="0.25">
      <c r="A109" s="4">
        <v>107</v>
      </c>
      <c r="B109" s="1">
        <v>45685</v>
      </c>
      <c r="C109" s="10">
        <v>45687</v>
      </c>
      <c r="D109" s="10">
        <v>46010</v>
      </c>
      <c r="E109" s="2">
        <v>53100600</v>
      </c>
      <c r="F109" s="3">
        <v>0.58204334365325072</v>
      </c>
      <c r="G109" s="14">
        <v>29213400</v>
      </c>
      <c r="H109" s="16">
        <f>Tabla1[[#This Row],[Valor Total]]-Tabla1[[#This Row],[Recursos totales desembolsados o pagados]]</f>
        <v>23887200</v>
      </c>
      <c r="I109" s="17"/>
      <c r="K109" s="21">
        <v>45875</v>
      </c>
      <c r="M109">
        <f t="shared" si="3"/>
        <v>323</v>
      </c>
      <c r="O109">
        <f t="shared" si="4"/>
        <v>188</v>
      </c>
      <c r="Q109" s="22">
        <f t="shared" si="5"/>
        <v>0.58204334365325072</v>
      </c>
    </row>
    <row r="110" spans="1:17" x14ac:dyDescent="0.25">
      <c r="A110" s="4">
        <v>108</v>
      </c>
      <c r="B110" s="1">
        <v>45685</v>
      </c>
      <c r="C110" s="10">
        <v>45686</v>
      </c>
      <c r="D110" s="10">
        <v>46010</v>
      </c>
      <c r="E110" s="2">
        <v>53100600</v>
      </c>
      <c r="F110" s="3">
        <v>0.58333333333333337</v>
      </c>
      <c r="G110" s="14">
        <v>24532800</v>
      </c>
      <c r="H110" s="16">
        <f>Tabla1[[#This Row],[Valor Total]]-Tabla1[[#This Row],[Recursos totales desembolsados o pagados]]</f>
        <v>28567800</v>
      </c>
      <c r="I110" s="17"/>
      <c r="K110" s="21">
        <v>45875</v>
      </c>
      <c r="M110">
        <f t="shared" si="3"/>
        <v>324</v>
      </c>
      <c r="O110">
        <f t="shared" si="4"/>
        <v>189</v>
      </c>
      <c r="Q110" s="22">
        <f t="shared" si="5"/>
        <v>0.58333333333333337</v>
      </c>
    </row>
    <row r="111" spans="1:17" x14ac:dyDescent="0.25">
      <c r="A111" s="4">
        <v>109</v>
      </c>
      <c r="B111" s="1">
        <v>45685</v>
      </c>
      <c r="C111" s="10">
        <v>45686</v>
      </c>
      <c r="D111" s="10">
        <v>46010</v>
      </c>
      <c r="E111" s="2">
        <v>53100600</v>
      </c>
      <c r="F111" s="3">
        <v>0.58333333333333337</v>
      </c>
      <c r="G111" s="14">
        <v>19690800</v>
      </c>
      <c r="H111" s="16">
        <f>Tabla1[[#This Row],[Valor Total]]-Tabla1[[#This Row],[Recursos totales desembolsados o pagados]]</f>
        <v>33409800</v>
      </c>
      <c r="I111" s="17"/>
      <c r="K111" s="21">
        <v>45875</v>
      </c>
      <c r="M111">
        <f t="shared" si="3"/>
        <v>324</v>
      </c>
      <c r="O111">
        <f t="shared" si="4"/>
        <v>189</v>
      </c>
      <c r="Q111" s="22">
        <f t="shared" si="5"/>
        <v>0.58333333333333337</v>
      </c>
    </row>
    <row r="112" spans="1:17" x14ac:dyDescent="0.25">
      <c r="A112" s="4">
        <v>110</v>
      </c>
      <c r="B112" s="1">
        <v>45685</v>
      </c>
      <c r="C112" s="10">
        <v>45686</v>
      </c>
      <c r="D112" s="10">
        <v>46010</v>
      </c>
      <c r="E112" s="2">
        <v>53100600</v>
      </c>
      <c r="F112" s="3">
        <v>0.58333333333333337</v>
      </c>
      <c r="G112" s="14">
        <v>22111800</v>
      </c>
      <c r="H112" s="16">
        <f>Tabla1[[#This Row],[Valor Total]]-Tabla1[[#This Row],[Recursos totales desembolsados o pagados]]</f>
        <v>30988800</v>
      </c>
      <c r="I112" s="17"/>
      <c r="K112" s="21">
        <v>45875</v>
      </c>
      <c r="M112">
        <f t="shared" si="3"/>
        <v>324</v>
      </c>
      <c r="O112">
        <f t="shared" si="4"/>
        <v>189</v>
      </c>
      <c r="Q112" s="22">
        <f t="shared" si="5"/>
        <v>0.58333333333333337</v>
      </c>
    </row>
    <row r="113" spans="1:17" x14ac:dyDescent="0.25">
      <c r="A113" s="4">
        <v>111</v>
      </c>
      <c r="B113" s="1">
        <v>45686</v>
      </c>
      <c r="C113" s="10">
        <v>45687</v>
      </c>
      <c r="D113" s="10">
        <v>46010</v>
      </c>
      <c r="E113" s="2">
        <v>53100600</v>
      </c>
      <c r="F113" s="3">
        <v>0.58204334365325072</v>
      </c>
      <c r="G113" s="14">
        <v>24371400</v>
      </c>
      <c r="H113" s="16">
        <f>Tabla1[[#This Row],[Valor Total]]-Tabla1[[#This Row],[Recursos totales desembolsados o pagados]]</f>
        <v>28729200</v>
      </c>
      <c r="I113" s="17"/>
      <c r="K113" s="21">
        <v>45875</v>
      </c>
      <c r="M113">
        <f t="shared" si="3"/>
        <v>323</v>
      </c>
      <c r="O113">
        <f t="shared" si="4"/>
        <v>188</v>
      </c>
      <c r="Q113" s="22">
        <f t="shared" si="5"/>
        <v>0.58204334365325072</v>
      </c>
    </row>
    <row r="114" spans="1:17" x14ac:dyDescent="0.25">
      <c r="A114" s="4">
        <v>112</v>
      </c>
      <c r="B114" s="1">
        <v>45685</v>
      </c>
      <c r="C114" s="10">
        <v>45687</v>
      </c>
      <c r="D114" s="10">
        <v>46010</v>
      </c>
      <c r="E114" s="2">
        <v>53100600</v>
      </c>
      <c r="F114" s="3">
        <v>0.58204334365325072</v>
      </c>
      <c r="G114" s="14">
        <v>24371400</v>
      </c>
      <c r="H114" s="16">
        <f>Tabla1[[#This Row],[Valor Total]]-Tabla1[[#This Row],[Recursos totales desembolsados o pagados]]</f>
        <v>28729200</v>
      </c>
      <c r="I114" s="17"/>
      <c r="K114" s="21">
        <v>45875</v>
      </c>
      <c r="M114">
        <f t="shared" si="3"/>
        <v>323</v>
      </c>
      <c r="O114">
        <f t="shared" si="4"/>
        <v>188</v>
      </c>
      <c r="Q114" s="22">
        <f t="shared" si="5"/>
        <v>0.58204334365325072</v>
      </c>
    </row>
    <row r="115" spans="1:17" x14ac:dyDescent="0.25">
      <c r="A115" s="4">
        <v>113</v>
      </c>
      <c r="B115" s="1">
        <v>45685</v>
      </c>
      <c r="C115" s="10">
        <v>45686</v>
      </c>
      <c r="D115" s="10">
        <v>46010</v>
      </c>
      <c r="E115" s="2">
        <v>53100600</v>
      </c>
      <c r="F115" s="3">
        <v>0.58333333333333337</v>
      </c>
      <c r="G115" s="14">
        <v>24855600</v>
      </c>
      <c r="H115" s="16">
        <f>Tabla1[[#This Row],[Valor Total]]-Tabla1[[#This Row],[Recursos totales desembolsados o pagados]]</f>
        <v>28245000</v>
      </c>
      <c r="I115" s="17"/>
      <c r="K115" s="21">
        <v>45875</v>
      </c>
      <c r="M115">
        <f t="shared" si="3"/>
        <v>324</v>
      </c>
      <c r="O115">
        <f t="shared" si="4"/>
        <v>189</v>
      </c>
      <c r="Q115" s="22">
        <f t="shared" si="5"/>
        <v>0.58333333333333337</v>
      </c>
    </row>
    <row r="116" spans="1:17" x14ac:dyDescent="0.25">
      <c r="A116" s="4">
        <v>114</v>
      </c>
      <c r="B116" s="1">
        <v>45685</v>
      </c>
      <c r="C116" s="10">
        <v>45686</v>
      </c>
      <c r="D116" s="10">
        <v>46010</v>
      </c>
      <c r="E116" s="2">
        <v>53100600</v>
      </c>
      <c r="F116" s="3">
        <v>0.58333333333333337</v>
      </c>
      <c r="G116" s="14">
        <v>24532800</v>
      </c>
      <c r="H116" s="16">
        <f>Tabla1[[#This Row],[Valor Total]]-Tabla1[[#This Row],[Recursos totales desembolsados o pagados]]</f>
        <v>28567800</v>
      </c>
      <c r="I116" s="17"/>
      <c r="K116" s="21">
        <v>45875</v>
      </c>
      <c r="M116">
        <f t="shared" si="3"/>
        <v>324</v>
      </c>
      <c r="O116">
        <f t="shared" si="4"/>
        <v>189</v>
      </c>
      <c r="Q116" s="22">
        <f t="shared" si="5"/>
        <v>0.58333333333333337</v>
      </c>
    </row>
    <row r="117" spans="1:17" x14ac:dyDescent="0.25">
      <c r="A117" s="4">
        <v>115</v>
      </c>
      <c r="B117" s="1">
        <v>45685</v>
      </c>
      <c r="C117" s="10">
        <v>45686</v>
      </c>
      <c r="D117" s="10">
        <v>46010</v>
      </c>
      <c r="E117" s="2">
        <v>53100600</v>
      </c>
      <c r="F117" s="3">
        <v>0.58333333333333337</v>
      </c>
      <c r="G117" s="14">
        <v>24532800</v>
      </c>
      <c r="H117" s="16">
        <f>Tabla1[[#This Row],[Valor Total]]-Tabla1[[#This Row],[Recursos totales desembolsados o pagados]]</f>
        <v>28567800</v>
      </c>
      <c r="I117" s="17"/>
      <c r="K117" s="21">
        <v>45875</v>
      </c>
      <c r="M117">
        <f t="shared" si="3"/>
        <v>324</v>
      </c>
      <c r="O117">
        <f t="shared" si="4"/>
        <v>189</v>
      </c>
      <c r="Q117" s="22">
        <f t="shared" si="5"/>
        <v>0.58333333333333337</v>
      </c>
    </row>
    <row r="118" spans="1:17" x14ac:dyDescent="0.25">
      <c r="A118" s="4">
        <v>116</v>
      </c>
      <c r="B118" s="1">
        <v>45686</v>
      </c>
      <c r="C118" s="10">
        <v>45686</v>
      </c>
      <c r="D118" s="10">
        <v>46010</v>
      </c>
      <c r="E118" s="2">
        <v>53100600</v>
      </c>
      <c r="F118" s="3">
        <v>0.58333333333333337</v>
      </c>
      <c r="G118" s="14">
        <v>24532800</v>
      </c>
      <c r="H118" s="16">
        <f>Tabla1[[#This Row],[Valor Total]]-Tabla1[[#This Row],[Recursos totales desembolsados o pagados]]</f>
        <v>28567800</v>
      </c>
      <c r="I118" s="17"/>
      <c r="K118" s="21">
        <v>45875</v>
      </c>
      <c r="M118">
        <f t="shared" si="3"/>
        <v>324</v>
      </c>
      <c r="O118">
        <f t="shared" si="4"/>
        <v>189</v>
      </c>
      <c r="Q118" s="22">
        <f t="shared" si="5"/>
        <v>0.58333333333333337</v>
      </c>
    </row>
    <row r="119" spans="1:17" x14ac:dyDescent="0.25">
      <c r="A119" s="4">
        <v>117</v>
      </c>
      <c r="B119" s="1">
        <v>45686</v>
      </c>
      <c r="C119" s="10">
        <v>45691</v>
      </c>
      <c r="D119" s="10">
        <v>46010</v>
      </c>
      <c r="E119" s="2">
        <v>53100600</v>
      </c>
      <c r="F119" s="3">
        <v>0.57680250783699061</v>
      </c>
      <c r="G119" s="14">
        <v>29052000</v>
      </c>
      <c r="H119" s="16">
        <f>Tabla1[[#This Row],[Valor Total]]-Tabla1[[#This Row],[Recursos totales desembolsados o pagados]]</f>
        <v>24048600</v>
      </c>
      <c r="I119" s="17"/>
      <c r="K119" s="21">
        <v>45875</v>
      </c>
      <c r="M119">
        <f t="shared" si="3"/>
        <v>319</v>
      </c>
      <c r="O119">
        <f t="shared" si="4"/>
        <v>184</v>
      </c>
      <c r="Q119" s="22">
        <f t="shared" si="5"/>
        <v>0.57680250783699061</v>
      </c>
    </row>
    <row r="120" spans="1:17" x14ac:dyDescent="0.25">
      <c r="A120" s="4">
        <v>118</v>
      </c>
      <c r="B120" s="1">
        <v>45686</v>
      </c>
      <c r="C120" s="10">
        <v>45686</v>
      </c>
      <c r="D120" s="10">
        <v>46010</v>
      </c>
      <c r="E120" s="2">
        <v>53100600</v>
      </c>
      <c r="F120" s="3">
        <v>0.58333333333333337</v>
      </c>
      <c r="G120" s="14">
        <v>29374800</v>
      </c>
      <c r="H120" s="16">
        <f>Tabla1[[#This Row],[Valor Total]]-Tabla1[[#This Row],[Recursos totales desembolsados o pagados]]</f>
        <v>23725800</v>
      </c>
      <c r="I120" s="17"/>
      <c r="K120" s="21">
        <v>45875</v>
      </c>
      <c r="M120">
        <f t="shared" si="3"/>
        <v>324</v>
      </c>
      <c r="O120">
        <f t="shared" si="4"/>
        <v>189</v>
      </c>
      <c r="Q120" s="22">
        <f t="shared" si="5"/>
        <v>0.58333333333333337</v>
      </c>
    </row>
    <row r="121" spans="1:17" x14ac:dyDescent="0.25">
      <c r="A121" s="4">
        <v>119</v>
      </c>
      <c r="B121" s="1">
        <v>45687</v>
      </c>
      <c r="C121" s="10">
        <v>45691</v>
      </c>
      <c r="D121" s="10">
        <v>46010</v>
      </c>
      <c r="E121" s="2">
        <v>53100600</v>
      </c>
      <c r="F121" s="3">
        <v>0.57680250783699061</v>
      </c>
      <c r="G121" s="14">
        <v>24210000</v>
      </c>
      <c r="H121" s="16">
        <f>Tabla1[[#This Row],[Valor Total]]-Tabla1[[#This Row],[Recursos totales desembolsados o pagados]]</f>
        <v>28890600</v>
      </c>
      <c r="I121" s="17"/>
      <c r="K121" s="21">
        <v>45875</v>
      </c>
      <c r="M121">
        <f t="shared" si="3"/>
        <v>319</v>
      </c>
      <c r="O121">
        <f t="shared" si="4"/>
        <v>184</v>
      </c>
      <c r="Q121" s="22">
        <f t="shared" si="5"/>
        <v>0.57680250783699061</v>
      </c>
    </row>
    <row r="122" spans="1:17" x14ac:dyDescent="0.25">
      <c r="A122" s="4">
        <v>120</v>
      </c>
      <c r="B122" s="1">
        <v>45686</v>
      </c>
      <c r="C122" s="10">
        <v>45688</v>
      </c>
      <c r="D122" s="10">
        <v>46017</v>
      </c>
      <c r="E122" s="2">
        <v>79801040</v>
      </c>
      <c r="F122" s="3">
        <v>0.56838905775075987</v>
      </c>
      <c r="G122" s="14">
        <v>43769661</v>
      </c>
      <c r="H122" s="16">
        <f>Tabla1[[#This Row],[Valor Total]]-Tabla1[[#This Row],[Recursos totales desembolsados o pagados]]</f>
        <v>36031379</v>
      </c>
      <c r="I122" s="17"/>
      <c r="K122" s="21">
        <v>45875</v>
      </c>
      <c r="M122">
        <f t="shared" si="3"/>
        <v>329</v>
      </c>
      <c r="O122">
        <f t="shared" si="4"/>
        <v>187</v>
      </c>
      <c r="Q122" s="22">
        <f t="shared" si="5"/>
        <v>0.56838905775075987</v>
      </c>
    </row>
    <row r="123" spans="1:17" x14ac:dyDescent="0.25">
      <c r="A123" s="4">
        <v>121</v>
      </c>
      <c r="B123" s="1">
        <v>45687</v>
      </c>
      <c r="C123" s="10">
        <v>45688</v>
      </c>
      <c r="D123" s="10">
        <v>46017</v>
      </c>
      <c r="E123" s="2">
        <v>79801040</v>
      </c>
      <c r="F123" s="3">
        <v>0.56838905775075987</v>
      </c>
      <c r="G123" s="14">
        <v>36515021</v>
      </c>
      <c r="H123" s="16">
        <f>Tabla1[[#This Row],[Valor Total]]-Tabla1[[#This Row],[Recursos totales desembolsados o pagados]]</f>
        <v>43286019</v>
      </c>
      <c r="I123" s="17"/>
      <c r="K123" s="21">
        <v>45875</v>
      </c>
      <c r="M123">
        <f t="shared" si="3"/>
        <v>329</v>
      </c>
      <c r="O123">
        <f t="shared" si="4"/>
        <v>187</v>
      </c>
      <c r="Q123" s="22">
        <f t="shared" si="5"/>
        <v>0.56838905775075987</v>
      </c>
    </row>
    <row r="124" spans="1:17" x14ac:dyDescent="0.25">
      <c r="A124" s="4">
        <v>122</v>
      </c>
      <c r="B124" s="1">
        <v>45688</v>
      </c>
      <c r="C124" s="10">
        <v>45691</v>
      </c>
      <c r="D124" s="10">
        <v>46017</v>
      </c>
      <c r="E124" s="2">
        <v>46640000</v>
      </c>
      <c r="F124" s="3">
        <v>0.56441717791411039</v>
      </c>
      <c r="G124" s="14">
        <v>25440000</v>
      </c>
      <c r="H124" s="16">
        <f>Tabla1[[#This Row],[Valor Total]]-Tabla1[[#This Row],[Recursos totales desembolsados o pagados]]</f>
        <v>21200000</v>
      </c>
      <c r="I124" s="17"/>
      <c r="K124" s="21">
        <v>45875</v>
      </c>
      <c r="M124">
        <f t="shared" si="3"/>
        <v>326</v>
      </c>
      <c r="O124">
        <f t="shared" si="4"/>
        <v>184</v>
      </c>
      <c r="Q124" s="22">
        <f t="shared" si="5"/>
        <v>0.56441717791411039</v>
      </c>
    </row>
    <row r="125" spans="1:17" x14ac:dyDescent="0.25">
      <c r="A125" s="4">
        <v>123</v>
      </c>
      <c r="B125" s="1">
        <v>45685</v>
      </c>
      <c r="C125" s="10">
        <v>45686</v>
      </c>
      <c r="D125" s="10">
        <v>46013</v>
      </c>
      <c r="E125" s="2">
        <v>93280000</v>
      </c>
      <c r="F125" s="3">
        <v>0.57798165137614677</v>
      </c>
      <c r="G125" s="14">
        <v>42965333</v>
      </c>
      <c r="H125" s="16">
        <f>Tabla1[[#This Row],[Valor Total]]-Tabla1[[#This Row],[Recursos totales desembolsados o pagados]]</f>
        <v>50314667</v>
      </c>
      <c r="I125" s="17"/>
      <c r="K125" s="21">
        <v>45875</v>
      </c>
      <c r="M125">
        <f t="shared" si="3"/>
        <v>327</v>
      </c>
      <c r="O125">
        <f t="shared" si="4"/>
        <v>189</v>
      </c>
      <c r="Q125" s="22">
        <f t="shared" si="5"/>
        <v>0.57798165137614677</v>
      </c>
    </row>
    <row r="126" spans="1:17" x14ac:dyDescent="0.25">
      <c r="A126" s="4">
        <v>124</v>
      </c>
      <c r="B126" s="1">
        <v>45688</v>
      </c>
      <c r="C126" s="10">
        <v>45691</v>
      </c>
      <c r="D126" s="10">
        <v>46017</v>
      </c>
      <c r="E126" s="2">
        <v>83739998</v>
      </c>
      <c r="F126" s="3">
        <v>0.56441717791411039</v>
      </c>
      <c r="G126" s="14">
        <v>38063635</v>
      </c>
      <c r="H126" s="16">
        <f>Tabla1[[#This Row],[Valor Total]]-Tabla1[[#This Row],[Recursos totales desembolsados o pagados]]</f>
        <v>45676363</v>
      </c>
      <c r="I126" s="17"/>
      <c r="K126" s="21">
        <v>45875</v>
      </c>
      <c r="M126">
        <f t="shared" si="3"/>
        <v>326</v>
      </c>
      <c r="O126">
        <f t="shared" si="4"/>
        <v>184</v>
      </c>
      <c r="Q126" s="22">
        <f t="shared" si="5"/>
        <v>0.56441717791411039</v>
      </c>
    </row>
    <row r="127" spans="1:17" x14ac:dyDescent="0.25">
      <c r="A127" s="4">
        <v>125</v>
      </c>
      <c r="B127" s="1">
        <v>45687</v>
      </c>
      <c r="C127" s="10">
        <v>45691</v>
      </c>
      <c r="D127" s="10">
        <v>46017</v>
      </c>
      <c r="E127" s="2">
        <v>79801040</v>
      </c>
      <c r="F127" s="3">
        <v>0.56441717791411039</v>
      </c>
      <c r="G127" s="14">
        <v>32887701</v>
      </c>
      <c r="H127" s="16">
        <f>Tabla1[[#This Row],[Valor Total]]-Tabla1[[#This Row],[Recursos totales desembolsados o pagados]]</f>
        <v>46913339</v>
      </c>
      <c r="I127" s="17"/>
      <c r="K127" s="21">
        <v>45875</v>
      </c>
      <c r="M127">
        <f t="shared" si="3"/>
        <v>326</v>
      </c>
      <c r="O127">
        <f t="shared" si="4"/>
        <v>184</v>
      </c>
      <c r="Q127" s="22">
        <f t="shared" si="5"/>
        <v>0.56441717791411039</v>
      </c>
    </row>
    <row r="128" spans="1:17" x14ac:dyDescent="0.25">
      <c r="A128" s="4">
        <v>126</v>
      </c>
      <c r="B128" s="1">
        <v>45695</v>
      </c>
      <c r="C128" s="10">
        <v>45699</v>
      </c>
      <c r="D128" s="10">
        <v>46010</v>
      </c>
      <c r="E128" s="2">
        <v>53550000</v>
      </c>
      <c r="F128" s="3">
        <v>0.56591639871382637</v>
      </c>
      <c r="G128" s="14">
        <v>42840000</v>
      </c>
      <c r="H128" s="16">
        <f>Tabla1[[#This Row],[Valor Total]]-Tabla1[[#This Row],[Recursos totales desembolsados o pagados]]</f>
        <v>10710000</v>
      </c>
      <c r="I128" s="17"/>
      <c r="K128" s="21">
        <v>45875</v>
      </c>
      <c r="M128">
        <f t="shared" si="3"/>
        <v>311</v>
      </c>
      <c r="O128">
        <f t="shared" si="4"/>
        <v>176</v>
      </c>
      <c r="Q128" s="22">
        <f t="shared" si="5"/>
        <v>0.56591639871382637</v>
      </c>
    </row>
    <row r="129" spans="1:17" x14ac:dyDescent="0.25">
      <c r="A129" s="4">
        <v>127</v>
      </c>
      <c r="B129" s="1">
        <v>45693</v>
      </c>
      <c r="C129" s="10">
        <v>45699</v>
      </c>
      <c r="D129" s="10">
        <v>46017</v>
      </c>
      <c r="E129" s="2">
        <v>75289330</v>
      </c>
      <c r="F129" s="3">
        <v>0.55345911949685533</v>
      </c>
      <c r="G129" s="14">
        <v>34536390</v>
      </c>
      <c r="H129" s="16">
        <f>Tabla1[[#This Row],[Valor Total]]-Tabla1[[#This Row],[Recursos totales desembolsados o pagados]]</f>
        <v>40752940</v>
      </c>
      <c r="I129" s="17"/>
      <c r="K129" s="21">
        <v>45875</v>
      </c>
      <c r="M129">
        <f t="shared" si="3"/>
        <v>318</v>
      </c>
      <c r="O129">
        <f t="shared" si="4"/>
        <v>176</v>
      </c>
      <c r="Q129" s="22">
        <f t="shared" si="5"/>
        <v>0.55345911949685533</v>
      </c>
    </row>
    <row r="130" spans="1:17" x14ac:dyDescent="0.25">
      <c r="A130" s="4">
        <v>128</v>
      </c>
      <c r="B130" s="1">
        <v>45691</v>
      </c>
      <c r="C130" s="10">
        <v>45698</v>
      </c>
      <c r="D130" s="10">
        <v>46017</v>
      </c>
      <c r="E130" s="2">
        <v>75289330</v>
      </c>
      <c r="F130" s="3">
        <v>0.55485893416927901</v>
      </c>
      <c r="G130" s="14">
        <v>32464207</v>
      </c>
      <c r="H130" s="16">
        <f>Tabla1[[#This Row],[Valor Total]]-Tabla1[[#This Row],[Recursos totales desembolsados o pagados]]</f>
        <v>42825123</v>
      </c>
      <c r="I130" s="17"/>
      <c r="K130" s="21">
        <v>45875</v>
      </c>
      <c r="M130">
        <f t="shared" si="3"/>
        <v>319</v>
      </c>
      <c r="O130">
        <f t="shared" si="4"/>
        <v>177</v>
      </c>
      <c r="Q130" s="22">
        <f t="shared" si="5"/>
        <v>0.55485893416927901</v>
      </c>
    </row>
    <row r="131" spans="1:17" x14ac:dyDescent="0.25">
      <c r="A131" s="4">
        <v>129</v>
      </c>
      <c r="B131" s="1">
        <v>45686</v>
      </c>
      <c r="C131" s="10">
        <v>45691</v>
      </c>
      <c r="D131" s="10">
        <v>45932</v>
      </c>
      <c r="E131" s="2">
        <v>38736000</v>
      </c>
      <c r="F131" s="3">
        <v>0.76348547717842319</v>
      </c>
      <c r="G131" s="14">
        <v>24210000</v>
      </c>
      <c r="H131" s="16">
        <f>Tabla1[[#This Row],[Valor Total]]-Tabla1[[#This Row],[Recursos totales desembolsados o pagados]]</f>
        <v>14526000</v>
      </c>
      <c r="I131" s="17"/>
      <c r="K131" s="21">
        <v>45875</v>
      </c>
      <c r="M131">
        <f t="shared" si="3"/>
        <v>241</v>
      </c>
      <c r="O131">
        <f t="shared" si="4"/>
        <v>184</v>
      </c>
      <c r="Q131" s="22">
        <f t="shared" si="5"/>
        <v>0.76348547717842319</v>
      </c>
    </row>
    <row r="132" spans="1:17" x14ac:dyDescent="0.25">
      <c r="A132" s="4">
        <v>130</v>
      </c>
      <c r="B132" s="1">
        <v>45686</v>
      </c>
      <c r="C132" s="10">
        <v>45691</v>
      </c>
      <c r="D132" s="10">
        <v>45932</v>
      </c>
      <c r="E132" s="2">
        <v>38736000</v>
      </c>
      <c r="F132" s="3">
        <v>0.76348547717842319</v>
      </c>
      <c r="G132" s="14">
        <v>29052000</v>
      </c>
      <c r="H132" s="16">
        <f>Tabla1[[#This Row],[Valor Total]]-Tabla1[[#This Row],[Recursos totales desembolsados o pagados]]</f>
        <v>9684000</v>
      </c>
      <c r="I132" s="17"/>
      <c r="K132" s="21">
        <v>45875</v>
      </c>
      <c r="M132">
        <f t="shared" si="3"/>
        <v>241</v>
      </c>
      <c r="O132">
        <f t="shared" si="4"/>
        <v>184</v>
      </c>
      <c r="Q132" s="22">
        <f t="shared" si="5"/>
        <v>0.76348547717842319</v>
      </c>
    </row>
    <row r="133" spans="1:17" x14ac:dyDescent="0.25">
      <c r="A133" s="4">
        <v>131</v>
      </c>
      <c r="B133" s="1">
        <v>45687</v>
      </c>
      <c r="C133" s="10">
        <v>45691</v>
      </c>
      <c r="D133" s="10">
        <v>45932</v>
      </c>
      <c r="E133" s="2">
        <v>38736000</v>
      </c>
      <c r="F133" s="3">
        <v>0.76348547717842319</v>
      </c>
      <c r="G133" s="14">
        <v>24210000</v>
      </c>
      <c r="H133" s="16">
        <f>Tabla1[[#This Row],[Valor Total]]-Tabla1[[#This Row],[Recursos totales desembolsados o pagados]]</f>
        <v>14526000</v>
      </c>
      <c r="I133" s="17"/>
      <c r="K133" s="21">
        <v>45875</v>
      </c>
      <c r="M133">
        <f t="shared" ref="M133:M196" si="6">_xlfn.DAYS(D133,C133)</f>
        <v>241</v>
      </c>
      <c r="O133">
        <f t="shared" ref="O133:O196" si="7">_xlfn.DAYS(K133,C133)</f>
        <v>184</v>
      </c>
      <c r="Q133" s="22">
        <f t="shared" ref="Q133:Q196" si="8">((O133*100)/M133)/100</f>
        <v>0.76348547717842319</v>
      </c>
    </row>
    <row r="134" spans="1:17" x14ac:dyDescent="0.25">
      <c r="A134" s="4">
        <v>132</v>
      </c>
      <c r="B134" s="1">
        <v>45687</v>
      </c>
      <c r="C134" s="10">
        <v>45691</v>
      </c>
      <c r="D134" s="10">
        <v>45932</v>
      </c>
      <c r="E134" s="2">
        <v>38736000</v>
      </c>
      <c r="F134" s="3">
        <v>0.76348547717842319</v>
      </c>
      <c r="G134" s="14">
        <v>29052000</v>
      </c>
      <c r="H134" s="16">
        <f>Tabla1[[#This Row],[Valor Total]]-Tabla1[[#This Row],[Recursos totales desembolsados o pagados]]</f>
        <v>9684000</v>
      </c>
      <c r="I134" s="17"/>
      <c r="K134" s="21">
        <v>45875</v>
      </c>
      <c r="M134">
        <f t="shared" si="6"/>
        <v>241</v>
      </c>
      <c r="O134">
        <f t="shared" si="7"/>
        <v>184</v>
      </c>
      <c r="Q134" s="22">
        <f t="shared" si="8"/>
        <v>0.76348547717842319</v>
      </c>
    </row>
    <row r="135" spans="1:17" x14ac:dyDescent="0.25">
      <c r="A135" s="4">
        <v>133</v>
      </c>
      <c r="B135" s="1">
        <v>45687</v>
      </c>
      <c r="C135" s="10">
        <v>45691</v>
      </c>
      <c r="D135" s="10">
        <v>45932</v>
      </c>
      <c r="E135" s="2">
        <v>38736000</v>
      </c>
      <c r="F135" s="3">
        <v>0.76348547717842319</v>
      </c>
      <c r="G135" s="14">
        <v>29052000</v>
      </c>
      <c r="H135" s="16">
        <f>Tabla1[[#This Row],[Valor Total]]-Tabla1[[#This Row],[Recursos totales desembolsados o pagados]]</f>
        <v>9684000</v>
      </c>
      <c r="I135" s="17"/>
      <c r="K135" s="21">
        <v>45875</v>
      </c>
      <c r="M135">
        <f t="shared" si="6"/>
        <v>241</v>
      </c>
      <c r="O135">
        <f t="shared" si="7"/>
        <v>184</v>
      </c>
      <c r="Q135" s="22">
        <f t="shared" si="8"/>
        <v>0.76348547717842319</v>
      </c>
    </row>
    <row r="136" spans="1:17" x14ac:dyDescent="0.25">
      <c r="A136" s="4">
        <v>134</v>
      </c>
      <c r="B136" s="1">
        <v>45687</v>
      </c>
      <c r="C136" s="10">
        <v>45691</v>
      </c>
      <c r="D136" s="10">
        <v>45932</v>
      </c>
      <c r="E136" s="2">
        <v>38736000</v>
      </c>
      <c r="F136" s="3">
        <v>0.76348547717842319</v>
      </c>
      <c r="G136" s="14">
        <v>24210000</v>
      </c>
      <c r="H136" s="16">
        <f>Tabla1[[#This Row],[Valor Total]]-Tabla1[[#This Row],[Recursos totales desembolsados o pagados]]</f>
        <v>14526000</v>
      </c>
      <c r="I136" s="17"/>
      <c r="K136" s="21">
        <v>45875</v>
      </c>
      <c r="M136">
        <f t="shared" si="6"/>
        <v>241</v>
      </c>
      <c r="O136">
        <f t="shared" si="7"/>
        <v>184</v>
      </c>
      <c r="Q136" s="22">
        <f t="shared" si="8"/>
        <v>0.76348547717842319</v>
      </c>
    </row>
    <row r="137" spans="1:17" x14ac:dyDescent="0.25">
      <c r="A137" s="4">
        <v>135</v>
      </c>
      <c r="B137" s="1">
        <v>45687</v>
      </c>
      <c r="C137" s="10">
        <v>45691</v>
      </c>
      <c r="D137" s="10">
        <v>45932</v>
      </c>
      <c r="E137" s="2">
        <v>38736000</v>
      </c>
      <c r="F137" s="3">
        <v>0.76348547717842319</v>
      </c>
      <c r="G137" s="14">
        <v>24210000</v>
      </c>
      <c r="H137" s="16">
        <f>Tabla1[[#This Row],[Valor Total]]-Tabla1[[#This Row],[Recursos totales desembolsados o pagados]]</f>
        <v>14526000</v>
      </c>
      <c r="I137" s="17"/>
      <c r="K137" s="21">
        <v>45875</v>
      </c>
      <c r="M137">
        <f t="shared" si="6"/>
        <v>241</v>
      </c>
      <c r="O137">
        <f t="shared" si="7"/>
        <v>184</v>
      </c>
      <c r="Q137" s="22">
        <f t="shared" si="8"/>
        <v>0.76348547717842319</v>
      </c>
    </row>
    <row r="138" spans="1:17" x14ac:dyDescent="0.25">
      <c r="A138" s="4">
        <v>136</v>
      </c>
      <c r="B138" s="1">
        <v>45691</v>
      </c>
      <c r="C138" s="10">
        <v>45692</v>
      </c>
      <c r="D138" s="10">
        <v>45873</v>
      </c>
      <c r="E138" s="2">
        <v>15480000</v>
      </c>
      <c r="F138" s="3">
        <v>1</v>
      </c>
      <c r="G138" s="14">
        <v>12470000</v>
      </c>
      <c r="H138" s="16">
        <f>Tabla1[[#This Row],[Valor Total]]-Tabla1[[#This Row],[Recursos totales desembolsados o pagados]]</f>
        <v>3010000</v>
      </c>
      <c r="I138" s="17"/>
      <c r="K138" s="21">
        <v>45875</v>
      </c>
      <c r="M138">
        <f t="shared" si="6"/>
        <v>181</v>
      </c>
      <c r="O138">
        <f t="shared" si="7"/>
        <v>183</v>
      </c>
      <c r="Q138" s="22">
        <f t="shared" si="8"/>
        <v>1.011049723756906</v>
      </c>
    </row>
    <row r="139" spans="1:17" x14ac:dyDescent="0.25">
      <c r="A139" s="4">
        <v>137</v>
      </c>
      <c r="B139" s="1">
        <v>45695</v>
      </c>
      <c r="C139" s="10">
        <v>45698</v>
      </c>
      <c r="D139" s="10">
        <v>45722</v>
      </c>
      <c r="E139" s="2">
        <v>302461060</v>
      </c>
      <c r="F139" s="3">
        <v>1</v>
      </c>
      <c r="G139" s="14">
        <v>302461060</v>
      </c>
      <c r="H139" s="16">
        <f>Tabla1[[#This Row],[Valor Total]]-Tabla1[[#This Row],[Recursos totales desembolsados o pagados]]</f>
        <v>0</v>
      </c>
      <c r="I139" s="17"/>
      <c r="K139" s="21">
        <v>45875</v>
      </c>
      <c r="M139">
        <f t="shared" si="6"/>
        <v>24</v>
      </c>
      <c r="O139">
        <f t="shared" si="7"/>
        <v>177</v>
      </c>
      <c r="Q139" s="22">
        <f t="shared" si="8"/>
        <v>7.375</v>
      </c>
    </row>
    <row r="140" spans="1:17" x14ac:dyDescent="0.25">
      <c r="A140" s="4">
        <v>138</v>
      </c>
      <c r="B140" s="1">
        <v>45687</v>
      </c>
      <c r="C140" s="10">
        <v>45691</v>
      </c>
      <c r="D140" s="10">
        <v>46010</v>
      </c>
      <c r="E140" s="2">
        <v>53100600</v>
      </c>
      <c r="F140" s="3">
        <v>0.57680250783699061</v>
      </c>
      <c r="G140" s="14">
        <v>29052000</v>
      </c>
      <c r="H140" s="16">
        <f>Tabla1[[#This Row],[Valor Total]]-Tabla1[[#This Row],[Recursos totales desembolsados o pagados]]</f>
        <v>24048600</v>
      </c>
      <c r="I140" s="17"/>
      <c r="K140" s="21">
        <v>45875</v>
      </c>
      <c r="M140">
        <f t="shared" si="6"/>
        <v>319</v>
      </c>
      <c r="O140">
        <f t="shared" si="7"/>
        <v>184</v>
      </c>
      <c r="Q140" s="22">
        <f t="shared" si="8"/>
        <v>0.57680250783699061</v>
      </c>
    </row>
    <row r="141" spans="1:17" x14ac:dyDescent="0.25">
      <c r="A141" s="4">
        <v>139</v>
      </c>
      <c r="B141" s="1">
        <v>45688</v>
      </c>
      <c r="C141" s="10">
        <v>45691</v>
      </c>
      <c r="D141" s="10">
        <v>46010</v>
      </c>
      <c r="E141" s="2">
        <v>53100600</v>
      </c>
      <c r="F141" s="3">
        <v>0.57680250783699061</v>
      </c>
      <c r="G141" s="14">
        <v>29052000</v>
      </c>
      <c r="H141" s="16">
        <f>Tabla1[[#This Row],[Valor Total]]-Tabla1[[#This Row],[Recursos totales desembolsados o pagados]]</f>
        <v>24048600</v>
      </c>
      <c r="I141" s="17"/>
      <c r="K141" s="21">
        <v>45875</v>
      </c>
      <c r="M141">
        <f t="shared" si="6"/>
        <v>319</v>
      </c>
      <c r="O141">
        <f t="shared" si="7"/>
        <v>184</v>
      </c>
      <c r="Q141" s="22">
        <f t="shared" si="8"/>
        <v>0.57680250783699061</v>
      </c>
    </row>
    <row r="142" spans="1:17" x14ac:dyDescent="0.25">
      <c r="A142" s="4">
        <v>140</v>
      </c>
      <c r="B142" s="1">
        <v>45688</v>
      </c>
      <c r="C142" s="10">
        <v>45691</v>
      </c>
      <c r="D142" s="10">
        <v>46010</v>
      </c>
      <c r="E142" s="2">
        <v>53100600</v>
      </c>
      <c r="F142" s="3">
        <v>0.57680250783699061</v>
      </c>
      <c r="G142" s="14">
        <v>9684000</v>
      </c>
      <c r="H142" s="16">
        <f>Tabla1[[#This Row],[Valor Total]]-Tabla1[[#This Row],[Recursos totales desembolsados o pagados]]</f>
        <v>43416600</v>
      </c>
      <c r="I142" s="17"/>
      <c r="K142" s="21">
        <v>45875</v>
      </c>
      <c r="M142">
        <f t="shared" si="6"/>
        <v>319</v>
      </c>
      <c r="O142">
        <f t="shared" si="7"/>
        <v>184</v>
      </c>
      <c r="Q142" s="22">
        <f t="shared" si="8"/>
        <v>0.57680250783699061</v>
      </c>
    </row>
    <row r="143" spans="1:17" x14ac:dyDescent="0.25">
      <c r="A143" s="4">
        <v>141</v>
      </c>
      <c r="B143" s="1">
        <v>45688</v>
      </c>
      <c r="C143" s="10">
        <v>45691</v>
      </c>
      <c r="D143" s="10">
        <v>46010</v>
      </c>
      <c r="E143" s="2">
        <v>53100600</v>
      </c>
      <c r="F143" s="3">
        <v>0.57680250783699061</v>
      </c>
      <c r="G143" s="14">
        <v>29052000</v>
      </c>
      <c r="H143" s="16">
        <f>Tabla1[[#This Row],[Valor Total]]-Tabla1[[#This Row],[Recursos totales desembolsados o pagados]]</f>
        <v>24048600</v>
      </c>
      <c r="I143" s="17"/>
      <c r="K143" s="21">
        <v>45875</v>
      </c>
      <c r="M143">
        <f t="shared" si="6"/>
        <v>319</v>
      </c>
      <c r="O143">
        <f t="shared" si="7"/>
        <v>184</v>
      </c>
      <c r="Q143" s="22">
        <f t="shared" si="8"/>
        <v>0.57680250783699061</v>
      </c>
    </row>
    <row r="144" spans="1:17" x14ac:dyDescent="0.25">
      <c r="A144" s="4">
        <v>142</v>
      </c>
      <c r="B144" s="1">
        <v>45688</v>
      </c>
      <c r="C144" s="10">
        <v>45691</v>
      </c>
      <c r="D144" s="10">
        <v>46010</v>
      </c>
      <c r="E144" s="2">
        <v>53100600</v>
      </c>
      <c r="F144" s="3">
        <v>0.57680250783699061</v>
      </c>
      <c r="G144" s="14">
        <v>24210000</v>
      </c>
      <c r="H144" s="16">
        <f>Tabla1[[#This Row],[Valor Total]]-Tabla1[[#This Row],[Recursos totales desembolsados o pagados]]</f>
        <v>28890600</v>
      </c>
      <c r="I144" s="17"/>
      <c r="K144" s="21">
        <v>45875</v>
      </c>
      <c r="M144">
        <f t="shared" si="6"/>
        <v>319</v>
      </c>
      <c r="O144">
        <f t="shared" si="7"/>
        <v>184</v>
      </c>
      <c r="Q144" s="22">
        <f t="shared" si="8"/>
        <v>0.57680250783699061</v>
      </c>
    </row>
    <row r="145" spans="1:17" x14ac:dyDescent="0.25">
      <c r="A145" s="4">
        <v>143</v>
      </c>
      <c r="B145" s="1">
        <v>45688</v>
      </c>
      <c r="C145" s="10">
        <v>45691</v>
      </c>
      <c r="D145" s="10">
        <v>46010</v>
      </c>
      <c r="E145" s="2">
        <v>53100600</v>
      </c>
      <c r="F145" s="3">
        <v>0.57680250783699061</v>
      </c>
      <c r="G145" s="14">
        <v>24210000</v>
      </c>
      <c r="H145" s="16">
        <f>Tabla1[[#This Row],[Valor Total]]-Tabla1[[#This Row],[Recursos totales desembolsados o pagados]]</f>
        <v>28890600</v>
      </c>
      <c r="I145" s="17"/>
      <c r="K145" s="21">
        <v>45875</v>
      </c>
      <c r="M145">
        <f t="shared" si="6"/>
        <v>319</v>
      </c>
      <c r="O145">
        <f t="shared" si="7"/>
        <v>184</v>
      </c>
      <c r="Q145" s="22">
        <f t="shared" si="8"/>
        <v>0.57680250783699061</v>
      </c>
    </row>
    <row r="146" spans="1:17" x14ac:dyDescent="0.25">
      <c r="A146" s="4">
        <v>144</v>
      </c>
      <c r="B146" s="1">
        <v>45688</v>
      </c>
      <c r="C146" s="10">
        <v>45691</v>
      </c>
      <c r="D146" s="10">
        <v>46010</v>
      </c>
      <c r="E146" s="2">
        <v>53100600</v>
      </c>
      <c r="F146" s="3">
        <v>0.57680250783699061</v>
      </c>
      <c r="G146" s="14">
        <v>24210000</v>
      </c>
      <c r="H146" s="16">
        <f>Tabla1[[#This Row],[Valor Total]]-Tabla1[[#This Row],[Recursos totales desembolsados o pagados]]</f>
        <v>28890600</v>
      </c>
      <c r="I146" s="17"/>
      <c r="K146" s="21">
        <v>45875</v>
      </c>
      <c r="M146">
        <f t="shared" si="6"/>
        <v>319</v>
      </c>
      <c r="O146">
        <f t="shared" si="7"/>
        <v>184</v>
      </c>
      <c r="Q146" s="22">
        <f t="shared" si="8"/>
        <v>0.57680250783699061</v>
      </c>
    </row>
    <row r="147" spans="1:17" x14ac:dyDescent="0.25">
      <c r="A147" s="4">
        <v>145</v>
      </c>
      <c r="B147" s="1">
        <v>45688</v>
      </c>
      <c r="C147" s="10">
        <v>45691</v>
      </c>
      <c r="D147" s="10">
        <v>46010</v>
      </c>
      <c r="E147" s="2">
        <v>53100600</v>
      </c>
      <c r="F147" s="3">
        <v>0.57680250783699061</v>
      </c>
      <c r="G147" s="14">
        <v>23887200</v>
      </c>
      <c r="H147" s="16">
        <f>Tabla1[[#This Row],[Valor Total]]-Tabla1[[#This Row],[Recursos totales desembolsados o pagados]]</f>
        <v>29213400</v>
      </c>
      <c r="I147" s="17"/>
      <c r="K147" s="21">
        <v>45875</v>
      </c>
      <c r="M147">
        <f t="shared" si="6"/>
        <v>319</v>
      </c>
      <c r="O147">
        <f t="shared" si="7"/>
        <v>184</v>
      </c>
      <c r="Q147" s="22">
        <f t="shared" si="8"/>
        <v>0.57680250783699061</v>
      </c>
    </row>
    <row r="148" spans="1:17" x14ac:dyDescent="0.25">
      <c r="A148" s="4">
        <v>146</v>
      </c>
      <c r="B148" s="1">
        <v>45688</v>
      </c>
      <c r="C148" s="10">
        <v>45691</v>
      </c>
      <c r="D148" s="10">
        <v>46010</v>
      </c>
      <c r="E148" s="2">
        <v>53100600</v>
      </c>
      <c r="F148" s="3">
        <v>0.57680250783699061</v>
      </c>
      <c r="G148" s="14">
        <v>24210000</v>
      </c>
      <c r="H148" s="16">
        <f>Tabla1[[#This Row],[Valor Total]]-Tabla1[[#This Row],[Recursos totales desembolsados o pagados]]</f>
        <v>28890600</v>
      </c>
      <c r="I148" s="17"/>
      <c r="K148" s="21">
        <v>45875</v>
      </c>
      <c r="M148">
        <f t="shared" si="6"/>
        <v>319</v>
      </c>
      <c r="O148">
        <f t="shared" si="7"/>
        <v>184</v>
      </c>
      <c r="Q148" s="22">
        <f t="shared" si="8"/>
        <v>0.57680250783699061</v>
      </c>
    </row>
    <row r="149" spans="1:17" x14ac:dyDescent="0.25">
      <c r="A149" s="4">
        <v>147</v>
      </c>
      <c r="B149" s="1">
        <v>45688</v>
      </c>
      <c r="C149" s="10">
        <v>45691</v>
      </c>
      <c r="D149" s="10">
        <v>46010</v>
      </c>
      <c r="E149" s="2">
        <v>53100600</v>
      </c>
      <c r="F149" s="3">
        <v>0.57680250783699061</v>
      </c>
      <c r="G149" s="14">
        <v>24210000</v>
      </c>
      <c r="H149" s="16">
        <f>Tabla1[[#This Row],[Valor Total]]-Tabla1[[#This Row],[Recursos totales desembolsados o pagados]]</f>
        <v>28890600</v>
      </c>
      <c r="I149" s="17"/>
      <c r="K149" s="21">
        <v>45875</v>
      </c>
      <c r="M149">
        <f t="shared" si="6"/>
        <v>319</v>
      </c>
      <c r="O149">
        <f t="shared" si="7"/>
        <v>184</v>
      </c>
      <c r="Q149" s="22">
        <f t="shared" si="8"/>
        <v>0.57680250783699061</v>
      </c>
    </row>
    <row r="150" spans="1:17" x14ac:dyDescent="0.25">
      <c r="A150" s="4">
        <v>148</v>
      </c>
      <c r="B150" s="1">
        <v>45688</v>
      </c>
      <c r="C150" s="10">
        <v>45691</v>
      </c>
      <c r="D150" s="10">
        <v>46010</v>
      </c>
      <c r="E150" s="2">
        <v>53100600</v>
      </c>
      <c r="F150" s="3">
        <v>0.57680250783699061</v>
      </c>
      <c r="G150" s="14">
        <v>24210000</v>
      </c>
      <c r="H150" s="16">
        <f>Tabla1[[#This Row],[Valor Total]]-Tabla1[[#This Row],[Recursos totales desembolsados o pagados]]</f>
        <v>28890600</v>
      </c>
      <c r="I150" s="17"/>
      <c r="K150" s="21">
        <v>45875</v>
      </c>
      <c r="M150">
        <f t="shared" si="6"/>
        <v>319</v>
      </c>
      <c r="O150">
        <f t="shared" si="7"/>
        <v>184</v>
      </c>
      <c r="Q150" s="22">
        <f t="shared" si="8"/>
        <v>0.57680250783699061</v>
      </c>
    </row>
    <row r="151" spans="1:17" x14ac:dyDescent="0.25">
      <c r="A151" s="4">
        <v>149</v>
      </c>
      <c r="B151" s="1">
        <v>45691</v>
      </c>
      <c r="C151" s="10">
        <v>45692</v>
      </c>
      <c r="D151" s="10">
        <v>46010</v>
      </c>
      <c r="E151" s="2">
        <v>89040000</v>
      </c>
      <c r="F151" s="3">
        <v>0.57547169811320753</v>
      </c>
      <c r="G151" s="14">
        <v>40986667</v>
      </c>
      <c r="H151" s="16">
        <f>Tabla1[[#This Row],[Valor Total]]-Tabla1[[#This Row],[Recursos totales desembolsados o pagados]]</f>
        <v>48053333</v>
      </c>
      <c r="I151" s="17"/>
      <c r="K151" s="21">
        <v>45875</v>
      </c>
      <c r="M151">
        <f t="shared" si="6"/>
        <v>318</v>
      </c>
      <c r="O151">
        <f t="shared" si="7"/>
        <v>183</v>
      </c>
      <c r="Q151" s="22">
        <f t="shared" si="8"/>
        <v>0.57547169811320753</v>
      </c>
    </row>
    <row r="152" spans="1:17" x14ac:dyDescent="0.25">
      <c r="A152" s="4">
        <v>150</v>
      </c>
      <c r="B152" s="1">
        <v>45691</v>
      </c>
      <c r="C152" s="10">
        <v>45692</v>
      </c>
      <c r="D152" s="10">
        <v>46010</v>
      </c>
      <c r="E152" s="2">
        <v>115752000</v>
      </c>
      <c r="F152" s="3">
        <v>0.57547169811320753</v>
      </c>
      <c r="G152" s="14">
        <v>53282667</v>
      </c>
      <c r="H152" s="16">
        <f>Tabla1[[#This Row],[Valor Total]]-Tabla1[[#This Row],[Recursos totales desembolsados o pagados]]</f>
        <v>62469333</v>
      </c>
      <c r="I152" s="17"/>
      <c r="K152" s="21">
        <v>45875</v>
      </c>
      <c r="M152">
        <f t="shared" si="6"/>
        <v>318</v>
      </c>
      <c r="O152">
        <f t="shared" si="7"/>
        <v>183</v>
      </c>
      <c r="Q152" s="22">
        <f t="shared" si="8"/>
        <v>0.57547169811320753</v>
      </c>
    </row>
    <row r="153" spans="1:17" x14ac:dyDescent="0.25">
      <c r="A153" s="4">
        <v>151</v>
      </c>
      <c r="B153" s="1">
        <v>45692</v>
      </c>
      <c r="C153" s="10">
        <v>45693</v>
      </c>
      <c r="D153" s="10">
        <v>46015</v>
      </c>
      <c r="E153" s="2">
        <v>79801040</v>
      </c>
      <c r="F153" s="3">
        <v>0.56521739130434778</v>
      </c>
      <c r="G153" s="14">
        <v>36408088</v>
      </c>
      <c r="H153" s="16">
        <f>Tabla1[[#This Row],[Valor Total]]-Tabla1[[#This Row],[Recursos totales desembolsados o pagados]]</f>
        <v>43392952</v>
      </c>
      <c r="I153" s="17"/>
      <c r="K153" s="21">
        <v>45875</v>
      </c>
      <c r="M153">
        <f t="shared" si="6"/>
        <v>322</v>
      </c>
      <c r="O153">
        <f t="shared" si="7"/>
        <v>182</v>
      </c>
      <c r="Q153" s="22">
        <f t="shared" si="8"/>
        <v>0.56521739130434778</v>
      </c>
    </row>
    <row r="154" spans="1:17" x14ac:dyDescent="0.25">
      <c r="A154" s="4">
        <v>152</v>
      </c>
      <c r="B154" s="1">
        <v>45693</v>
      </c>
      <c r="C154" s="10">
        <v>45694</v>
      </c>
      <c r="D154" s="10">
        <v>46015</v>
      </c>
      <c r="E154" s="2">
        <v>79801040</v>
      </c>
      <c r="F154" s="3">
        <v>0.56386292834890961</v>
      </c>
      <c r="G154" s="14">
        <v>36158717</v>
      </c>
      <c r="H154" s="16">
        <f>Tabla1[[#This Row],[Valor Total]]-Tabla1[[#This Row],[Recursos totales desembolsados o pagados]]</f>
        <v>43642323</v>
      </c>
      <c r="I154" s="17"/>
      <c r="K154" s="21">
        <v>45875</v>
      </c>
      <c r="M154">
        <f t="shared" si="6"/>
        <v>321</v>
      </c>
      <c r="O154">
        <f t="shared" si="7"/>
        <v>181</v>
      </c>
      <c r="Q154" s="22">
        <f t="shared" si="8"/>
        <v>0.56386292834890961</v>
      </c>
    </row>
    <row r="155" spans="1:17" x14ac:dyDescent="0.25">
      <c r="A155" s="4">
        <v>153</v>
      </c>
      <c r="B155" s="1">
        <v>45692</v>
      </c>
      <c r="C155" s="10">
        <v>45693</v>
      </c>
      <c r="D155" s="10">
        <v>46015</v>
      </c>
      <c r="E155" s="2">
        <v>79801040</v>
      </c>
      <c r="F155" s="3">
        <v>0.56521739130434778</v>
      </c>
      <c r="G155" s="14">
        <v>36408088</v>
      </c>
      <c r="H155" s="16">
        <f>Tabla1[[#This Row],[Valor Total]]-Tabla1[[#This Row],[Recursos totales desembolsados o pagados]]</f>
        <v>43392952</v>
      </c>
      <c r="I155" s="17"/>
      <c r="K155" s="21">
        <v>45875</v>
      </c>
      <c r="M155">
        <f t="shared" si="6"/>
        <v>322</v>
      </c>
      <c r="O155">
        <f t="shared" si="7"/>
        <v>182</v>
      </c>
      <c r="Q155" s="22">
        <f t="shared" si="8"/>
        <v>0.56521739130434778</v>
      </c>
    </row>
    <row r="156" spans="1:17" x14ac:dyDescent="0.25">
      <c r="A156" s="4">
        <v>154</v>
      </c>
      <c r="B156" s="1">
        <v>45692</v>
      </c>
      <c r="C156" s="10">
        <v>45693</v>
      </c>
      <c r="D156" s="10">
        <v>46015</v>
      </c>
      <c r="E156" s="2">
        <v>46640000</v>
      </c>
      <c r="F156" s="3">
        <v>0.56521739130434778</v>
      </c>
      <c r="G156" s="14">
        <v>21252933</v>
      </c>
      <c r="H156" s="16">
        <f>Tabla1[[#This Row],[Valor Total]]-Tabla1[[#This Row],[Recursos totales desembolsados o pagados]]</f>
        <v>25387067</v>
      </c>
      <c r="I156" s="17"/>
      <c r="K156" s="21">
        <v>45875</v>
      </c>
      <c r="M156">
        <f t="shared" si="6"/>
        <v>322</v>
      </c>
      <c r="O156">
        <f t="shared" si="7"/>
        <v>182</v>
      </c>
      <c r="Q156" s="22">
        <f t="shared" si="8"/>
        <v>0.56521739130434778</v>
      </c>
    </row>
    <row r="157" spans="1:17" x14ac:dyDescent="0.25">
      <c r="A157" s="4">
        <v>155</v>
      </c>
      <c r="B157" s="1">
        <v>45693</v>
      </c>
      <c r="C157" s="10">
        <v>45695</v>
      </c>
      <c r="D157" s="10">
        <v>46015</v>
      </c>
      <c r="E157" s="2">
        <v>58300000</v>
      </c>
      <c r="F157" s="3">
        <v>0.5625</v>
      </c>
      <c r="G157" s="14">
        <v>26202245</v>
      </c>
      <c r="H157" s="16">
        <f>Tabla1[[#This Row],[Valor Total]]-Tabla1[[#This Row],[Recursos totales desembolsados o pagados]]</f>
        <v>32097755</v>
      </c>
      <c r="I157" s="17"/>
      <c r="K157" s="21">
        <v>45875</v>
      </c>
      <c r="M157">
        <f t="shared" si="6"/>
        <v>320</v>
      </c>
      <c r="O157">
        <f t="shared" si="7"/>
        <v>180</v>
      </c>
      <c r="Q157" s="22">
        <f t="shared" si="8"/>
        <v>0.5625</v>
      </c>
    </row>
    <row r="158" spans="1:17" x14ac:dyDescent="0.25">
      <c r="A158" s="4">
        <v>156</v>
      </c>
      <c r="B158" s="1">
        <v>45693</v>
      </c>
      <c r="C158" s="10">
        <v>45694</v>
      </c>
      <c r="D158" s="10">
        <v>46015</v>
      </c>
      <c r="E158" s="2">
        <v>52650000</v>
      </c>
      <c r="F158" s="3">
        <v>0.56386292834890961</v>
      </c>
      <c r="G158" s="14">
        <v>17933343</v>
      </c>
      <c r="H158" s="16">
        <f>Tabla1[[#This Row],[Valor Total]]-Tabla1[[#This Row],[Recursos totales desembolsados o pagados]]</f>
        <v>34716657</v>
      </c>
      <c r="I158" s="17"/>
      <c r="K158" s="21">
        <v>45875</v>
      </c>
      <c r="M158">
        <f t="shared" si="6"/>
        <v>321</v>
      </c>
      <c r="O158">
        <f t="shared" si="7"/>
        <v>181</v>
      </c>
      <c r="Q158" s="22">
        <f t="shared" si="8"/>
        <v>0.56386292834890961</v>
      </c>
    </row>
    <row r="159" spans="1:17" x14ac:dyDescent="0.25">
      <c r="A159" s="4">
        <v>157</v>
      </c>
      <c r="B159" s="1">
        <v>45694</v>
      </c>
      <c r="C159" s="10">
        <v>45700</v>
      </c>
      <c r="D159" s="10">
        <v>45880</v>
      </c>
      <c r="E159" s="2">
        <v>88250400</v>
      </c>
      <c r="F159" s="3">
        <v>0.97222222222222232</v>
      </c>
      <c r="G159" s="14">
        <v>58833600</v>
      </c>
      <c r="H159" s="16">
        <f>Tabla1[[#This Row],[Valor Total]]-Tabla1[[#This Row],[Recursos totales desembolsados o pagados]]</f>
        <v>29416800</v>
      </c>
      <c r="I159" s="17"/>
      <c r="K159" s="21">
        <v>45875</v>
      </c>
      <c r="M159">
        <f t="shared" si="6"/>
        <v>180</v>
      </c>
      <c r="O159">
        <f t="shared" si="7"/>
        <v>175</v>
      </c>
      <c r="Q159" s="22">
        <f t="shared" si="8"/>
        <v>0.97222222222222232</v>
      </c>
    </row>
    <row r="160" spans="1:17" x14ac:dyDescent="0.25">
      <c r="A160" s="4">
        <v>158</v>
      </c>
      <c r="B160" s="1">
        <v>45702</v>
      </c>
      <c r="C160" s="10">
        <v>45705</v>
      </c>
      <c r="D160" s="10">
        <v>45946</v>
      </c>
      <c r="E160" s="2">
        <v>32000000</v>
      </c>
      <c r="F160" s="3">
        <v>0.70539419087136934</v>
      </c>
      <c r="G160" s="14">
        <v>12000000</v>
      </c>
      <c r="H160" s="16">
        <f>Tabla1[[#This Row],[Valor Total]]-Tabla1[[#This Row],[Recursos totales desembolsados o pagados]]</f>
        <v>20000000</v>
      </c>
      <c r="I160" s="17"/>
      <c r="K160" s="21">
        <v>45875</v>
      </c>
      <c r="M160">
        <f t="shared" si="6"/>
        <v>241</v>
      </c>
      <c r="O160">
        <f t="shared" si="7"/>
        <v>170</v>
      </c>
      <c r="Q160" s="22">
        <f t="shared" si="8"/>
        <v>0.70539419087136934</v>
      </c>
    </row>
    <row r="161" spans="1:17" x14ac:dyDescent="0.25">
      <c r="A161" s="4">
        <v>159</v>
      </c>
      <c r="B161" s="1">
        <v>45695</v>
      </c>
      <c r="C161" s="10">
        <v>45699</v>
      </c>
      <c r="D161" s="10">
        <v>46010</v>
      </c>
      <c r="E161" s="11">
        <v>106333333</v>
      </c>
      <c r="F161" s="12">
        <v>0.56591639871382637</v>
      </c>
      <c r="G161" s="15">
        <v>46000000</v>
      </c>
      <c r="H161" s="18">
        <f>Tabla1[[#This Row],[Valor Total]]-Tabla1[[#This Row],[Recursos totales desembolsados o pagados]]</f>
        <v>60333333</v>
      </c>
      <c r="I161" s="17"/>
      <c r="K161" s="21">
        <v>45875</v>
      </c>
      <c r="M161">
        <f t="shared" si="6"/>
        <v>311</v>
      </c>
      <c r="O161">
        <f t="shared" si="7"/>
        <v>176</v>
      </c>
      <c r="Q161" s="22">
        <f t="shared" si="8"/>
        <v>0.56591639871382637</v>
      </c>
    </row>
    <row r="162" spans="1:17" x14ac:dyDescent="0.25">
      <c r="A162" s="4">
        <v>160</v>
      </c>
      <c r="B162" s="1">
        <v>45699</v>
      </c>
      <c r="C162" s="10">
        <v>45700</v>
      </c>
      <c r="D162" s="10">
        <v>46010</v>
      </c>
      <c r="E162" s="2">
        <v>26754666</v>
      </c>
      <c r="F162" s="3">
        <v>0.56451612903225812</v>
      </c>
      <c r="G162" s="14">
        <v>11768666</v>
      </c>
      <c r="H162" s="16">
        <f>Tabla1[[#This Row],[Valor Total]]-Tabla1[[#This Row],[Recursos totales desembolsados o pagados]]</f>
        <v>14986000</v>
      </c>
      <c r="I162" s="17"/>
      <c r="K162" s="21">
        <v>45875</v>
      </c>
      <c r="M162">
        <f t="shared" si="6"/>
        <v>310</v>
      </c>
      <c r="O162">
        <f t="shared" si="7"/>
        <v>175</v>
      </c>
      <c r="Q162" s="22">
        <f t="shared" si="8"/>
        <v>0.56451612903225812</v>
      </c>
    </row>
    <row r="163" spans="1:17" x14ac:dyDescent="0.25">
      <c r="A163" s="4">
        <v>161</v>
      </c>
      <c r="B163" s="1">
        <v>45699</v>
      </c>
      <c r="C163" s="10">
        <v>45700</v>
      </c>
      <c r="D163" s="10">
        <v>46010</v>
      </c>
      <c r="E163" s="2">
        <v>26754666</v>
      </c>
      <c r="F163" s="3">
        <v>0.56451612903225812</v>
      </c>
      <c r="G163" s="14">
        <v>11768666</v>
      </c>
      <c r="H163" s="16">
        <f>Tabla1[[#This Row],[Valor Total]]-Tabla1[[#This Row],[Recursos totales desembolsados o pagados]]</f>
        <v>14986000</v>
      </c>
      <c r="I163" s="17"/>
      <c r="K163" s="21">
        <v>45875</v>
      </c>
      <c r="M163">
        <f t="shared" si="6"/>
        <v>310</v>
      </c>
      <c r="O163">
        <f t="shared" si="7"/>
        <v>175</v>
      </c>
      <c r="Q163" s="22">
        <f t="shared" si="8"/>
        <v>0.56451612903225812</v>
      </c>
    </row>
    <row r="164" spans="1:17" x14ac:dyDescent="0.25">
      <c r="A164" s="4">
        <v>162</v>
      </c>
      <c r="B164" s="1">
        <v>45693</v>
      </c>
      <c r="C164" s="10">
        <v>45694</v>
      </c>
      <c r="D164" s="10">
        <v>46015</v>
      </c>
      <c r="E164" s="2">
        <v>68445000</v>
      </c>
      <c r="F164" s="3">
        <v>0.56386292834890961</v>
      </c>
      <c r="G164" s="14">
        <v>30585402</v>
      </c>
      <c r="H164" s="16">
        <f>Tabla1[[#This Row],[Valor Total]]-Tabla1[[#This Row],[Recursos totales desembolsados o pagados]]</f>
        <v>37859598</v>
      </c>
      <c r="I164" s="17"/>
      <c r="K164" s="21">
        <v>45875</v>
      </c>
      <c r="M164">
        <f t="shared" si="6"/>
        <v>321</v>
      </c>
      <c r="O164">
        <f t="shared" si="7"/>
        <v>181</v>
      </c>
      <c r="Q164" s="22">
        <f t="shared" si="8"/>
        <v>0.56386292834890961</v>
      </c>
    </row>
    <row r="165" spans="1:17" x14ac:dyDescent="0.25">
      <c r="A165" s="4">
        <v>163</v>
      </c>
      <c r="B165" s="1">
        <v>45693</v>
      </c>
      <c r="C165" s="10">
        <v>45695</v>
      </c>
      <c r="D165" s="10">
        <v>46010</v>
      </c>
      <c r="E165" s="11">
        <v>104569666</v>
      </c>
      <c r="F165" s="12">
        <v>0.57142857142857151</v>
      </c>
      <c r="G165" s="15">
        <v>46990167</v>
      </c>
      <c r="H165" s="18">
        <f>Tabla1[[#This Row],[Valor Total]]-Tabla1[[#This Row],[Recursos totales desembolsados o pagados]]</f>
        <v>57579499</v>
      </c>
      <c r="I165" s="17"/>
      <c r="K165" s="21">
        <v>45875</v>
      </c>
      <c r="M165">
        <f t="shared" si="6"/>
        <v>315</v>
      </c>
      <c r="O165">
        <f t="shared" si="7"/>
        <v>180</v>
      </c>
      <c r="Q165" s="22">
        <f t="shared" si="8"/>
        <v>0.57142857142857151</v>
      </c>
    </row>
    <row r="166" spans="1:17" x14ac:dyDescent="0.25">
      <c r="A166" s="4">
        <v>164</v>
      </c>
      <c r="B166" s="1">
        <v>45693</v>
      </c>
      <c r="C166" s="10">
        <v>45694</v>
      </c>
      <c r="D166" s="10">
        <v>45935</v>
      </c>
      <c r="E166" s="2">
        <v>117948000</v>
      </c>
      <c r="F166" s="3">
        <v>0.75103734439834025</v>
      </c>
      <c r="G166" s="14">
        <v>73717500</v>
      </c>
      <c r="H166" s="16">
        <f>Tabla1[[#This Row],[Valor Total]]-Tabla1[[#This Row],[Recursos totales desembolsados o pagados]]</f>
        <v>44230500</v>
      </c>
      <c r="I166" s="17"/>
      <c r="K166" s="21">
        <v>45875</v>
      </c>
      <c r="M166">
        <f t="shared" si="6"/>
        <v>241</v>
      </c>
      <c r="O166">
        <f t="shared" si="7"/>
        <v>181</v>
      </c>
      <c r="Q166" s="22">
        <f t="shared" si="8"/>
        <v>0.75103734439834025</v>
      </c>
    </row>
    <row r="167" spans="1:17" x14ac:dyDescent="0.25">
      <c r="A167" s="4">
        <v>165</v>
      </c>
      <c r="B167" s="1">
        <v>45693</v>
      </c>
      <c r="C167" s="10">
        <v>45695</v>
      </c>
      <c r="D167" s="10">
        <v>45936</v>
      </c>
      <c r="E167" s="2">
        <v>20320000</v>
      </c>
      <c r="F167" s="3">
        <v>0.74688796680497926</v>
      </c>
      <c r="G167" s="14">
        <v>5080000</v>
      </c>
      <c r="H167" s="16">
        <f>Tabla1[[#This Row],[Valor Total]]-Tabla1[[#This Row],[Recursos totales desembolsados o pagados]]</f>
        <v>15240000</v>
      </c>
      <c r="I167" s="17"/>
      <c r="K167" s="21">
        <v>45875</v>
      </c>
      <c r="M167">
        <f t="shared" si="6"/>
        <v>241</v>
      </c>
      <c r="O167">
        <f t="shared" si="7"/>
        <v>180</v>
      </c>
      <c r="Q167" s="22">
        <f t="shared" si="8"/>
        <v>0.74688796680497926</v>
      </c>
    </row>
    <row r="168" spans="1:17" x14ac:dyDescent="0.25">
      <c r="A168" s="4">
        <v>166</v>
      </c>
      <c r="B168" s="1">
        <v>45693</v>
      </c>
      <c r="C168" s="10">
        <v>45694</v>
      </c>
      <c r="D168" s="10">
        <v>45935</v>
      </c>
      <c r="E168" s="2">
        <v>20320000</v>
      </c>
      <c r="F168" s="3">
        <v>0.75103734439834025</v>
      </c>
      <c r="G168" s="14">
        <v>12700000</v>
      </c>
      <c r="H168" s="16">
        <f>Tabla1[[#This Row],[Valor Total]]-Tabla1[[#This Row],[Recursos totales desembolsados o pagados]]</f>
        <v>7620000</v>
      </c>
      <c r="I168" s="17"/>
      <c r="K168" s="21">
        <v>45875</v>
      </c>
      <c r="M168">
        <f t="shared" si="6"/>
        <v>241</v>
      </c>
      <c r="O168">
        <f t="shared" si="7"/>
        <v>181</v>
      </c>
      <c r="Q168" s="22">
        <f t="shared" si="8"/>
        <v>0.75103734439834025</v>
      </c>
    </row>
    <row r="169" spans="1:17" x14ac:dyDescent="0.25">
      <c r="A169" s="4">
        <v>167</v>
      </c>
      <c r="B169" s="1">
        <v>45694</v>
      </c>
      <c r="C169" s="10">
        <v>45695</v>
      </c>
      <c r="D169" s="10">
        <v>45936</v>
      </c>
      <c r="E169" s="2">
        <v>20320000</v>
      </c>
      <c r="F169" s="3">
        <v>0.74688796680497926</v>
      </c>
      <c r="G169" s="14">
        <v>12700000</v>
      </c>
      <c r="H169" s="16">
        <f>Tabla1[[#This Row],[Valor Total]]-Tabla1[[#This Row],[Recursos totales desembolsados o pagados]]</f>
        <v>7620000</v>
      </c>
      <c r="I169" s="17"/>
      <c r="K169" s="21">
        <v>45875</v>
      </c>
      <c r="M169">
        <f t="shared" si="6"/>
        <v>241</v>
      </c>
      <c r="O169">
        <f t="shared" si="7"/>
        <v>180</v>
      </c>
      <c r="Q169" s="22">
        <f t="shared" si="8"/>
        <v>0.74688796680497926</v>
      </c>
    </row>
    <row r="170" spans="1:17" x14ac:dyDescent="0.25">
      <c r="A170" s="4">
        <v>168</v>
      </c>
      <c r="B170" s="1">
        <v>45693</v>
      </c>
      <c r="C170" s="10">
        <v>45694</v>
      </c>
      <c r="D170" s="10">
        <v>45935</v>
      </c>
      <c r="E170" s="2">
        <v>20320000</v>
      </c>
      <c r="F170" s="3">
        <v>0.75103734439834025</v>
      </c>
      <c r="G170" s="14">
        <v>10160000</v>
      </c>
      <c r="H170" s="16">
        <f>Tabla1[[#This Row],[Valor Total]]-Tabla1[[#This Row],[Recursos totales desembolsados o pagados]]</f>
        <v>10160000</v>
      </c>
      <c r="I170" s="17"/>
      <c r="K170" s="21">
        <v>45875</v>
      </c>
      <c r="M170">
        <f t="shared" si="6"/>
        <v>241</v>
      </c>
      <c r="O170">
        <f t="shared" si="7"/>
        <v>181</v>
      </c>
      <c r="Q170" s="22">
        <f t="shared" si="8"/>
        <v>0.75103734439834025</v>
      </c>
    </row>
    <row r="171" spans="1:17" x14ac:dyDescent="0.25">
      <c r="A171" s="4">
        <v>169</v>
      </c>
      <c r="B171" s="1">
        <v>45693</v>
      </c>
      <c r="C171" s="10">
        <v>45695</v>
      </c>
      <c r="D171" s="10">
        <v>45935</v>
      </c>
      <c r="E171" s="2">
        <v>20320000</v>
      </c>
      <c r="F171" s="3">
        <v>0.75</v>
      </c>
      <c r="G171" s="14">
        <v>12700000</v>
      </c>
      <c r="H171" s="16">
        <f>Tabla1[[#This Row],[Valor Total]]-Tabla1[[#This Row],[Recursos totales desembolsados o pagados]]</f>
        <v>7620000</v>
      </c>
      <c r="I171" s="17"/>
      <c r="K171" s="21">
        <v>45875</v>
      </c>
      <c r="M171">
        <f t="shared" si="6"/>
        <v>240</v>
      </c>
      <c r="O171">
        <f t="shared" si="7"/>
        <v>180</v>
      </c>
      <c r="Q171" s="22">
        <f t="shared" si="8"/>
        <v>0.75</v>
      </c>
    </row>
    <row r="172" spans="1:17" x14ac:dyDescent="0.25">
      <c r="A172" s="4">
        <v>170</v>
      </c>
      <c r="B172" s="1">
        <v>45693</v>
      </c>
      <c r="C172" s="10">
        <v>45695</v>
      </c>
      <c r="D172" s="10">
        <v>45936</v>
      </c>
      <c r="E172" s="2">
        <v>20320000</v>
      </c>
      <c r="F172" s="3">
        <v>0.74688796680497926</v>
      </c>
      <c r="G172" s="14">
        <v>12700000</v>
      </c>
      <c r="H172" s="16">
        <f>Tabla1[[#This Row],[Valor Total]]-Tabla1[[#This Row],[Recursos totales desembolsados o pagados]]</f>
        <v>7620000</v>
      </c>
      <c r="I172" s="17"/>
      <c r="K172" s="21">
        <v>45875</v>
      </c>
      <c r="M172">
        <f t="shared" si="6"/>
        <v>241</v>
      </c>
      <c r="O172">
        <f t="shared" si="7"/>
        <v>180</v>
      </c>
      <c r="Q172" s="22">
        <f t="shared" si="8"/>
        <v>0.74688796680497926</v>
      </c>
    </row>
    <row r="173" spans="1:17" x14ac:dyDescent="0.25">
      <c r="A173" s="4">
        <v>171</v>
      </c>
      <c r="B173" s="1">
        <v>45693</v>
      </c>
      <c r="C173" s="10">
        <v>45695</v>
      </c>
      <c r="D173" s="10">
        <v>45935</v>
      </c>
      <c r="E173" s="2">
        <v>20320000</v>
      </c>
      <c r="F173" s="3">
        <v>0.75</v>
      </c>
      <c r="G173" s="14">
        <v>12700000</v>
      </c>
      <c r="H173" s="16">
        <f>Tabla1[[#This Row],[Valor Total]]-Tabla1[[#This Row],[Recursos totales desembolsados o pagados]]</f>
        <v>7620000</v>
      </c>
      <c r="I173" s="17"/>
      <c r="K173" s="21">
        <v>45875</v>
      </c>
      <c r="M173">
        <f t="shared" si="6"/>
        <v>240</v>
      </c>
      <c r="O173">
        <f t="shared" si="7"/>
        <v>180</v>
      </c>
      <c r="Q173" s="22">
        <f t="shared" si="8"/>
        <v>0.75</v>
      </c>
    </row>
    <row r="174" spans="1:17" x14ac:dyDescent="0.25">
      <c r="A174" s="4">
        <v>172</v>
      </c>
      <c r="B174" s="1">
        <v>45705</v>
      </c>
      <c r="C174" s="10">
        <v>45708</v>
      </c>
      <c r="D174" s="10">
        <v>45947</v>
      </c>
      <c r="E174" s="2">
        <v>20320000</v>
      </c>
      <c r="F174" s="3">
        <v>0.69874476987447698</v>
      </c>
      <c r="G174" s="14">
        <v>12700000</v>
      </c>
      <c r="H174" s="16">
        <f>Tabla1[[#This Row],[Valor Total]]-Tabla1[[#This Row],[Recursos totales desembolsados o pagados]]</f>
        <v>7620000</v>
      </c>
      <c r="I174" s="17"/>
      <c r="K174" s="21">
        <v>45875</v>
      </c>
      <c r="M174">
        <f t="shared" si="6"/>
        <v>239</v>
      </c>
      <c r="O174">
        <f t="shared" si="7"/>
        <v>167</v>
      </c>
      <c r="Q174" s="22">
        <f t="shared" si="8"/>
        <v>0.69874476987447698</v>
      </c>
    </row>
    <row r="175" spans="1:17" x14ac:dyDescent="0.25">
      <c r="A175" s="4">
        <v>173</v>
      </c>
      <c r="B175" s="1">
        <v>45700</v>
      </c>
      <c r="C175" s="10">
        <v>45707</v>
      </c>
      <c r="D175" s="10">
        <v>46010</v>
      </c>
      <c r="E175" s="2">
        <v>43186667</v>
      </c>
      <c r="F175" s="3">
        <v>0.5544554455445545</v>
      </c>
      <c r="G175" s="14">
        <v>18040000</v>
      </c>
      <c r="H175" s="16">
        <f>Tabla1[[#This Row],[Valor Total]]-Tabla1[[#This Row],[Recursos totales desembolsados o pagados]]</f>
        <v>25146667</v>
      </c>
      <c r="I175" s="17"/>
      <c r="K175" s="21">
        <v>45875</v>
      </c>
      <c r="M175">
        <f t="shared" si="6"/>
        <v>303</v>
      </c>
      <c r="O175">
        <f t="shared" si="7"/>
        <v>168</v>
      </c>
      <c r="Q175" s="22">
        <f t="shared" si="8"/>
        <v>0.5544554455445545</v>
      </c>
    </row>
    <row r="176" spans="1:17" x14ac:dyDescent="0.25">
      <c r="A176" s="4">
        <v>174</v>
      </c>
      <c r="B176" s="1">
        <v>45700</v>
      </c>
      <c r="C176" s="10">
        <v>45702</v>
      </c>
      <c r="D176" s="10">
        <v>46010</v>
      </c>
      <c r="E176" s="2">
        <v>69346200</v>
      </c>
      <c r="F176" s="3">
        <v>0.56168831168831168</v>
      </c>
      <c r="G176" s="14">
        <v>36209250</v>
      </c>
      <c r="H176" s="16">
        <f>Tabla1[[#This Row],[Valor Total]]-Tabla1[[#This Row],[Recursos totales desembolsados o pagados]]</f>
        <v>33136950</v>
      </c>
      <c r="I176" s="17"/>
      <c r="K176" s="21">
        <v>45875</v>
      </c>
      <c r="M176">
        <f t="shared" si="6"/>
        <v>308</v>
      </c>
      <c r="O176">
        <f t="shared" si="7"/>
        <v>173</v>
      </c>
      <c r="Q176" s="22">
        <f t="shared" si="8"/>
        <v>0.56168831168831168</v>
      </c>
    </row>
    <row r="177" spans="1:17" x14ac:dyDescent="0.25">
      <c r="A177" s="4">
        <v>141748</v>
      </c>
      <c r="B177" s="1">
        <v>45701</v>
      </c>
      <c r="C177" s="10">
        <v>45709</v>
      </c>
      <c r="D177" s="10">
        <v>45900</v>
      </c>
      <c r="E177" s="2">
        <v>535988959</v>
      </c>
      <c r="F177" s="3">
        <v>0.86910994764397909</v>
      </c>
      <c r="G177" s="14">
        <v>323648563</v>
      </c>
      <c r="H177" s="16">
        <f>Tabla1[[#This Row],[Valor Total]]-Tabla1[[#This Row],[Recursos totales desembolsados o pagados]]</f>
        <v>212340396</v>
      </c>
      <c r="I177" s="17"/>
      <c r="K177" s="21">
        <v>45875</v>
      </c>
      <c r="M177">
        <f t="shared" si="6"/>
        <v>191</v>
      </c>
      <c r="O177">
        <f t="shared" si="7"/>
        <v>166</v>
      </c>
      <c r="Q177" s="22">
        <f t="shared" si="8"/>
        <v>0.86910994764397909</v>
      </c>
    </row>
    <row r="178" spans="1:17" x14ac:dyDescent="0.25">
      <c r="A178" s="4">
        <v>175</v>
      </c>
      <c r="B178" s="1">
        <v>45699</v>
      </c>
      <c r="C178" s="10">
        <v>45700</v>
      </c>
      <c r="D178" s="10">
        <v>46010</v>
      </c>
      <c r="E178" s="2">
        <v>77000000</v>
      </c>
      <c r="F178" s="3">
        <v>0.56451612903225812</v>
      </c>
      <c r="G178" s="14">
        <v>34750000</v>
      </c>
      <c r="H178" s="16">
        <f>Tabla1[[#This Row],[Valor Total]]-Tabla1[[#This Row],[Recursos totales desembolsados o pagados]]</f>
        <v>42250000</v>
      </c>
      <c r="I178" s="17"/>
      <c r="K178" s="21">
        <v>45875</v>
      </c>
      <c r="M178">
        <f t="shared" si="6"/>
        <v>310</v>
      </c>
      <c r="O178">
        <f t="shared" si="7"/>
        <v>175</v>
      </c>
      <c r="Q178" s="22">
        <f t="shared" si="8"/>
        <v>0.56451612903225812</v>
      </c>
    </row>
    <row r="179" spans="1:17" x14ac:dyDescent="0.25">
      <c r="A179" s="4">
        <v>176</v>
      </c>
      <c r="B179" s="1">
        <v>45701</v>
      </c>
      <c r="C179" s="10">
        <v>45702</v>
      </c>
      <c r="D179" s="10">
        <v>46010</v>
      </c>
      <c r="E179" s="2">
        <v>165110000</v>
      </c>
      <c r="F179" s="3">
        <v>0.56168831168831168</v>
      </c>
      <c r="G179" s="14">
        <v>71582500</v>
      </c>
      <c r="H179" s="16">
        <f>Tabla1[[#This Row],[Valor Total]]-Tabla1[[#This Row],[Recursos totales desembolsados o pagados]]</f>
        <v>93527500</v>
      </c>
      <c r="I179" s="17"/>
      <c r="K179" s="21">
        <v>45875</v>
      </c>
      <c r="M179">
        <f t="shared" si="6"/>
        <v>308</v>
      </c>
      <c r="O179">
        <f t="shared" si="7"/>
        <v>173</v>
      </c>
      <c r="Q179" s="22">
        <f t="shared" si="8"/>
        <v>0.56168831168831168</v>
      </c>
    </row>
    <row r="180" spans="1:17" x14ac:dyDescent="0.25">
      <c r="A180" s="4">
        <v>177</v>
      </c>
      <c r="B180" s="1">
        <v>45702</v>
      </c>
      <c r="C180" s="10">
        <v>45705</v>
      </c>
      <c r="D180" s="10">
        <v>45946</v>
      </c>
      <c r="E180" s="2">
        <v>36000000</v>
      </c>
      <c r="F180" s="3">
        <v>0.70539419087136934</v>
      </c>
      <c r="G180" s="14">
        <v>22500000</v>
      </c>
      <c r="H180" s="16">
        <f>Tabla1[[#This Row],[Valor Total]]-Tabla1[[#This Row],[Recursos totales desembolsados o pagados]]</f>
        <v>13500000</v>
      </c>
      <c r="I180" s="17"/>
      <c r="K180" s="21">
        <v>45875</v>
      </c>
      <c r="M180">
        <f t="shared" si="6"/>
        <v>241</v>
      </c>
      <c r="O180">
        <f t="shared" si="7"/>
        <v>170</v>
      </c>
      <c r="Q180" s="22">
        <f t="shared" si="8"/>
        <v>0.70539419087136934</v>
      </c>
    </row>
    <row r="181" spans="1:17" x14ac:dyDescent="0.25">
      <c r="A181" s="4">
        <v>178</v>
      </c>
      <c r="B181" s="1">
        <v>45699</v>
      </c>
      <c r="C181" s="10">
        <v>45700</v>
      </c>
      <c r="D181" s="10">
        <v>46002</v>
      </c>
      <c r="E181" s="2">
        <v>101760000</v>
      </c>
      <c r="F181" s="3">
        <v>0.57947019867549665</v>
      </c>
      <c r="G181" s="14">
        <v>47148800</v>
      </c>
      <c r="H181" s="16">
        <f>Tabla1[[#This Row],[Valor Total]]-Tabla1[[#This Row],[Recursos totales desembolsados o pagados]]</f>
        <v>54611200</v>
      </c>
      <c r="I181" s="17"/>
      <c r="K181" s="21">
        <v>45875</v>
      </c>
      <c r="M181">
        <f t="shared" si="6"/>
        <v>302</v>
      </c>
      <c r="O181">
        <f t="shared" si="7"/>
        <v>175</v>
      </c>
      <c r="Q181" s="22">
        <f t="shared" si="8"/>
        <v>0.57947019867549665</v>
      </c>
    </row>
    <row r="182" spans="1:17" x14ac:dyDescent="0.25">
      <c r="A182" s="4">
        <v>179</v>
      </c>
      <c r="B182" s="1">
        <v>45700</v>
      </c>
      <c r="C182" s="10">
        <v>45701</v>
      </c>
      <c r="D182" s="10">
        <v>45942</v>
      </c>
      <c r="E182" s="2">
        <v>20320000</v>
      </c>
      <c r="F182" s="3">
        <v>0.72199170124481327</v>
      </c>
      <c r="G182" s="14">
        <v>20320000</v>
      </c>
      <c r="H182" s="16">
        <f>Tabla1[[#This Row],[Valor Total]]-Tabla1[[#This Row],[Recursos totales desembolsados o pagados]]</f>
        <v>0</v>
      </c>
      <c r="I182" s="17"/>
      <c r="K182" s="21">
        <v>45875</v>
      </c>
      <c r="M182">
        <f t="shared" si="6"/>
        <v>241</v>
      </c>
      <c r="O182">
        <f t="shared" si="7"/>
        <v>174</v>
      </c>
      <c r="Q182" s="22">
        <f t="shared" si="8"/>
        <v>0.72199170124481327</v>
      </c>
    </row>
    <row r="183" spans="1:17" x14ac:dyDescent="0.25">
      <c r="A183" s="4">
        <v>180</v>
      </c>
      <c r="B183" s="1">
        <v>45701</v>
      </c>
      <c r="C183" s="10">
        <v>45702</v>
      </c>
      <c r="D183" s="10">
        <v>46010</v>
      </c>
      <c r="E183" s="2">
        <v>58448940</v>
      </c>
      <c r="F183" s="3">
        <v>0.56168831168831168</v>
      </c>
      <c r="G183" s="14">
        <v>30519225</v>
      </c>
      <c r="H183" s="16">
        <f>Tabla1[[#This Row],[Valor Total]]-Tabla1[[#This Row],[Recursos totales desembolsados o pagados]]</f>
        <v>27929715</v>
      </c>
      <c r="I183" s="17"/>
      <c r="K183" s="21">
        <v>45875</v>
      </c>
      <c r="M183">
        <f t="shared" si="6"/>
        <v>308</v>
      </c>
      <c r="O183">
        <f t="shared" si="7"/>
        <v>173</v>
      </c>
      <c r="Q183" s="22">
        <f t="shared" si="8"/>
        <v>0.56168831168831168</v>
      </c>
    </row>
    <row r="184" spans="1:17" x14ac:dyDescent="0.25">
      <c r="A184" s="4">
        <v>181</v>
      </c>
      <c r="B184" s="1">
        <v>45701</v>
      </c>
      <c r="C184" s="10">
        <v>45702</v>
      </c>
      <c r="D184" s="10">
        <v>45790</v>
      </c>
      <c r="E184" s="2">
        <v>24804000</v>
      </c>
      <c r="F184" s="3">
        <v>1</v>
      </c>
      <c r="G184" s="14">
        <v>24804000</v>
      </c>
      <c r="H184" s="16">
        <f>Tabla1[[#This Row],[Valor Total]]-Tabla1[[#This Row],[Recursos totales desembolsados o pagados]]</f>
        <v>0</v>
      </c>
      <c r="I184" s="17"/>
      <c r="K184" s="21">
        <v>45875</v>
      </c>
      <c r="M184">
        <f t="shared" si="6"/>
        <v>88</v>
      </c>
      <c r="O184">
        <f t="shared" si="7"/>
        <v>173</v>
      </c>
      <c r="Q184" s="22">
        <f t="shared" si="8"/>
        <v>1.9659090909090908</v>
      </c>
    </row>
    <row r="185" spans="1:17" x14ac:dyDescent="0.25">
      <c r="A185" s="4">
        <v>182</v>
      </c>
      <c r="B185" s="1">
        <v>45705</v>
      </c>
      <c r="C185" s="10">
        <v>45706</v>
      </c>
      <c r="D185" s="10">
        <v>45943</v>
      </c>
      <c r="E185" s="2">
        <v>72000000</v>
      </c>
      <c r="F185" s="3">
        <v>0.71308016877637126</v>
      </c>
      <c r="G185" s="14">
        <v>39900000</v>
      </c>
      <c r="H185" s="16">
        <f>Tabla1[[#This Row],[Valor Total]]-Tabla1[[#This Row],[Recursos totales desembolsados o pagados]]</f>
        <v>32100000</v>
      </c>
      <c r="I185" s="17"/>
      <c r="K185" s="21">
        <v>45875</v>
      </c>
      <c r="M185">
        <f t="shared" si="6"/>
        <v>237</v>
      </c>
      <c r="O185">
        <f t="shared" si="7"/>
        <v>169</v>
      </c>
      <c r="Q185" s="22">
        <f t="shared" si="8"/>
        <v>0.71308016877637126</v>
      </c>
    </row>
    <row r="186" spans="1:17" x14ac:dyDescent="0.25">
      <c r="A186" s="4">
        <v>183</v>
      </c>
      <c r="B186" s="1">
        <v>45705</v>
      </c>
      <c r="C186" s="10">
        <v>45706</v>
      </c>
      <c r="D186" s="10">
        <v>45906</v>
      </c>
      <c r="E186" s="2">
        <v>28000000</v>
      </c>
      <c r="F186" s="3">
        <v>0.84499999999999997</v>
      </c>
      <c r="G186" s="14">
        <v>17733333</v>
      </c>
      <c r="H186" s="16">
        <f>Tabla1[[#This Row],[Valor Total]]-Tabla1[[#This Row],[Recursos totales desembolsados o pagados]]</f>
        <v>10266667</v>
      </c>
      <c r="I186" s="17"/>
      <c r="K186" s="21">
        <v>45875</v>
      </c>
      <c r="M186">
        <f t="shared" si="6"/>
        <v>200</v>
      </c>
      <c r="O186">
        <f t="shared" si="7"/>
        <v>169</v>
      </c>
      <c r="Q186" s="22">
        <f t="shared" si="8"/>
        <v>0.84499999999999997</v>
      </c>
    </row>
    <row r="187" spans="1:17" x14ac:dyDescent="0.25">
      <c r="A187" s="4">
        <v>184</v>
      </c>
      <c r="B187" s="1">
        <v>45702</v>
      </c>
      <c r="C187" s="10">
        <v>45706</v>
      </c>
      <c r="D187" s="10">
        <v>46010</v>
      </c>
      <c r="E187" s="2">
        <v>39780000</v>
      </c>
      <c r="F187" s="3">
        <v>0.55592105263157898</v>
      </c>
      <c r="G187" s="14">
        <v>21190000</v>
      </c>
      <c r="H187" s="16">
        <f>Tabla1[[#This Row],[Valor Total]]-Tabla1[[#This Row],[Recursos totales desembolsados o pagados]]</f>
        <v>18590000</v>
      </c>
      <c r="I187" s="17"/>
      <c r="K187" s="21">
        <v>45875</v>
      </c>
      <c r="M187">
        <f t="shared" si="6"/>
        <v>304</v>
      </c>
      <c r="O187">
        <f t="shared" si="7"/>
        <v>169</v>
      </c>
      <c r="Q187" s="22">
        <f t="shared" si="8"/>
        <v>0.55592105263157898</v>
      </c>
    </row>
    <row r="188" spans="1:17" x14ac:dyDescent="0.25">
      <c r="A188" s="4">
        <v>185</v>
      </c>
      <c r="B188" s="1">
        <v>45706</v>
      </c>
      <c r="C188" s="10">
        <v>45707</v>
      </c>
      <c r="D188" s="10">
        <v>46010</v>
      </c>
      <c r="E188" s="2">
        <v>39780000</v>
      </c>
      <c r="F188" s="3">
        <v>0.5544554455445545</v>
      </c>
      <c r="G188" s="14">
        <v>17160000</v>
      </c>
      <c r="H188" s="16">
        <f>Tabla1[[#This Row],[Valor Total]]-Tabla1[[#This Row],[Recursos totales desembolsados o pagados]]</f>
        <v>22620000</v>
      </c>
      <c r="I188" s="17"/>
      <c r="K188" s="21">
        <v>45875</v>
      </c>
      <c r="M188">
        <f t="shared" si="6"/>
        <v>303</v>
      </c>
      <c r="O188">
        <f t="shared" si="7"/>
        <v>168</v>
      </c>
      <c r="Q188" s="22">
        <f t="shared" si="8"/>
        <v>0.5544554455445545</v>
      </c>
    </row>
    <row r="189" spans="1:17" x14ac:dyDescent="0.25">
      <c r="A189" s="4">
        <v>186</v>
      </c>
      <c r="B189" s="1">
        <v>45702</v>
      </c>
      <c r="C189" s="10">
        <v>45705</v>
      </c>
      <c r="D189" s="10">
        <v>46010</v>
      </c>
      <c r="E189" s="2">
        <v>39780000</v>
      </c>
      <c r="F189" s="3">
        <v>0.55737704918032793</v>
      </c>
      <c r="G189" s="14">
        <v>17420000</v>
      </c>
      <c r="H189" s="16">
        <f>Tabla1[[#This Row],[Valor Total]]-Tabla1[[#This Row],[Recursos totales desembolsados o pagados]]</f>
        <v>22360000</v>
      </c>
      <c r="I189" s="17"/>
      <c r="K189" s="21">
        <v>45875</v>
      </c>
      <c r="M189">
        <f t="shared" si="6"/>
        <v>305</v>
      </c>
      <c r="O189">
        <f t="shared" si="7"/>
        <v>170</v>
      </c>
      <c r="Q189" s="22">
        <f t="shared" si="8"/>
        <v>0.55737704918032793</v>
      </c>
    </row>
    <row r="190" spans="1:17" x14ac:dyDescent="0.25">
      <c r="A190" s="4">
        <v>187</v>
      </c>
      <c r="B190" s="1">
        <v>45707</v>
      </c>
      <c r="C190" s="10">
        <v>45709</v>
      </c>
      <c r="D190" s="10">
        <v>46010</v>
      </c>
      <c r="E190" s="2">
        <v>22632805</v>
      </c>
      <c r="F190" s="3">
        <v>0.55149501661129574</v>
      </c>
      <c r="G190" s="14">
        <v>12111200</v>
      </c>
      <c r="H190" s="16">
        <f>Tabla1[[#This Row],[Valor Total]]-Tabla1[[#This Row],[Recursos totales desembolsados o pagados]]</f>
        <v>10521605</v>
      </c>
      <c r="I190" s="17"/>
      <c r="K190" s="21">
        <v>45875</v>
      </c>
      <c r="M190">
        <f t="shared" si="6"/>
        <v>301</v>
      </c>
      <c r="O190">
        <f t="shared" si="7"/>
        <v>166</v>
      </c>
      <c r="Q190" s="22">
        <f t="shared" si="8"/>
        <v>0.55149501661129574</v>
      </c>
    </row>
    <row r="191" spans="1:17" x14ac:dyDescent="0.25">
      <c r="A191" s="4">
        <v>188</v>
      </c>
      <c r="B191" s="1">
        <v>45706</v>
      </c>
      <c r="C191" s="10">
        <v>45707</v>
      </c>
      <c r="D191" s="10">
        <v>46010</v>
      </c>
      <c r="E191" s="2">
        <v>89775000</v>
      </c>
      <c r="F191" s="3">
        <v>0.5544554455445545</v>
      </c>
      <c r="G191" s="14">
        <v>37620000</v>
      </c>
      <c r="H191" s="16">
        <f>Tabla1[[#This Row],[Valor Total]]-Tabla1[[#This Row],[Recursos totales desembolsados o pagados]]</f>
        <v>52155000</v>
      </c>
      <c r="I191" s="17"/>
      <c r="K191" s="21">
        <v>45875</v>
      </c>
      <c r="M191">
        <f t="shared" si="6"/>
        <v>303</v>
      </c>
      <c r="O191">
        <f t="shared" si="7"/>
        <v>168</v>
      </c>
      <c r="Q191" s="22">
        <f t="shared" si="8"/>
        <v>0.5544554455445545</v>
      </c>
    </row>
    <row r="192" spans="1:17" x14ac:dyDescent="0.25">
      <c r="A192" s="4">
        <v>189</v>
      </c>
      <c r="B192" s="1">
        <v>45715</v>
      </c>
      <c r="C192" s="10">
        <v>45716</v>
      </c>
      <c r="D192" s="10">
        <v>45957</v>
      </c>
      <c r="E192" s="2">
        <v>54545455</v>
      </c>
      <c r="F192" s="3">
        <v>0.65975103734439822</v>
      </c>
      <c r="G192" s="14">
        <v>27272728</v>
      </c>
      <c r="H192" s="16">
        <f>Tabla1[[#This Row],[Valor Total]]-Tabla1[[#This Row],[Recursos totales desembolsados o pagados]]</f>
        <v>27272727</v>
      </c>
      <c r="I192" s="17"/>
      <c r="K192" s="21">
        <v>45875</v>
      </c>
      <c r="M192">
        <f t="shared" si="6"/>
        <v>241</v>
      </c>
      <c r="O192">
        <f t="shared" si="7"/>
        <v>159</v>
      </c>
      <c r="Q192" s="22">
        <f t="shared" si="8"/>
        <v>0.65975103734439822</v>
      </c>
    </row>
    <row r="193" spans="1:17" x14ac:dyDescent="0.25">
      <c r="A193" s="4">
        <v>190</v>
      </c>
      <c r="B193" s="1">
        <v>45708</v>
      </c>
      <c r="C193" s="10">
        <v>45709</v>
      </c>
      <c r="D193" s="10">
        <v>45917</v>
      </c>
      <c r="E193" s="2">
        <v>34833333</v>
      </c>
      <c r="F193" s="3">
        <v>0.79807692307692302</v>
      </c>
      <c r="G193" s="14">
        <v>16666666</v>
      </c>
      <c r="H193" s="16">
        <f>Tabla1[[#This Row],[Valor Total]]-Tabla1[[#This Row],[Recursos totales desembolsados o pagados]]</f>
        <v>18166667</v>
      </c>
      <c r="I193" s="17"/>
      <c r="K193" s="21">
        <v>45875</v>
      </c>
      <c r="M193">
        <f t="shared" si="6"/>
        <v>208</v>
      </c>
      <c r="O193">
        <f t="shared" si="7"/>
        <v>166</v>
      </c>
      <c r="Q193" s="22">
        <f t="shared" si="8"/>
        <v>0.79807692307692302</v>
      </c>
    </row>
    <row r="194" spans="1:17" x14ac:dyDescent="0.25">
      <c r="A194" s="4">
        <v>191</v>
      </c>
      <c r="B194" s="1">
        <v>45709</v>
      </c>
      <c r="C194" s="10">
        <v>45712</v>
      </c>
      <c r="D194" s="10">
        <v>45831</v>
      </c>
      <c r="E194" s="2">
        <v>24000000</v>
      </c>
      <c r="F194" s="3">
        <v>1</v>
      </c>
      <c r="G194" s="14">
        <v>24000000</v>
      </c>
      <c r="H194" s="16">
        <f>Tabla1[[#This Row],[Valor Total]]-Tabla1[[#This Row],[Recursos totales desembolsados o pagados]]</f>
        <v>0</v>
      </c>
      <c r="I194" s="17"/>
      <c r="K194" s="21">
        <v>45875</v>
      </c>
      <c r="M194">
        <f t="shared" si="6"/>
        <v>119</v>
      </c>
      <c r="O194">
        <f t="shared" si="7"/>
        <v>163</v>
      </c>
      <c r="Q194" s="22">
        <f t="shared" si="8"/>
        <v>1.3697478991596639</v>
      </c>
    </row>
    <row r="195" spans="1:17" x14ac:dyDescent="0.25">
      <c r="A195" s="4">
        <v>192</v>
      </c>
      <c r="B195" s="1">
        <v>45708</v>
      </c>
      <c r="C195" s="10">
        <v>45709</v>
      </c>
      <c r="D195" s="10">
        <v>45875</v>
      </c>
      <c r="E195" s="2">
        <v>27500000</v>
      </c>
      <c r="F195" s="3">
        <v>1</v>
      </c>
      <c r="G195" s="14">
        <v>17833333</v>
      </c>
      <c r="H195" s="16">
        <f>Tabla1[[#This Row],[Valor Total]]-Tabla1[[#This Row],[Recursos totales desembolsados o pagados]]</f>
        <v>9666667</v>
      </c>
      <c r="I195" s="17"/>
      <c r="K195" s="21">
        <v>45875</v>
      </c>
      <c r="M195">
        <f t="shared" si="6"/>
        <v>166</v>
      </c>
      <c r="O195">
        <f t="shared" si="7"/>
        <v>166</v>
      </c>
      <c r="Q195" s="22">
        <f t="shared" si="8"/>
        <v>1</v>
      </c>
    </row>
    <row r="196" spans="1:17" x14ac:dyDescent="0.25">
      <c r="A196" s="4">
        <v>193</v>
      </c>
      <c r="B196" s="1">
        <v>45750</v>
      </c>
      <c r="C196" s="10">
        <v>45762</v>
      </c>
      <c r="D196" s="10">
        <v>46010</v>
      </c>
      <c r="E196" s="2">
        <v>405520789</v>
      </c>
      <c r="F196" s="3">
        <v>0.45564516129032256</v>
      </c>
      <c r="G196" s="14"/>
      <c r="H196" s="16">
        <f>Tabla1[[#This Row],[Valor Total]]-Tabla1[[#This Row],[Recursos totales desembolsados o pagados]]</f>
        <v>405520789</v>
      </c>
      <c r="I196" s="17"/>
      <c r="K196" s="21">
        <v>45875</v>
      </c>
      <c r="M196">
        <f t="shared" si="6"/>
        <v>248</v>
      </c>
      <c r="O196">
        <f t="shared" si="7"/>
        <v>113</v>
      </c>
      <c r="Q196" s="22">
        <f t="shared" si="8"/>
        <v>0.45564516129032256</v>
      </c>
    </row>
    <row r="197" spans="1:17" x14ac:dyDescent="0.25">
      <c r="A197" s="4">
        <v>194</v>
      </c>
      <c r="B197" s="1">
        <v>45712</v>
      </c>
      <c r="C197" s="10">
        <v>45713</v>
      </c>
      <c r="D197" s="10">
        <v>46015</v>
      </c>
      <c r="E197" s="2">
        <v>48399000</v>
      </c>
      <c r="F197" s="3">
        <v>0.53642384105960272</v>
      </c>
      <c r="G197" s="14">
        <v>24199500</v>
      </c>
      <c r="H197" s="16">
        <f>Tabla1[[#This Row],[Valor Total]]-Tabla1[[#This Row],[Recursos totales desembolsados o pagados]]</f>
        <v>24199500</v>
      </c>
      <c r="I197" s="17"/>
      <c r="K197" s="21">
        <v>45875</v>
      </c>
      <c r="M197">
        <f t="shared" ref="M197:M261" si="9">_xlfn.DAYS(D197,C197)</f>
        <v>302</v>
      </c>
      <c r="O197">
        <f t="shared" ref="O197:O261" si="10">_xlfn.DAYS(K197,C197)</f>
        <v>162</v>
      </c>
      <c r="Q197" s="22">
        <f t="shared" ref="Q197:Q261" si="11">((O197*100)/M197)/100</f>
        <v>0.53642384105960272</v>
      </c>
    </row>
    <row r="198" spans="1:17" x14ac:dyDescent="0.25">
      <c r="A198" s="4">
        <v>195</v>
      </c>
      <c r="B198" s="1">
        <v>45712</v>
      </c>
      <c r="C198" s="10">
        <v>45713</v>
      </c>
      <c r="D198" s="10">
        <v>46015</v>
      </c>
      <c r="E198" s="2">
        <v>48399000</v>
      </c>
      <c r="F198" s="3">
        <v>0.53642384105960272</v>
      </c>
      <c r="G198" s="14">
        <v>24199500</v>
      </c>
      <c r="H198" s="16">
        <f>Tabla1[[#This Row],[Valor Total]]-Tabla1[[#This Row],[Recursos totales desembolsados o pagados]]</f>
        <v>24199500</v>
      </c>
      <c r="I198" s="17"/>
      <c r="K198" s="21">
        <v>45875</v>
      </c>
      <c r="M198">
        <f t="shared" si="9"/>
        <v>302</v>
      </c>
      <c r="O198">
        <f t="shared" si="10"/>
        <v>162</v>
      </c>
      <c r="Q198" s="22">
        <f t="shared" si="11"/>
        <v>0.53642384105960272</v>
      </c>
    </row>
    <row r="199" spans="1:17" x14ac:dyDescent="0.25">
      <c r="A199" s="4">
        <v>196</v>
      </c>
      <c r="B199" s="1">
        <v>45715</v>
      </c>
      <c r="C199" s="10">
        <v>45716</v>
      </c>
      <c r="D199" s="10">
        <v>46017</v>
      </c>
      <c r="E199" s="2">
        <v>50332432</v>
      </c>
      <c r="F199" s="3">
        <v>0.52823920265780733</v>
      </c>
      <c r="G199" s="14">
        <v>9608920</v>
      </c>
      <c r="H199" s="16">
        <f>Tabla1[[#This Row],[Valor Total]]-Tabla1[[#This Row],[Recursos totales desembolsados o pagados]]</f>
        <v>40723512</v>
      </c>
      <c r="I199" s="17"/>
      <c r="K199" s="21">
        <v>45875</v>
      </c>
      <c r="M199">
        <f t="shared" si="9"/>
        <v>301</v>
      </c>
      <c r="O199">
        <f t="shared" si="10"/>
        <v>159</v>
      </c>
      <c r="Q199" s="22">
        <f t="shared" si="11"/>
        <v>0.52823920265780733</v>
      </c>
    </row>
    <row r="200" spans="1:17" x14ac:dyDescent="0.25">
      <c r="A200" s="4">
        <v>197</v>
      </c>
      <c r="B200" s="1">
        <v>45715</v>
      </c>
      <c r="C200" s="10">
        <v>45719</v>
      </c>
      <c r="D200" s="10">
        <v>46010</v>
      </c>
      <c r="E200" s="2">
        <v>46746000</v>
      </c>
      <c r="F200" s="3">
        <v>0.53608247422680411</v>
      </c>
      <c r="G200" s="14">
        <v>19080000</v>
      </c>
      <c r="H200" s="16">
        <f>Tabla1[[#This Row],[Valor Total]]-Tabla1[[#This Row],[Recursos totales desembolsados o pagados]]</f>
        <v>27666000</v>
      </c>
      <c r="I200" s="17"/>
      <c r="K200" s="21">
        <v>45875</v>
      </c>
      <c r="M200">
        <f t="shared" si="9"/>
        <v>291</v>
      </c>
      <c r="O200">
        <f t="shared" si="10"/>
        <v>156</v>
      </c>
      <c r="Q200" s="22">
        <f t="shared" si="11"/>
        <v>0.53608247422680411</v>
      </c>
    </row>
    <row r="201" spans="1:17" ht="33.75" x14ac:dyDescent="0.25">
      <c r="A201" s="4">
        <v>198</v>
      </c>
      <c r="B201" s="1">
        <v>45716</v>
      </c>
      <c r="C201" s="10">
        <v>45719</v>
      </c>
      <c r="D201" s="10">
        <v>45779</v>
      </c>
      <c r="E201" s="2">
        <v>12384450</v>
      </c>
      <c r="F201" s="3">
        <v>1</v>
      </c>
      <c r="G201" s="14">
        <v>4128150</v>
      </c>
      <c r="H201" s="16">
        <f>Tabla1[[#This Row],[Valor Total]]-Tabla1[[#This Row],[Recursos totales desembolsados o pagados]]</f>
        <v>8256300</v>
      </c>
      <c r="I201" s="39" t="s">
        <v>10</v>
      </c>
      <c r="K201" s="21">
        <v>45875</v>
      </c>
      <c r="M201">
        <f t="shared" si="9"/>
        <v>60</v>
      </c>
      <c r="O201">
        <f t="shared" si="10"/>
        <v>156</v>
      </c>
      <c r="Q201" s="22">
        <f t="shared" si="11"/>
        <v>2.6</v>
      </c>
    </row>
    <row r="202" spans="1:17" ht="33.75" x14ac:dyDescent="0.25">
      <c r="A202" s="4">
        <v>199</v>
      </c>
      <c r="B202" s="1">
        <v>45716</v>
      </c>
      <c r="C202" s="10">
        <v>45719</v>
      </c>
      <c r="D202" s="10">
        <v>45779</v>
      </c>
      <c r="E202" s="2">
        <v>12384450</v>
      </c>
      <c r="F202" s="3">
        <v>1</v>
      </c>
      <c r="G202" s="14">
        <v>4128150</v>
      </c>
      <c r="H202" s="16">
        <f>Tabla1[[#This Row],[Valor Total]]-Tabla1[[#This Row],[Recursos totales desembolsados o pagados]]</f>
        <v>8256300</v>
      </c>
      <c r="I202" s="39" t="s">
        <v>10</v>
      </c>
      <c r="K202" s="21">
        <v>45875</v>
      </c>
      <c r="M202">
        <f t="shared" si="9"/>
        <v>60</v>
      </c>
      <c r="O202">
        <f t="shared" si="10"/>
        <v>156</v>
      </c>
      <c r="Q202" s="22">
        <f t="shared" si="11"/>
        <v>2.6</v>
      </c>
    </row>
    <row r="203" spans="1:17" ht="33.75" x14ac:dyDescent="0.25">
      <c r="A203" s="4">
        <v>200</v>
      </c>
      <c r="B203" s="1">
        <v>45716</v>
      </c>
      <c r="C203" s="10">
        <v>45719</v>
      </c>
      <c r="D203" s="10">
        <v>45779</v>
      </c>
      <c r="E203" s="2">
        <v>12384450</v>
      </c>
      <c r="F203" s="3">
        <v>1</v>
      </c>
      <c r="G203" s="14">
        <v>4128150</v>
      </c>
      <c r="H203" s="16">
        <f>Tabla1[[#This Row],[Valor Total]]-Tabla1[[#This Row],[Recursos totales desembolsados o pagados]]</f>
        <v>8256300</v>
      </c>
      <c r="I203" s="39" t="s">
        <v>10</v>
      </c>
      <c r="K203" s="21">
        <v>45875</v>
      </c>
      <c r="M203">
        <f t="shared" si="9"/>
        <v>60</v>
      </c>
      <c r="O203">
        <f t="shared" si="10"/>
        <v>156</v>
      </c>
      <c r="Q203" s="22">
        <f t="shared" si="11"/>
        <v>2.6</v>
      </c>
    </row>
    <row r="204" spans="1:17" ht="33.75" x14ac:dyDescent="0.25">
      <c r="A204" s="4">
        <v>201</v>
      </c>
      <c r="B204" s="1">
        <v>45716</v>
      </c>
      <c r="C204" s="10">
        <v>45719</v>
      </c>
      <c r="D204" s="10">
        <v>45779</v>
      </c>
      <c r="E204" s="2">
        <v>13950300</v>
      </c>
      <c r="F204" s="3">
        <v>1</v>
      </c>
      <c r="G204" s="14">
        <v>11388000</v>
      </c>
      <c r="H204" s="16">
        <f>Tabla1[[#This Row],[Valor Total]]-Tabla1[[#This Row],[Recursos totales desembolsados o pagados]]</f>
        <v>2562300</v>
      </c>
      <c r="I204" s="39" t="s">
        <v>11</v>
      </c>
      <c r="K204" s="21">
        <v>45875</v>
      </c>
      <c r="M204">
        <f t="shared" si="9"/>
        <v>60</v>
      </c>
      <c r="O204">
        <f t="shared" si="10"/>
        <v>156</v>
      </c>
      <c r="Q204" s="22">
        <f t="shared" si="11"/>
        <v>2.6</v>
      </c>
    </row>
    <row r="205" spans="1:17" ht="33.75" x14ac:dyDescent="0.25">
      <c r="A205" s="4">
        <v>202</v>
      </c>
      <c r="B205" s="1">
        <v>45716</v>
      </c>
      <c r="C205" s="10">
        <v>45719</v>
      </c>
      <c r="D205" s="10">
        <v>45779</v>
      </c>
      <c r="E205" s="2">
        <v>17082000</v>
      </c>
      <c r="F205" s="3">
        <v>1</v>
      </c>
      <c r="G205" s="14">
        <v>11388000</v>
      </c>
      <c r="H205" s="16">
        <f>Tabla1[[#This Row],[Valor Total]]-Tabla1[[#This Row],[Recursos totales desembolsados o pagados]]</f>
        <v>5694000</v>
      </c>
      <c r="I205" s="39" t="s">
        <v>11</v>
      </c>
      <c r="K205" s="21">
        <v>45875</v>
      </c>
      <c r="M205">
        <f t="shared" si="9"/>
        <v>60</v>
      </c>
      <c r="O205">
        <f t="shared" si="10"/>
        <v>156</v>
      </c>
      <c r="Q205" s="22">
        <f t="shared" si="11"/>
        <v>2.6</v>
      </c>
    </row>
    <row r="206" spans="1:17" ht="33.75" x14ac:dyDescent="0.25">
      <c r="A206" s="4">
        <v>203</v>
      </c>
      <c r="B206" s="1">
        <v>45716</v>
      </c>
      <c r="C206" s="10">
        <v>45719</v>
      </c>
      <c r="D206" s="10">
        <v>45779</v>
      </c>
      <c r="E206" s="2">
        <v>17082000</v>
      </c>
      <c r="F206" s="3">
        <v>1</v>
      </c>
      <c r="G206" s="14">
        <v>13950300</v>
      </c>
      <c r="H206" s="16">
        <f>Tabla1[[#This Row],[Valor Total]]-Tabla1[[#This Row],[Recursos totales desembolsados o pagados]]</f>
        <v>3131700</v>
      </c>
      <c r="I206" s="39" t="s">
        <v>12</v>
      </c>
      <c r="K206" s="21">
        <v>45875</v>
      </c>
      <c r="M206">
        <f t="shared" si="9"/>
        <v>60</v>
      </c>
      <c r="O206">
        <f t="shared" si="10"/>
        <v>156</v>
      </c>
      <c r="Q206" s="22">
        <f t="shared" si="11"/>
        <v>2.6</v>
      </c>
    </row>
    <row r="207" spans="1:17" ht="33.75" x14ac:dyDescent="0.25">
      <c r="A207" s="4">
        <v>204</v>
      </c>
      <c r="B207" s="1">
        <v>45716</v>
      </c>
      <c r="C207" s="10">
        <v>45719</v>
      </c>
      <c r="D207" s="10">
        <v>45779</v>
      </c>
      <c r="E207" s="2">
        <v>17082000</v>
      </c>
      <c r="F207" s="3">
        <v>1</v>
      </c>
      <c r="G207" s="14">
        <v>13950300</v>
      </c>
      <c r="H207" s="16">
        <f>Tabla1[[#This Row],[Valor Total]]-Tabla1[[#This Row],[Recursos totales desembolsados o pagados]]</f>
        <v>3131700</v>
      </c>
      <c r="I207" s="39" t="s">
        <v>12</v>
      </c>
      <c r="K207" s="21">
        <v>45875</v>
      </c>
      <c r="M207">
        <f t="shared" si="9"/>
        <v>60</v>
      </c>
      <c r="O207">
        <f t="shared" si="10"/>
        <v>156</v>
      </c>
      <c r="Q207" s="22">
        <f t="shared" si="11"/>
        <v>2.6</v>
      </c>
    </row>
    <row r="208" spans="1:17" x14ac:dyDescent="0.25">
      <c r="A208" s="4">
        <v>205</v>
      </c>
      <c r="B208" s="1">
        <v>45716</v>
      </c>
      <c r="C208" s="10">
        <v>45720</v>
      </c>
      <c r="D208" s="10">
        <v>46021</v>
      </c>
      <c r="E208" s="2">
        <v>63360000</v>
      </c>
      <c r="F208" s="3">
        <v>0.51495016611295685</v>
      </c>
      <c r="G208" s="14">
        <v>24960000</v>
      </c>
      <c r="H208" s="16">
        <f>Tabla1[[#This Row],[Valor Total]]-Tabla1[[#This Row],[Recursos totales desembolsados o pagados]]</f>
        <v>38400000</v>
      </c>
      <c r="I208" s="17"/>
      <c r="K208" s="21">
        <v>45875</v>
      </c>
      <c r="M208">
        <f t="shared" si="9"/>
        <v>301</v>
      </c>
      <c r="O208">
        <f t="shared" si="10"/>
        <v>155</v>
      </c>
      <c r="Q208" s="22">
        <f t="shared" si="11"/>
        <v>0.51495016611295685</v>
      </c>
    </row>
    <row r="209" spans="1:17" ht="33.75" x14ac:dyDescent="0.25">
      <c r="A209" s="4">
        <v>206</v>
      </c>
      <c r="B209" s="1">
        <v>45716</v>
      </c>
      <c r="C209" s="10">
        <v>45719</v>
      </c>
      <c r="D209" s="10">
        <v>45779</v>
      </c>
      <c r="E209" s="2">
        <v>9822150</v>
      </c>
      <c r="F209" s="3">
        <v>1</v>
      </c>
      <c r="G209" s="14">
        <v>3274050</v>
      </c>
      <c r="H209" s="16">
        <f>Tabla1[[#This Row],[Valor Total]]-Tabla1[[#This Row],[Recursos totales desembolsados o pagados]]</f>
        <v>6548100</v>
      </c>
      <c r="I209" s="39" t="s">
        <v>13</v>
      </c>
      <c r="K209" s="21">
        <v>45875</v>
      </c>
      <c r="M209">
        <f t="shared" si="9"/>
        <v>60</v>
      </c>
      <c r="O209">
        <f t="shared" si="10"/>
        <v>156</v>
      </c>
      <c r="Q209" s="22">
        <f t="shared" si="11"/>
        <v>2.6</v>
      </c>
    </row>
    <row r="210" spans="1:17" ht="33.75" x14ac:dyDescent="0.25">
      <c r="A210" s="4">
        <v>207</v>
      </c>
      <c r="B210" s="1">
        <v>45716</v>
      </c>
      <c r="C210" s="10">
        <v>45719</v>
      </c>
      <c r="D210" s="10">
        <v>45779</v>
      </c>
      <c r="E210" s="2">
        <v>9822150</v>
      </c>
      <c r="F210" s="3">
        <v>1</v>
      </c>
      <c r="G210" s="14">
        <v>3274050</v>
      </c>
      <c r="H210" s="16">
        <f>Tabla1[[#This Row],[Valor Total]]-Tabla1[[#This Row],[Recursos totales desembolsados o pagados]]</f>
        <v>6548100</v>
      </c>
      <c r="I210" s="39" t="s">
        <v>13</v>
      </c>
      <c r="K210" s="21">
        <v>45875</v>
      </c>
      <c r="M210">
        <f t="shared" si="9"/>
        <v>60</v>
      </c>
      <c r="O210">
        <f t="shared" si="10"/>
        <v>156</v>
      </c>
      <c r="Q210" s="22">
        <f t="shared" si="11"/>
        <v>2.6</v>
      </c>
    </row>
    <row r="211" spans="1:17" ht="33.75" x14ac:dyDescent="0.25">
      <c r="A211" s="4">
        <v>208</v>
      </c>
      <c r="B211" s="1">
        <v>45716</v>
      </c>
      <c r="C211" s="10">
        <v>45719</v>
      </c>
      <c r="D211" s="10">
        <v>45779</v>
      </c>
      <c r="E211" s="2">
        <v>9822150</v>
      </c>
      <c r="F211" s="3">
        <v>1</v>
      </c>
      <c r="G211" s="14">
        <v>3274050</v>
      </c>
      <c r="H211" s="16">
        <f>Tabla1[[#This Row],[Valor Total]]-Tabla1[[#This Row],[Recursos totales desembolsados o pagados]]</f>
        <v>6548100</v>
      </c>
      <c r="I211" s="39" t="s">
        <v>13</v>
      </c>
      <c r="K211" s="21">
        <v>45875</v>
      </c>
      <c r="M211">
        <f t="shared" si="9"/>
        <v>60</v>
      </c>
      <c r="O211">
        <f t="shared" si="10"/>
        <v>156</v>
      </c>
      <c r="Q211" s="22">
        <f t="shared" si="11"/>
        <v>2.6</v>
      </c>
    </row>
    <row r="212" spans="1:17" ht="33.75" x14ac:dyDescent="0.25">
      <c r="A212" s="4">
        <v>209</v>
      </c>
      <c r="B212" s="1">
        <v>45716</v>
      </c>
      <c r="C212" s="10">
        <v>45719</v>
      </c>
      <c r="D212" s="10">
        <v>45779</v>
      </c>
      <c r="E212" s="2">
        <v>9822150</v>
      </c>
      <c r="F212" s="3">
        <v>1</v>
      </c>
      <c r="G212" s="14">
        <v>3274050</v>
      </c>
      <c r="H212" s="16">
        <f>Tabla1[[#This Row],[Valor Total]]-Tabla1[[#This Row],[Recursos totales desembolsados o pagados]]</f>
        <v>6548100</v>
      </c>
      <c r="I212" s="39" t="s">
        <v>13</v>
      </c>
      <c r="K212" s="21">
        <v>45875</v>
      </c>
      <c r="M212">
        <f t="shared" si="9"/>
        <v>60</v>
      </c>
      <c r="O212">
        <f t="shared" si="10"/>
        <v>156</v>
      </c>
      <c r="Q212" s="22">
        <f t="shared" si="11"/>
        <v>2.6</v>
      </c>
    </row>
    <row r="213" spans="1:17" ht="33.75" x14ac:dyDescent="0.25">
      <c r="A213" s="4">
        <v>210</v>
      </c>
      <c r="B213" s="1">
        <v>45716</v>
      </c>
      <c r="C213" s="10">
        <v>45719</v>
      </c>
      <c r="D213" s="10">
        <v>45779</v>
      </c>
      <c r="E213" s="2">
        <v>9822150</v>
      </c>
      <c r="F213" s="3">
        <v>1</v>
      </c>
      <c r="G213" s="14">
        <v>3274050</v>
      </c>
      <c r="H213" s="16">
        <f>Tabla1[[#This Row],[Valor Total]]-Tabla1[[#This Row],[Recursos totales desembolsados o pagados]]</f>
        <v>6548100</v>
      </c>
      <c r="I213" s="39" t="s">
        <v>13</v>
      </c>
      <c r="K213" s="21">
        <v>45875</v>
      </c>
      <c r="M213">
        <f t="shared" si="9"/>
        <v>60</v>
      </c>
      <c r="O213">
        <f t="shared" si="10"/>
        <v>156</v>
      </c>
      <c r="Q213" s="22">
        <f t="shared" si="11"/>
        <v>2.6</v>
      </c>
    </row>
    <row r="214" spans="1:17" ht="33.75" x14ac:dyDescent="0.25">
      <c r="A214" s="4">
        <v>211</v>
      </c>
      <c r="B214" s="1">
        <v>45716</v>
      </c>
      <c r="C214" s="10">
        <v>45719</v>
      </c>
      <c r="D214" s="10">
        <v>45810</v>
      </c>
      <c r="E214" s="2">
        <v>9822150</v>
      </c>
      <c r="F214" s="3">
        <v>1</v>
      </c>
      <c r="G214" s="19">
        <v>6548100</v>
      </c>
      <c r="H214" s="20">
        <f>Tabla1[[#This Row],[Valor Total]]-Tabla1[[#This Row],[Recursos totales desembolsados o pagados]]</f>
        <v>3274050</v>
      </c>
      <c r="I214" s="39" t="s">
        <v>13</v>
      </c>
      <c r="K214" s="21">
        <v>45875</v>
      </c>
      <c r="M214">
        <f t="shared" si="9"/>
        <v>91</v>
      </c>
      <c r="O214">
        <f t="shared" si="10"/>
        <v>156</v>
      </c>
      <c r="Q214" s="22">
        <f t="shared" si="11"/>
        <v>1.7142857142857142</v>
      </c>
    </row>
    <row r="215" spans="1:17" ht="33.75" x14ac:dyDescent="0.25">
      <c r="A215" s="4">
        <v>212</v>
      </c>
      <c r="B215" s="1">
        <v>45716</v>
      </c>
      <c r="C215" s="10">
        <v>45719</v>
      </c>
      <c r="D215" s="10">
        <v>45810</v>
      </c>
      <c r="E215" s="2">
        <v>9822150</v>
      </c>
      <c r="F215" s="3">
        <v>1</v>
      </c>
      <c r="G215" s="14">
        <v>6548100</v>
      </c>
      <c r="H215" s="16">
        <f>Tabla1[[#This Row],[Valor Total]]-Tabla1[[#This Row],[Recursos totales desembolsados o pagados]]</f>
        <v>3274050</v>
      </c>
      <c r="I215" s="39" t="s">
        <v>13</v>
      </c>
      <c r="K215" s="21">
        <v>45875</v>
      </c>
      <c r="M215">
        <f t="shared" si="9"/>
        <v>91</v>
      </c>
      <c r="O215">
        <f t="shared" si="10"/>
        <v>156</v>
      </c>
      <c r="Q215" s="22">
        <f t="shared" si="11"/>
        <v>1.7142857142857142</v>
      </c>
    </row>
    <row r="216" spans="1:17" ht="33.75" x14ac:dyDescent="0.25">
      <c r="A216" s="4">
        <v>213</v>
      </c>
      <c r="B216" s="1">
        <v>45716</v>
      </c>
      <c r="C216" s="10">
        <v>45719</v>
      </c>
      <c r="D216" s="10">
        <v>45810</v>
      </c>
      <c r="E216" s="2">
        <v>9822150</v>
      </c>
      <c r="F216" s="3">
        <v>1</v>
      </c>
      <c r="G216" s="14">
        <v>6548100</v>
      </c>
      <c r="H216" s="16">
        <f>Tabla1[[#This Row],[Valor Total]]-Tabla1[[#This Row],[Recursos totales desembolsados o pagados]]</f>
        <v>3274050</v>
      </c>
      <c r="I216" s="39" t="s">
        <v>13</v>
      </c>
      <c r="K216" s="21">
        <v>45875</v>
      </c>
      <c r="M216">
        <f t="shared" si="9"/>
        <v>91</v>
      </c>
      <c r="O216">
        <f t="shared" si="10"/>
        <v>156</v>
      </c>
      <c r="Q216" s="22">
        <f t="shared" si="11"/>
        <v>1.7142857142857142</v>
      </c>
    </row>
    <row r="217" spans="1:17" x14ac:dyDescent="0.25">
      <c r="A217" s="4">
        <v>214</v>
      </c>
      <c r="B217" s="1">
        <v>45715</v>
      </c>
      <c r="C217" s="10">
        <v>45716</v>
      </c>
      <c r="D217" s="10">
        <v>46010</v>
      </c>
      <c r="E217" s="2">
        <v>81026400</v>
      </c>
      <c r="F217" s="3">
        <v>0.54081632653061229</v>
      </c>
      <c r="G217" s="14">
        <v>33347600</v>
      </c>
      <c r="H217" s="16">
        <f>Tabla1[[#This Row],[Valor Total]]-Tabla1[[#This Row],[Recursos totales desembolsados o pagados]]</f>
        <v>47678800</v>
      </c>
      <c r="I217" s="17"/>
      <c r="K217" s="21">
        <v>45875</v>
      </c>
      <c r="M217">
        <f t="shared" si="9"/>
        <v>294</v>
      </c>
      <c r="O217">
        <f t="shared" si="10"/>
        <v>159</v>
      </c>
      <c r="Q217" s="22">
        <f t="shared" si="11"/>
        <v>0.54081632653061229</v>
      </c>
    </row>
    <row r="218" spans="1:17" x14ac:dyDescent="0.25">
      <c r="A218" s="4">
        <v>215</v>
      </c>
      <c r="B218" s="1">
        <v>45720</v>
      </c>
      <c r="C218" s="10">
        <v>45720</v>
      </c>
      <c r="D218" s="10">
        <v>46008</v>
      </c>
      <c r="E218" s="2">
        <v>57180000</v>
      </c>
      <c r="F218" s="3">
        <v>0.53819444444444442</v>
      </c>
      <c r="G218" s="14">
        <v>29492840</v>
      </c>
      <c r="H218" s="16">
        <f>Tabla1[[#This Row],[Valor Total]]-Tabla1[[#This Row],[Recursos totales desembolsados o pagados]]</f>
        <v>27687160</v>
      </c>
      <c r="I218" s="17"/>
      <c r="K218" s="21">
        <v>45875</v>
      </c>
      <c r="M218">
        <f t="shared" si="9"/>
        <v>288</v>
      </c>
      <c r="O218">
        <f t="shared" si="10"/>
        <v>155</v>
      </c>
      <c r="Q218" s="22">
        <f t="shared" si="11"/>
        <v>0.53819444444444442</v>
      </c>
    </row>
    <row r="219" spans="1:17" x14ac:dyDescent="0.25">
      <c r="A219" s="4">
        <v>216</v>
      </c>
      <c r="B219" s="1">
        <v>45716</v>
      </c>
      <c r="C219" s="10">
        <v>45719</v>
      </c>
      <c r="D219" s="10">
        <v>45900</v>
      </c>
      <c r="E219" s="2">
        <v>25200000</v>
      </c>
      <c r="F219" s="3">
        <v>0.86187845303867405</v>
      </c>
      <c r="G219" s="14">
        <v>16520000</v>
      </c>
      <c r="H219" s="16">
        <f>Tabla1[[#This Row],[Valor Total]]-Tabla1[[#This Row],[Recursos totales desembolsados o pagados]]</f>
        <v>8680000</v>
      </c>
      <c r="I219" s="17"/>
      <c r="K219" s="21">
        <v>45875</v>
      </c>
      <c r="M219">
        <f t="shared" si="9"/>
        <v>181</v>
      </c>
      <c r="O219">
        <f t="shared" si="10"/>
        <v>156</v>
      </c>
      <c r="Q219" s="22">
        <f t="shared" si="11"/>
        <v>0.86187845303867405</v>
      </c>
    </row>
    <row r="220" spans="1:17" x14ac:dyDescent="0.25">
      <c r="A220" s="4">
        <v>217</v>
      </c>
      <c r="B220" s="1">
        <v>45715</v>
      </c>
      <c r="C220" s="10">
        <v>45716</v>
      </c>
      <c r="D220" s="10">
        <v>46010</v>
      </c>
      <c r="E220" s="2">
        <v>49000000</v>
      </c>
      <c r="F220" s="3">
        <v>0.54081632653061229</v>
      </c>
      <c r="G220" s="14">
        <v>20500000</v>
      </c>
      <c r="H220" s="16">
        <f>Tabla1[[#This Row],[Valor Total]]-Tabla1[[#This Row],[Recursos totales desembolsados o pagados]]</f>
        <v>28500000</v>
      </c>
      <c r="I220" s="17"/>
      <c r="K220" s="21">
        <v>45875</v>
      </c>
      <c r="M220">
        <f t="shared" si="9"/>
        <v>294</v>
      </c>
      <c r="O220">
        <f t="shared" si="10"/>
        <v>159</v>
      </c>
      <c r="Q220" s="22">
        <f t="shared" si="11"/>
        <v>0.54081632653061229</v>
      </c>
    </row>
    <row r="221" spans="1:17" x14ac:dyDescent="0.25">
      <c r="A221" s="4">
        <v>218</v>
      </c>
      <c r="B221" s="1">
        <v>45716</v>
      </c>
      <c r="C221" s="10">
        <v>45719</v>
      </c>
      <c r="D221" s="10">
        <v>46010</v>
      </c>
      <c r="E221" s="2">
        <v>66728935</v>
      </c>
      <c r="F221" s="3">
        <v>0.53608247422680411</v>
      </c>
      <c r="G221" s="14">
        <v>34410740</v>
      </c>
      <c r="H221" s="16">
        <f>Tabla1[[#This Row],[Valor Total]]-Tabla1[[#This Row],[Recursos totales desembolsados o pagados]]</f>
        <v>32318195</v>
      </c>
      <c r="I221" s="17"/>
      <c r="K221" s="21">
        <v>45875</v>
      </c>
      <c r="M221">
        <f t="shared" si="9"/>
        <v>291</v>
      </c>
      <c r="O221">
        <f t="shared" si="10"/>
        <v>156</v>
      </c>
      <c r="Q221" s="22">
        <f t="shared" si="11"/>
        <v>0.53608247422680411</v>
      </c>
    </row>
    <row r="222" spans="1:17" x14ac:dyDescent="0.25">
      <c r="A222" s="4">
        <v>219</v>
      </c>
      <c r="B222" s="1">
        <v>45720</v>
      </c>
      <c r="C222" s="10">
        <v>45722</v>
      </c>
      <c r="D222" s="10">
        <v>46010</v>
      </c>
      <c r="E222" s="2">
        <v>114800000</v>
      </c>
      <c r="F222" s="3">
        <v>0.53125</v>
      </c>
      <c r="G222" s="14">
        <v>46000000</v>
      </c>
      <c r="H222" s="16">
        <f>Tabla1[[#This Row],[Valor Total]]-Tabla1[[#This Row],[Recursos totales desembolsados o pagados]]</f>
        <v>68800000</v>
      </c>
      <c r="I222" s="17"/>
      <c r="K222" s="21">
        <v>45875</v>
      </c>
      <c r="M222">
        <f t="shared" si="9"/>
        <v>288</v>
      </c>
      <c r="O222">
        <f t="shared" si="10"/>
        <v>153</v>
      </c>
      <c r="Q222" s="22">
        <f t="shared" si="11"/>
        <v>0.53125</v>
      </c>
    </row>
    <row r="223" spans="1:17" x14ac:dyDescent="0.25">
      <c r="A223" s="4">
        <v>220</v>
      </c>
      <c r="B223" s="1">
        <v>45716</v>
      </c>
      <c r="C223" s="10">
        <v>45730</v>
      </c>
      <c r="D223" s="10">
        <v>46010</v>
      </c>
      <c r="E223" s="2">
        <v>60487020</v>
      </c>
      <c r="F223" s="3">
        <v>0.51785714285714279</v>
      </c>
      <c r="G223" s="14">
        <v>11088630</v>
      </c>
      <c r="H223" s="16">
        <f>Tabla1[[#This Row],[Valor Total]]-Tabla1[[#This Row],[Recursos totales desembolsados o pagados]]</f>
        <v>49398390</v>
      </c>
      <c r="I223" s="17"/>
      <c r="K223" s="21">
        <v>45875</v>
      </c>
      <c r="M223">
        <f t="shared" si="9"/>
        <v>280</v>
      </c>
      <c r="O223">
        <f t="shared" si="10"/>
        <v>145</v>
      </c>
      <c r="Q223" s="22">
        <f t="shared" si="11"/>
        <v>0.51785714285714279</v>
      </c>
    </row>
    <row r="224" spans="1:17" x14ac:dyDescent="0.25">
      <c r="A224" s="4">
        <v>221</v>
      </c>
      <c r="B224" s="1">
        <v>45722</v>
      </c>
      <c r="C224" s="10">
        <v>45723</v>
      </c>
      <c r="D224" s="10">
        <v>46010</v>
      </c>
      <c r="E224" s="2">
        <v>116030000</v>
      </c>
      <c r="F224" s="3">
        <v>0.52961672473867594</v>
      </c>
      <c r="G224" s="14">
        <v>46740000</v>
      </c>
      <c r="H224" s="16">
        <f>Tabla1[[#This Row],[Valor Total]]-Tabla1[[#This Row],[Recursos totales desembolsados o pagados]]</f>
        <v>69290000</v>
      </c>
      <c r="I224" s="17"/>
      <c r="K224" s="21">
        <v>45875</v>
      </c>
      <c r="M224">
        <f t="shared" si="9"/>
        <v>287</v>
      </c>
      <c r="O224">
        <f t="shared" si="10"/>
        <v>152</v>
      </c>
      <c r="Q224" s="22">
        <f t="shared" si="11"/>
        <v>0.52961672473867594</v>
      </c>
    </row>
    <row r="225" spans="1:17" x14ac:dyDescent="0.25">
      <c r="A225" s="4">
        <v>222</v>
      </c>
      <c r="B225" s="1">
        <v>45723</v>
      </c>
      <c r="C225" s="10">
        <v>45723</v>
      </c>
      <c r="D225" s="10">
        <v>46013</v>
      </c>
      <c r="E225" s="2">
        <v>17448000</v>
      </c>
      <c r="F225" s="3">
        <v>0.52413793103448281</v>
      </c>
      <c r="G225" s="14">
        <v>5234400</v>
      </c>
      <c r="H225" s="16">
        <f>Tabla1[[#This Row],[Valor Total]]-Tabla1[[#This Row],[Recursos totales desembolsados o pagados]]</f>
        <v>12213600</v>
      </c>
      <c r="I225" s="17"/>
      <c r="K225" s="21">
        <v>45875</v>
      </c>
      <c r="M225">
        <f t="shared" si="9"/>
        <v>290</v>
      </c>
      <c r="O225">
        <f t="shared" si="10"/>
        <v>152</v>
      </c>
      <c r="Q225" s="22">
        <f t="shared" si="11"/>
        <v>0.52413793103448281</v>
      </c>
    </row>
    <row r="226" spans="1:17" x14ac:dyDescent="0.25">
      <c r="A226" s="4">
        <v>223</v>
      </c>
      <c r="B226" s="1">
        <v>45722</v>
      </c>
      <c r="C226" s="10">
        <v>45723</v>
      </c>
      <c r="D226" s="10">
        <v>46021</v>
      </c>
      <c r="E226" s="2">
        <v>53100600</v>
      </c>
      <c r="F226" s="3">
        <v>0.51006711409395977</v>
      </c>
      <c r="G226" s="14">
        <v>26000000</v>
      </c>
      <c r="H226" s="16">
        <f>Tabla1[[#This Row],[Valor Total]]-Tabla1[[#This Row],[Recursos totales desembolsados o pagados]]</f>
        <v>27100600</v>
      </c>
      <c r="I226" s="17"/>
      <c r="K226" s="21">
        <v>45875</v>
      </c>
      <c r="M226">
        <f t="shared" si="9"/>
        <v>298</v>
      </c>
      <c r="O226">
        <f t="shared" si="10"/>
        <v>152</v>
      </c>
      <c r="Q226" s="22">
        <f t="shared" si="11"/>
        <v>0.51006711409395977</v>
      </c>
    </row>
    <row r="227" spans="1:17" x14ac:dyDescent="0.25">
      <c r="A227" s="4">
        <v>224</v>
      </c>
      <c r="B227" s="1">
        <v>45722</v>
      </c>
      <c r="C227" s="10">
        <v>45726</v>
      </c>
      <c r="D227" s="10">
        <v>46017</v>
      </c>
      <c r="E227" s="2">
        <v>66000000</v>
      </c>
      <c r="F227" s="3">
        <v>0.51202749140893478</v>
      </c>
      <c r="G227" s="14">
        <v>19800000</v>
      </c>
      <c r="H227" s="16">
        <f>Tabla1[[#This Row],[Valor Total]]-Tabla1[[#This Row],[Recursos totales desembolsados o pagados]]</f>
        <v>46200000</v>
      </c>
      <c r="I227" s="17"/>
      <c r="K227" s="21">
        <v>45875</v>
      </c>
      <c r="M227">
        <f t="shared" si="9"/>
        <v>291</v>
      </c>
      <c r="O227">
        <f t="shared" si="10"/>
        <v>149</v>
      </c>
      <c r="Q227" s="22">
        <f t="shared" si="11"/>
        <v>0.51202749140893478</v>
      </c>
    </row>
    <row r="228" spans="1:17" x14ac:dyDescent="0.25">
      <c r="A228" s="4">
        <v>225</v>
      </c>
      <c r="B228" s="1">
        <v>45723</v>
      </c>
      <c r="C228" s="10">
        <v>45728</v>
      </c>
      <c r="D228" s="10">
        <v>45972</v>
      </c>
      <c r="E228" s="2">
        <v>117948000</v>
      </c>
      <c r="F228" s="3">
        <v>0.60245901639344257</v>
      </c>
      <c r="G228" s="14">
        <v>14743500</v>
      </c>
      <c r="H228" s="16">
        <f>Tabla1[[#This Row],[Valor Total]]-Tabla1[[#This Row],[Recursos totales desembolsados o pagados]]</f>
        <v>103204500</v>
      </c>
      <c r="I228" s="17"/>
      <c r="K228" s="21">
        <v>45875</v>
      </c>
      <c r="M228">
        <f t="shared" si="9"/>
        <v>244</v>
      </c>
      <c r="O228">
        <f t="shared" si="10"/>
        <v>147</v>
      </c>
      <c r="Q228" s="22">
        <f t="shared" si="11"/>
        <v>0.60245901639344257</v>
      </c>
    </row>
    <row r="229" spans="1:17" x14ac:dyDescent="0.25">
      <c r="A229" s="4">
        <v>226</v>
      </c>
      <c r="B229" s="1">
        <v>45733</v>
      </c>
      <c r="C229" s="10">
        <v>45737</v>
      </c>
      <c r="D229" s="10">
        <v>46010</v>
      </c>
      <c r="E229" s="2">
        <v>74666666</v>
      </c>
      <c r="F229" s="3">
        <v>0.50549450549450547</v>
      </c>
      <c r="G229" s="14">
        <v>26666667</v>
      </c>
      <c r="H229" s="16">
        <f>Tabla1[[#This Row],[Valor Total]]-Tabla1[[#This Row],[Recursos totales desembolsados o pagados]]</f>
        <v>47999999</v>
      </c>
      <c r="I229" s="17"/>
      <c r="K229" s="21">
        <v>45875</v>
      </c>
      <c r="M229">
        <f t="shared" si="9"/>
        <v>273</v>
      </c>
      <c r="O229">
        <f t="shared" si="10"/>
        <v>138</v>
      </c>
      <c r="Q229" s="22">
        <f t="shared" si="11"/>
        <v>0.50549450549450547</v>
      </c>
    </row>
    <row r="230" spans="1:17" x14ac:dyDescent="0.25">
      <c r="A230" s="4">
        <v>227</v>
      </c>
      <c r="B230" s="1">
        <v>45730</v>
      </c>
      <c r="C230" s="10">
        <v>45735</v>
      </c>
      <c r="D230" s="10">
        <v>45765</v>
      </c>
      <c r="E230" s="2">
        <v>42000000</v>
      </c>
      <c r="F230" s="3">
        <v>1</v>
      </c>
      <c r="G230" s="14">
        <v>42000000</v>
      </c>
      <c r="H230" s="16">
        <f>Tabla1[[#This Row],[Valor Total]]-Tabla1[[#This Row],[Recursos totales desembolsados o pagados]]</f>
        <v>0</v>
      </c>
      <c r="I230" s="17"/>
      <c r="K230" s="21">
        <v>45875</v>
      </c>
      <c r="M230">
        <f t="shared" si="9"/>
        <v>30</v>
      </c>
      <c r="O230">
        <f t="shared" si="10"/>
        <v>140</v>
      </c>
      <c r="Q230" s="22">
        <f t="shared" si="11"/>
        <v>4.666666666666667</v>
      </c>
    </row>
    <row r="231" spans="1:17" x14ac:dyDescent="0.25">
      <c r="A231" s="4">
        <v>228</v>
      </c>
      <c r="B231" s="1">
        <v>45735</v>
      </c>
      <c r="C231" s="10">
        <v>45737</v>
      </c>
      <c r="D231" s="10">
        <v>46021</v>
      </c>
      <c r="E231" s="2">
        <v>93280000</v>
      </c>
      <c r="F231" s="3">
        <v>0.4859154929577465</v>
      </c>
      <c r="G231" s="14">
        <v>13231205</v>
      </c>
      <c r="H231" s="16">
        <f>Tabla1[[#This Row],[Valor Total]]-Tabla1[[#This Row],[Recursos totales desembolsados o pagados]]</f>
        <v>80048795</v>
      </c>
      <c r="I231" s="17"/>
      <c r="K231" s="21">
        <v>45875</v>
      </c>
      <c r="M231">
        <f t="shared" si="9"/>
        <v>284</v>
      </c>
      <c r="O231">
        <f t="shared" si="10"/>
        <v>138</v>
      </c>
      <c r="Q231" s="22">
        <f t="shared" si="11"/>
        <v>0.4859154929577465</v>
      </c>
    </row>
    <row r="232" spans="1:17" x14ac:dyDescent="0.25">
      <c r="A232" s="4">
        <v>229</v>
      </c>
      <c r="B232" s="1">
        <v>45735</v>
      </c>
      <c r="C232" s="10">
        <v>45737</v>
      </c>
      <c r="D232" s="10">
        <v>46021</v>
      </c>
      <c r="E232" s="2">
        <v>71020000</v>
      </c>
      <c r="F232" s="3">
        <v>0.4859154929577465</v>
      </c>
      <c r="G232" s="14">
        <v>25251555</v>
      </c>
      <c r="H232" s="16">
        <f>Tabla1[[#This Row],[Valor Total]]-Tabla1[[#This Row],[Recursos totales desembolsados o pagados]]</f>
        <v>45768445</v>
      </c>
      <c r="I232" s="17"/>
      <c r="K232" s="21">
        <v>45875</v>
      </c>
      <c r="M232">
        <f t="shared" si="9"/>
        <v>284</v>
      </c>
      <c r="O232">
        <f t="shared" si="10"/>
        <v>138</v>
      </c>
      <c r="Q232" s="22">
        <f t="shared" si="11"/>
        <v>0.4859154929577465</v>
      </c>
    </row>
    <row r="233" spans="1:17" x14ac:dyDescent="0.25">
      <c r="A233" s="4">
        <v>230</v>
      </c>
      <c r="B233" s="1">
        <v>45735</v>
      </c>
      <c r="C233" s="10">
        <v>45748</v>
      </c>
      <c r="D233" s="10">
        <v>46021</v>
      </c>
      <c r="E233" s="2">
        <v>71020000</v>
      </c>
      <c r="F233" s="3">
        <v>0.46520146520146516</v>
      </c>
      <c r="G233" s="14">
        <v>22726400</v>
      </c>
      <c r="H233" s="16">
        <f>Tabla1[[#This Row],[Valor Total]]-Tabla1[[#This Row],[Recursos totales desembolsados o pagados]]</f>
        <v>48293600</v>
      </c>
      <c r="I233" s="17"/>
      <c r="K233" s="21">
        <v>45875</v>
      </c>
      <c r="M233">
        <f t="shared" si="9"/>
        <v>273</v>
      </c>
      <c r="O233">
        <f t="shared" si="10"/>
        <v>127</v>
      </c>
      <c r="Q233" s="22">
        <f t="shared" si="11"/>
        <v>0.46520146520146516</v>
      </c>
    </row>
    <row r="234" spans="1:17" x14ac:dyDescent="0.25">
      <c r="A234" s="4">
        <v>231</v>
      </c>
      <c r="B234" s="1">
        <v>45736</v>
      </c>
      <c r="C234" s="10">
        <v>45744</v>
      </c>
      <c r="D234" s="10">
        <v>46021</v>
      </c>
      <c r="E234" s="2">
        <v>74198900</v>
      </c>
      <c r="F234" s="3">
        <v>0.47292418772563172</v>
      </c>
      <c r="G234" s="14">
        <v>16576350</v>
      </c>
      <c r="H234" s="16">
        <f>Tabla1[[#This Row],[Valor Total]]-Tabla1[[#This Row],[Recursos totales desembolsados o pagados]]</f>
        <v>57622550</v>
      </c>
      <c r="I234" s="17"/>
      <c r="K234" s="21">
        <v>45875</v>
      </c>
      <c r="M234">
        <f t="shared" si="9"/>
        <v>277</v>
      </c>
      <c r="O234">
        <f t="shared" si="10"/>
        <v>131</v>
      </c>
      <c r="Q234" s="22">
        <f t="shared" si="11"/>
        <v>0.47292418772563172</v>
      </c>
    </row>
    <row r="235" spans="1:17" x14ac:dyDescent="0.25">
      <c r="A235" s="4">
        <v>232</v>
      </c>
      <c r="B235" s="1">
        <v>45736</v>
      </c>
      <c r="C235" s="10">
        <v>45742</v>
      </c>
      <c r="D235" s="10">
        <v>46021</v>
      </c>
      <c r="E235" s="2">
        <v>74198900</v>
      </c>
      <c r="F235" s="3">
        <v>0.47670250896057348</v>
      </c>
      <c r="G235" s="14">
        <v>17102583</v>
      </c>
      <c r="H235" s="16">
        <f>Tabla1[[#This Row],[Valor Total]]-Tabla1[[#This Row],[Recursos totales desembolsados o pagados]]</f>
        <v>57096317</v>
      </c>
      <c r="I235" s="17"/>
      <c r="K235" s="21">
        <v>45875</v>
      </c>
      <c r="M235">
        <f t="shared" si="9"/>
        <v>279</v>
      </c>
      <c r="O235">
        <f t="shared" si="10"/>
        <v>133</v>
      </c>
      <c r="Q235" s="22">
        <f t="shared" si="11"/>
        <v>0.47670250896057348</v>
      </c>
    </row>
    <row r="236" spans="1:17" x14ac:dyDescent="0.25">
      <c r="A236" s="4">
        <v>233</v>
      </c>
      <c r="B236" s="1">
        <v>45736</v>
      </c>
      <c r="C236" s="10">
        <v>45737</v>
      </c>
      <c r="D236" s="10">
        <v>46010</v>
      </c>
      <c r="E236" s="2">
        <v>80188227</v>
      </c>
      <c r="F236" s="3">
        <v>0.50549450549450547</v>
      </c>
      <c r="G236" s="14">
        <v>29809750</v>
      </c>
      <c r="H236" s="16">
        <f>Tabla1[[#This Row],[Valor Total]]-Tabla1[[#This Row],[Recursos totales desembolsados o pagados]]</f>
        <v>50378477</v>
      </c>
      <c r="I236" s="17"/>
      <c r="K236" s="21">
        <v>45875</v>
      </c>
      <c r="M236">
        <f t="shared" si="9"/>
        <v>273</v>
      </c>
      <c r="O236">
        <f t="shared" si="10"/>
        <v>138</v>
      </c>
      <c r="Q236" s="22">
        <f t="shared" si="11"/>
        <v>0.50549450549450547</v>
      </c>
    </row>
    <row r="237" spans="1:17" x14ac:dyDescent="0.25">
      <c r="A237" s="4">
        <v>234</v>
      </c>
      <c r="B237" s="1">
        <v>45744</v>
      </c>
      <c r="C237" s="10">
        <v>45748</v>
      </c>
      <c r="D237" s="10">
        <v>46010</v>
      </c>
      <c r="E237" s="2">
        <v>70050435</v>
      </c>
      <c r="F237" s="3">
        <v>0.48473282442748095</v>
      </c>
      <c r="G237" s="14">
        <v>24341850</v>
      </c>
      <c r="H237" s="16">
        <f>Tabla1[[#This Row],[Valor Total]]-Tabla1[[#This Row],[Recursos totales desembolsados o pagados]]</f>
        <v>45708585</v>
      </c>
      <c r="I237" s="17"/>
      <c r="K237" s="21">
        <v>45875</v>
      </c>
      <c r="M237">
        <f t="shared" si="9"/>
        <v>262</v>
      </c>
      <c r="O237">
        <f t="shared" si="10"/>
        <v>127</v>
      </c>
      <c r="Q237" s="22">
        <f t="shared" si="11"/>
        <v>0.48473282442748095</v>
      </c>
    </row>
    <row r="238" spans="1:17" x14ac:dyDescent="0.25">
      <c r="A238" s="4">
        <v>235</v>
      </c>
      <c r="B238" s="1">
        <v>45743</v>
      </c>
      <c r="C238" s="10">
        <v>45750</v>
      </c>
      <c r="D238" s="10">
        <v>46371</v>
      </c>
      <c r="E238" s="2">
        <v>0</v>
      </c>
      <c r="F238" s="3">
        <v>0.20128824476650564</v>
      </c>
      <c r="G238" s="14"/>
      <c r="H238" s="16">
        <f>Tabla1[[#This Row],[Valor Total]]-Tabla1[[#This Row],[Recursos totales desembolsados o pagados]]</f>
        <v>0</v>
      </c>
      <c r="I238" s="17"/>
      <c r="K238" s="21">
        <v>45875</v>
      </c>
      <c r="M238">
        <f t="shared" si="9"/>
        <v>621</v>
      </c>
      <c r="O238">
        <f t="shared" si="10"/>
        <v>125</v>
      </c>
      <c r="Q238" s="22">
        <f t="shared" si="11"/>
        <v>0.20128824476650564</v>
      </c>
    </row>
    <row r="239" spans="1:17" x14ac:dyDescent="0.25">
      <c r="A239" s="4">
        <v>236</v>
      </c>
      <c r="B239" s="1">
        <v>45744</v>
      </c>
      <c r="C239" s="10">
        <v>45747</v>
      </c>
      <c r="D239" s="10">
        <v>45777</v>
      </c>
      <c r="E239" s="2">
        <v>25823000</v>
      </c>
      <c r="F239" s="3">
        <v>1</v>
      </c>
      <c r="G239" s="14">
        <v>25823000</v>
      </c>
      <c r="H239" s="16">
        <f>Tabla1[[#This Row],[Valor Total]]-Tabla1[[#This Row],[Recursos totales desembolsados o pagados]]</f>
        <v>0</v>
      </c>
      <c r="I239" s="17"/>
      <c r="K239" s="21">
        <v>45875</v>
      </c>
      <c r="M239">
        <f t="shared" si="9"/>
        <v>30</v>
      </c>
      <c r="O239">
        <f t="shared" si="10"/>
        <v>128</v>
      </c>
      <c r="Q239" s="22">
        <f t="shared" si="11"/>
        <v>4.2666666666666666</v>
      </c>
    </row>
    <row r="240" spans="1:17" x14ac:dyDescent="0.25">
      <c r="A240" s="4">
        <v>237</v>
      </c>
      <c r="B240" s="1">
        <v>45750</v>
      </c>
      <c r="C240" s="10">
        <v>45754</v>
      </c>
      <c r="D240" s="10">
        <v>46020</v>
      </c>
      <c r="E240" s="2">
        <v>61703508</v>
      </c>
      <c r="F240" s="3">
        <v>0.45488721804511278</v>
      </c>
      <c r="G240" s="14">
        <v>20925450</v>
      </c>
      <c r="H240" s="16">
        <f>Tabla1[[#This Row],[Valor Total]]-Tabla1[[#This Row],[Recursos totales desembolsados o pagados]]</f>
        <v>40778058</v>
      </c>
      <c r="I240" s="17"/>
      <c r="K240" s="21">
        <v>45875</v>
      </c>
      <c r="M240">
        <f t="shared" si="9"/>
        <v>266</v>
      </c>
      <c r="O240">
        <f t="shared" si="10"/>
        <v>121</v>
      </c>
      <c r="Q240" s="22">
        <f t="shared" si="11"/>
        <v>0.45488721804511278</v>
      </c>
    </row>
    <row r="241" spans="1:17" x14ac:dyDescent="0.25">
      <c r="A241" s="4">
        <v>143775</v>
      </c>
      <c r="B241" s="1">
        <v>45737</v>
      </c>
      <c r="C241" s="10">
        <v>45749</v>
      </c>
      <c r="D241" s="10">
        <v>46022</v>
      </c>
      <c r="E241" s="2">
        <v>56294101</v>
      </c>
      <c r="F241" s="3">
        <v>0.46153846153846151</v>
      </c>
      <c r="G241" s="14">
        <v>12780917</v>
      </c>
      <c r="H241" s="16">
        <f>Tabla1[[#This Row],[Valor Total]]-Tabla1[[#This Row],[Recursos totales desembolsados o pagados]]</f>
        <v>43513184</v>
      </c>
      <c r="I241" s="17"/>
      <c r="K241" s="21">
        <v>45875</v>
      </c>
      <c r="M241">
        <f t="shared" si="9"/>
        <v>273</v>
      </c>
      <c r="O241">
        <f t="shared" si="10"/>
        <v>126</v>
      </c>
      <c r="Q241" s="22">
        <f t="shared" si="11"/>
        <v>0.46153846153846151</v>
      </c>
    </row>
    <row r="242" spans="1:17" x14ac:dyDescent="0.25">
      <c r="A242" s="4">
        <v>143820</v>
      </c>
      <c r="B242" s="1">
        <v>45741</v>
      </c>
      <c r="C242" s="10">
        <v>45750</v>
      </c>
      <c r="D242" s="10">
        <v>45832</v>
      </c>
      <c r="E242" s="2">
        <v>63247808</v>
      </c>
      <c r="F242" s="3">
        <v>1</v>
      </c>
      <c r="G242" s="14"/>
      <c r="H242" s="16">
        <f>Tabla1[[#This Row],[Valor Total]]-Tabla1[[#This Row],[Recursos totales desembolsados o pagados]]</f>
        <v>63247808</v>
      </c>
      <c r="I242" s="17"/>
      <c r="K242" s="21">
        <v>45875</v>
      </c>
      <c r="M242">
        <f t="shared" si="9"/>
        <v>82</v>
      </c>
      <c r="O242">
        <f t="shared" si="10"/>
        <v>125</v>
      </c>
      <c r="Q242" s="22">
        <f t="shared" si="11"/>
        <v>1.524390243902439</v>
      </c>
    </row>
    <row r="243" spans="1:17" x14ac:dyDescent="0.25">
      <c r="A243" s="4">
        <v>144055</v>
      </c>
      <c r="B243" s="1">
        <v>45744</v>
      </c>
      <c r="C243" s="10">
        <v>45748</v>
      </c>
      <c r="D243" s="10">
        <v>45884</v>
      </c>
      <c r="E243" s="2">
        <v>961999998</v>
      </c>
      <c r="F243" s="3">
        <v>0.93382352941176461</v>
      </c>
      <c r="G243" s="14">
        <v>689133997</v>
      </c>
      <c r="H243" s="16">
        <f>Tabla1[[#This Row],[Valor Total]]-Tabla1[[#This Row],[Recursos totales desembolsados o pagados]]</f>
        <v>272866001</v>
      </c>
      <c r="I243" s="17"/>
      <c r="K243" s="21">
        <v>45875</v>
      </c>
      <c r="M243">
        <f t="shared" si="9"/>
        <v>136</v>
      </c>
      <c r="O243">
        <f t="shared" si="10"/>
        <v>127</v>
      </c>
      <c r="Q243" s="22">
        <f t="shared" si="11"/>
        <v>0.93382352941176461</v>
      </c>
    </row>
    <row r="244" spans="1:17" x14ac:dyDescent="0.25">
      <c r="A244" s="4">
        <v>238</v>
      </c>
      <c r="B244" s="1">
        <v>45749</v>
      </c>
      <c r="C244" s="10">
        <v>45754</v>
      </c>
      <c r="D244" s="10">
        <v>45907</v>
      </c>
      <c r="E244" s="2">
        <v>43900000</v>
      </c>
      <c r="F244" s="3">
        <v>0.79084967320261446</v>
      </c>
      <c r="G244" s="14">
        <v>17560000</v>
      </c>
      <c r="H244" s="16">
        <f>Tabla1[[#This Row],[Valor Total]]-Tabla1[[#This Row],[Recursos totales desembolsados o pagados]]</f>
        <v>26340000</v>
      </c>
      <c r="I244" s="17"/>
      <c r="K244" s="21">
        <v>45875</v>
      </c>
      <c r="M244">
        <f t="shared" si="9"/>
        <v>153</v>
      </c>
      <c r="O244">
        <f t="shared" si="10"/>
        <v>121</v>
      </c>
      <c r="Q244" s="22">
        <f t="shared" si="11"/>
        <v>0.79084967320261446</v>
      </c>
    </row>
    <row r="245" spans="1:17" x14ac:dyDescent="0.25">
      <c r="A245" s="4">
        <v>239</v>
      </c>
      <c r="B245" s="1">
        <v>45750</v>
      </c>
      <c r="C245" s="10">
        <v>45755</v>
      </c>
      <c r="D245" s="10">
        <v>46010</v>
      </c>
      <c r="E245" s="2">
        <v>9000000</v>
      </c>
      <c r="F245" s="3">
        <v>0.4705882352941177</v>
      </c>
      <c r="G245" s="14">
        <v>523200</v>
      </c>
      <c r="H245" s="16">
        <f>Tabla1[[#This Row],[Valor Total]]-Tabla1[[#This Row],[Recursos totales desembolsados o pagados]]</f>
        <v>8476800</v>
      </c>
      <c r="I245" s="17"/>
      <c r="K245" s="21">
        <v>45875</v>
      </c>
      <c r="M245">
        <f t="shared" si="9"/>
        <v>255</v>
      </c>
      <c r="O245">
        <f t="shared" si="10"/>
        <v>120</v>
      </c>
      <c r="Q245" s="22">
        <f t="shared" si="11"/>
        <v>0.4705882352941177</v>
      </c>
    </row>
    <row r="246" spans="1:17" x14ac:dyDescent="0.25">
      <c r="A246" s="4">
        <v>240</v>
      </c>
      <c r="B246" s="1">
        <v>45771</v>
      </c>
      <c r="C246" s="10">
        <v>45777</v>
      </c>
      <c r="D246" s="10">
        <v>46011</v>
      </c>
      <c r="E246" s="2">
        <v>85000000</v>
      </c>
      <c r="F246" s="3">
        <v>0.41880341880341881</v>
      </c>
      <c r="G246" s="14">
        <v>5000000</v>
      </c>
      <c r="H246" s="16">
        <f>Tabla1[[#This Row],[Valor Total]]-Tabla1[[#This Row],[Recursos totales desembolsados o pagados]]</f>
        <v>80000000</v>
      </c>
      <c r="I246" s="17"/>
      <c r="K246" s="21">
        <v>45875</v>
      </c>
      <c r="M246">
        <f t="shared" si="9"/>
        <v>234</v>
      </c>
      <c r="O246">
        <f t="shared" si="10"/>
        <v>98</v>
      </c>
      <c r="Q246" s="22">
        <f t="shared" si="11"/>
        <v>0.41880341880341881</v>
      </c>
    </row>
    <row r="247" spans="1:17" x14ac:dyDescent="0.25">
      <c r="A247" s="4">
        <v>241</v>
      </c>
      <c r="B247" s="1">
        <v>45754</v>
      </c>
      <c r="C247" s="10">
        <v>45756</v>
      </c>
      <c r="D247" s="10">
        <v>46010</v>
      </c>
      <c r="E247" s="2">
        <v>15000000</v>
      </c>
      <c r="F247" s="3">
        <v>0.46850393700787402</v>
      </c>
      <c r="G247" s="14">
        <v>5538659</v>
      </c>
      <c r="H247" s="16">
        <f>Tabla1[[#This Row],[Valor Total]]-Tabla1[[#This Row],[Recursos totales desembolsados o pagados]]</f>
        <v>9461341</v>
      </c>
      <c r="I247" s="17"/>
      <c r="K247" s="21">
        <v>45875</v>
      </c>
      <c r="M247">
        <f t="shared" si="9"/>
        <v>254</v>
      </c>
      <c r="O247">
        <f t="shared" si="10"/>
        <v>119</v>
      </c>
      <c r="Q247" s="22">
        <f t="shared" si="11"/>
        <v>0.46850393700787402</v>
      </c>
    </row>
    <row r="248" spans="1:17" x14ac:dyDescent="0.25">
      <c r="A248" s="4">
        <v>242</v>
      </c>
      <c r="B248" s="1">
        <v>45755</v>
      </c>
      <c r="C248" s="10">
        <v>45756</v>
      </c>
      <c r="D248" s="10">
        <v>46000</v>
      </c>
      <c r="E248" s="2">
        <v>60000000</v>
      </c>
      <c r="F248" s="3">
        <v>0.48770491803278687</v>
      </c>
      <c r="G248" s="14">
        <v>22500000</v>
      </c>
      <c r="H248" s="16">
        <f>Tabla1[[#This Row],[Valor Total]]-Tabla1[[#This Row],[Recursos totales desembolsados o pagados]]</f>
        <v>37500000</v>
      </c>
      <c r="I248" s="17"/>
      <c r="K248" s="21">
        <v>45875</v>
      </c>
      <c r="M248">
        <f t="shared" si="9"/>
        <v>244</v>
      </c>
      <c r="O248">
        <f t="shared" si="10"/>
        <v>119</v>
      </c>
      <c r="Q248" s="22">
        <f t="shared" si="11"/>
        <v>0.48770491803278687</v>
      </c>
    </row>
    <row r="249" spans="1:17" x14ac:dyDescent="0.25">
      <c r="A249" s="4">
        <v>144753</v>
      </c>
      <c r="B249" s="1">
        <v>45757</v>
      </c>
      <c r="C249" s="10">
        <v>45771</v>
      </c>
      <c r="D249" s="10">
        <v>46004</v>
      </c>
      <c r="E249" s="2">
        <v>50000000</v>
      </c>
      <c r="F249" s="3">
        <v>0.44635193133047207</v>
      </c>
      <c r="G249" s="14"/>
      <c r="H249" s="16">
        <f>Tabla1[[#This Row],[Valor Total]]-Tabla1[[#This Row],[Recursos totales desembolsados o pagados]]</f>
        <v>50000000</v>
      </c>
      <c r="I249" s="17"/>
      <c r="K249" s="21">
        <v>45875</v>
      </c>
      <c r="M249">
        <f t="shared" si="9"/>
        <v>233</v>
      </c>
      <c r="O249">
        <f t="shared" si="10"/>
        <v>104</v>
      </c>
      <c r="Q249" s="22">
        <f t="shared" si="11"/>
        <v>0.44635193133047207</v>
      </c>
    </row>
    <row r="250" spans="1:17" x14ac:dyDescent="0.25">
      <c r="A250" s="4">
        <v>243</v>
      </c>
      <c r="B250" s="1">
        <v>45757</v>
      </c>
      <c r="C250" s="10">
        <v>45771</v>
      </c>
      <c r="D250" s="10">
        <v>46004</v>
      </c>
      <c r="E250" s="2">
        <v>40744714</v>
      </c>
      <c r="F250" s="3">
        <v>0.44635193133047207</v>
      </c>
      <c r="G250" s="14"/>
      <c r="H250" s="16">
        <f>Tabla1[[#This Row],[Valor Total]]-Tabla1[[#This Row],[Recursos totales desembolsados o pagados]]</f>
        <v>40744714</v>
      </c>
      <c r="I250" s="17"/>
      <c r="K250" s="21">
        <v>45875</v>
      </c>
      <c r="M250">
        <f t="shared" si="9"/>
        <v>233</v>
      </c>
      <c r="O250">
        <f t="shared" si="10"/>
        <v>104</v>
      </c>
      <c r="Q250" s="22">
        <f t="shared" si="11"/>
        <v>0.44635193133047207</v>
      </c>
    </row>
    <row r="251" spans="1:17" x14ac:dyDescent="0.25">
      <c r="A251" s="4">
        <v>244</v>
      </c>
      <c r="B251" s="1">
        <v>45757</v>
      </c>
      <c r="C251" s="10">
        <v>45771</v>
      </c>
      <c r="D251" s="10">
        <v>46019</v>
      </c>
      <c r="E251" s="2">
        <v>18102238</v>
      </c>
      <c r="F251" s="3">
        <v>0.41935483870967744</v>
      </c>
      <c r="G251" s="14">
        <v>3689000</v>
      </c>
      <c r="H251" s="16">
        <f>Tabla1[[#This Row],[Valor Total]]-Tabla1[[#This Row],[Recursos totales desembolsados o pagados]]</f>
        <v>14413238</v>
      </c>
      <c r="I251" s="17"/>
      <c r="K251" s="21">
        <v>45875</v>
      </c>
      <c r="M251">
        <f t="shared" si="9"/>
        <v>248</v>
      </c>
      <c r="O251">
        <f t="shared" si="10"/>
        <v>104</v>
      </c>
      <c r="Q251" s="22">
        <f t="shared" si="11"/>
        <v>0.41935483870967744</v>
      </c>
    </row>
    <row r="252" spans="1:17" x14ac:dyDescent="0.25">
      <c r="A252" s="4">
        <v>245</v>
      </c>
      <c r="B252" s="1">
        <v>45762</v>
      </c>
      <c r="C252" s="10">
        <v>45398</v>
      </c>
      <c r="D252" s="10">
        <v>46010</v>
      </c>
      <c r="E252" s="2">
        <v>426317849</v>
      </c>
      <c r="F252" s="3">
        <v>0.77941176470588236</v>
      </c>
      <c r="G252" s="14">
        <v>340001632</v>
      </c>
      <c r="H252" s="16">
        <f>Tabla1[[#This Row],[Valor Total]]-Tabla1[[#This Row],[Recursos totales desembolsados o pagados]]</f>
        <v>86316217</v>
      </c>
      <c r="I252" s="17"/>
      <c r="K252" s="21">
        <v>45875</v>
      </c>
      <c r="M252">
        <f t="shared" si="9"/>
        <v>612</v>
      </c>
      <c r="O252">
        <f t="shared" si="10"/>
        <v>477</v>
      </c>
      <c r="Q252" s="22">
        <f t="shared" si="11"/>
        <v>0.77941176470588236</v>
      </c>
    </row>
    <row r="253" spans="1:17" x14ac:dyDescent="0.25">
      <c r="A253" s="4">
        <v>246</v>
      </c>
      <c r="B253" s="1">
        <v>45779</v>
      </c>
      <c r="C253" s="29">
        <v>45783</v>
      </c>
      <c r="D253" s="29">
        <v>45814</v>
      </c>
      <c r="E253" s="40">
        <v>42000000</v>
      </c>
      <c r="F253" s="3">
        <v>1</v>
      </c>
      <c r="G253" s="30">
        <v>42000000</v>
      </c>
      <c r="H253" s="16">
        <f>Tabla1[[#This Row],[Valor Total]]-Tabla1[[#This Row],[Recursos totales desembolsados o pagados]]</f>
        <v>0</v>
      </c>
      <c r="I253" s="17"/>
      <c r="K253" s="21">
        <v>45875</v>
      </c>
      <c r="M253">
        <f t="shared" ref="M253" si="12">_xlfn.DAYS(D253,C253)</f>
        <v>31</v>
      </c>
      <c r="O253">
        <f t="shared" ref="O253" si="13">_xlfn.DAYS(K253,C253)</f>
        <v>92</v>
      </c>
      <c r="Q253" s="22">
        <f t="shared" si="11"/>
        <v>2.9677419354838706</v>
      </c>
    </row>
    <row r="254" spans="1:17" x14ac:dyDescent="0.25">
      <c r="A254" s="4">
        <v>247</v>
      </c>
      <c r="B254" s="1">
        <v>45772</v>
      </c>
      <c r="C254" s="10">
        <v>45777</v>
      </c>
      <c r="D254" s="10">
        <v>45806</v>
      </c>
      <c r="E254" s="2">
        <v>34220000</v>
      </c>
      <c r="F254" s="3">
        <v>1</v>
      </c>
      <c r="G254" s="14">
        <v>28120240</v>
      </c>
      <c r="H254" s="16">
        <f>Tabla1[[#This Row],[Valor Total]]-Tabla1[[#This Row],[Recursos totales desembolsados o pagados]]</f>
        <v>6099760</v>
      </c>
      <c r="I254" s="17"/>
      <c r="K254" s="21">
        <v>45875</v>
      </c>
      <c r="M254">
        <f t="shared" si="9"/>
        <v>29</v>
      </c>
      <c r="O254">
        <f t="shared" si="10"/>
        <v>98</v>
      </c>
      <c r="Q254" s="22">
        <f t="shared" si="11"/>
        <v>3.3793103448275859</v>
      </c>
    </row>
    <row r="255" spans="1:17" x14ac:dyDescent="0.25">
      <c r="A255" s="4">
        <v>249</v>
      </c>
      <c r="B255" s="1">
        <v>45772</v>
      </c>
      <c r="C255" s="10">
        <v>45776</v>
      </c>
      <c r="D255" s="10">
        <v>46011</v>
      </c>
      <c r="E255" s="2">
        <v>73472980</v>
      </c>
      <c r="F255" s="3">
        <v>0.42127659574468085</v>
      </c>
      <c r="G255" s="14">
        <v>30297400</v>
      </c>
      <c r="H255" s="16">
        <f>Tabla1[[#This Row],[Valor Total]]-Tabla1[[#This Row],[Recursos totales desembolsados o pagados]]</f>
        <v>43175580</v>
      </c>
      <c r="I255" s="17"/>
      <c r="K255" s="21">
        <v>45875</v>
      </c>
      <c r="M255">
        <f t="shared" si="9"/>
        <v>235</v>
      </c>
      <c r="O255">
        <f t="shared" si="10"/>
        <v>99</v>
      </c>
      <c r="Q255" s="22">
        <f t="shared" si="11"/>
        <v>0.42127659574468085</v>
      </c>
    </row>
    <row r="256" spans="1:17" x14ac:dyDescent="0.25">
      <c r="A256" s="4">
        <v>250</v>
      </c>
      <c r="B256" s="1">
        <v>45777</v>
      </c>
      <c r="C256" s="10">
        <v>45782</v>
      </c>
      <c r="D256" s="10">
        <v>46021</v>
      </c>
      <c r="E256" s="2">
        <v>30529674</v>
      </c>
      <c r="F256" s="3">
        <v>0.38912133891213385</v>
      </c>
      <c r="G256" s="14">
        <v>30529674</v>
      </c>
      <c r="H256" s="16">
        <f>Tabla1[[#This Row],[Valor Total]]-Tabla1[[#This Row],[Recursos totales desembolsados o pagados]]</f>
        <v>0</v>
      </c>
      <c r="I256" s="17"/>
      <c r="K256" s="21">
        <v>45875</v>
      </c>
      <c r="M256">
        <f t="shared" si="9"/>
        <v>239</v>
      </c>
      <c r="O256">
        <f t="shared" si="10"/>
        <v>93</v>
      </c>
      <c r="Q256" s="22">
        <f t="shared" si="11"/>
        <v>0.38912133891213385</v>
      </c>
    </row>
    <row r="257" spans="1:17" x14ac:dyDescent="0.25">
      <c r="A257" s="4">
        <v>251</v>
      </c>
      <c r="B257" s="1">
        <v>45789</v>
      </c>
      <c r="C257" s="29">
        <v>45820</v>
      </c>
      <c r="D257" s="29">
        <v>46022</v>
      </c>
      <c r="E257" s="2">
        <v>200000000</v>
      </c>
      <c r="F257" s="3">
        <v>0.2722772277227723</v>
      </c>
      <c r="G257" s="30">
        <v>23410066</v>
      </c>
      <c r="H257" s="16">
        <f>Tabla1[[#This Row],[Valor Total]]-Tabla1[[#This Row],[Recursos totales desembolsados o pagados]]</f>
        <v>176589934</v>
      </c>
      <c r="I257" s="17"/>
      <c r="K257" s="21">
        <v>45875</v>
      </c>
      <c r="M257">
        <f t="shared" si="9"/>
        <v>202</v>
      </c>
      <c r="O257">
        <f t="shared" si="10"/>
        <v>55</v>
      </c>
      <c r="Q257" s="22">
        <f t="shared" si="11"/>
        <v>0.2722772277227723</v>
      </c>
    </row>
    <row r="258" spans="1:17" x14ac:dyDescent="0.25">
      <c r="A258" s="4">
        <v>252</v>
      </c>
      <c r="B258" s="1">
        <v>45784</v>
      </c>
      <c r="C258" s="29">
        <v>45786</v>
      </c>
      <c r="D258" s="29">
        <v>46010</v>
      </c>
      <c r="E258" s="2">
        <v>65195000</v>
      </c>
      <c r="F258" s="3">
        <v>0.39732142857142855</v>
      </c>
      <c r="G258" s="30">
        <v>6490000</v>
      </c>
      <c r="H258" s="16">
        <f>Tabla1[[#This Row],[Valor Total]]-Tabla1[[#This Row],[Recursos totales desembolsados o pagados]]</f>
        <v>58705000</v>
      </c>
      <c r="I258" s="17"/>
      <c r="K258" s="21">
        <v>45875</v>
      </c>
      <c r="M258">
        <f t="shared" si="9"/>
        <v>224</v>
      </c>
      <c r="O258">
        <f t="shared" si="10"/>
        <v>89</v>
      </c>
      <c r="Q258" s="22">
        <f t="shared" si="11"/>
        <v>0.39732142857142855</v>
      </c>
    </row>
    <row r="259" spans="1:17" x14ac:dyDescent="0.25">
      <c r="A259" s="4">
        <v>253</v>
      </c>
      <c r="B259" s="1">
        <v>45790</v>
      </c>
      <c r="C259" s="29">
        <v>45790</v>
      </c>
      <c r="D259" s="29">
        <v>45974</v>
      </c>
      <c r="E259" s="2">
        <v>30000000</v>
      </c>
      <c r="F259" s="3">
        <v>0.46195652173913049</v>
      </c>
      <c r="G259" s="30">
        <v>8000000</v>
      </c>
      <c r="H259" s="16">
        <f>Tabla1[[#This Row],[Valor Total]]-Tabla1[[#This Row],[Recursos totales desembolsados o pagados]]</f>
        <v>22000000</v>
      </c>
      <c r="I259" s="17"/>
      <c r="K259" s="21">
        <v>45875</v>
      </c>
      <c r="M259">
        <f t="shared" si="9"/>
        <v>184</v>
      </c>
      <c r="O259">
        <f t="shared" si="10"/>
        <v>85</v>
      </c>
      <c r="Q259" s="22">
        <f t="shared" si="11"/>
        <v>0.46195652173913049</v>
      </c>
    </row>
    <row r="260" spans="1:17" x14ac:dyDescent="0.25">
      <c r="A260" s="4">
        <v>255</v>
      </c>
      <c r="B260" s="42" t="s">
        <v>14</v>
      </c>
      <c r="C260" s="42" t="s">
        <v>14</v>
      </c>
      <c r="D260" s="42" t="s">
        <v>14</v>
      </c>
      <c r="E260" s="42" t="s">
        <v>14</v>
      </c>
      <c r="F260" s="42" t="s">
        <v>14</v>
      </c>
      <c r="G260" s="42" t="s">
        <v>14</v>
      </c>
      <c r="H260" s="16" t="e">
        <f>Tabla1[[#This Row],[Valor Total]]-Tabla1[[#This Row],[Recursos totales desembolsados o pagados]]</f>
        <v>#VALUE!</v>
      </c>
      <c r="I260" s="17"/>
      <c r="K260" s="21"/>
    </row>
    <row r="261" spans="1:17" x14ac:dyDescent="0.25">
      <c r="A261" s="4">
        <v>254</v>
      </c>
      <c r="B261" s="1">
        <v>45798</v>
      </c>
      <c r="C261" s="29">
        <v>45800</v>
      </c>
      <c r="D261" s="29">
        <v>46010</v>
      </c>
      <c r="E261" s="2">
        <v>40600000</v>
      </c>
      <c r="F261" s="3">
        <v>0.35714285714285715</v>
      </c>
      <c r="G261" s="30">
        <v>7346667</v>
      </c>
      <c r="H261" s="16">
        <f>Tabla1[[#This Row],[Valor Total]]-Tabla1[[#This Row],[Recursos totales desembolsados o pagados]]</f>
        <v>33253333</v>
      </c>
      <c r="I261" s="17"/>
      <c r="K261" s="21">
        <v>45875</v>
      </c>
      <c r="M261">
        <f t="shared" si="9"/>
        <v>210</v>
      </c>
      <c r="O261">
        <f t="shared" si="10"/>
        <v>75</v>
      </c>
      <c r="Q261" s="22">
        <f t="shared" si="11"/>
        <v>0.35714285714285715</v>
      </c>
    </row>
    <row r="262" spans="1:17" x14ac:dyDescent="0.25">
      <c r="A262" s="4">
        <v>256</v>
      </c>
      <c r="B262" s="1">
        <v>45798</v>
      </c>
      <c r="C262" s="29">
        <v>45800</v>
      </c>
      <c r="D262" s="29">
        <v>46021</v>
      </c>
      <c r="E262" s="2">
        <v>61183200</v>
      </c>
      <c r="F262" s="3">
        <v>0.33936651583710409</v>
      </c>
      <c r="G262" s="30">
        <v>10472800</v>
      </c>
      <c r="H262" s="16">
        <f>Tabla1[[#This Row],[Valor Total]]-Tabla1[[#This Row],[Recursos totales desembolsados o pagados]]</f>
        <v>50710400</v>
      </c>
      <c r="I262" s="17"/>
      <c r="K262" s="21">
        <v>45875</v>
      </c>
      <c r="M262">
        <f t="shared" ref="M262:M316" si="14">_xlfn.DAYS(D262,C262)</f>
        <v>221</v>
      </c>
      <c r="O262">
        <f t="shared" ref="O262:O316" si="15">_xlfn.DAYS(K262,C262)</f>
        <v>75</v>
      </c>
      <c r="Q262" s="22">
        <f t="shared" ref="Q262:Q316" si="16">((O262*100)/M262)/100</f>
        <v>0.33936651583710409</v>
      </c>
    </row>
    <row r="263" spans="1:17" x14ac:dyDescent="0.25">
      <c r="A263" s="4">
        <v>257</v>
      </c>
      <c r="B263" s="1">
        <v>45800</v>
      </c>
      <c r="C263" s="29">
        <v>45803</v>
      </c>
      <c r="D263" s="29">
        <v>46021</v>
      </c>
      <c r="E263" s="2">
        <v>61183200</v>
      </c>
      <c r="F263" s="3">
        <v>0.33027522935779813</v>
      </c>
      <c r="G263" s="30">
        <v>10472800</v>
      </c>
      <c r="H263" s="16">
        <f>Tabla1[[#This Row],[Valor Total]]-Tabla1[[#This Row],[Recursos totales desembolsados o pagados]]</f>
        <v>50710400</v>
      </c>
      <c r="I263" s="17"/>
      <c r="K263" s="21">
        <v>45875</v>
      </c>
      <c r="M263">
        <f t="shared" si="14"/>
        <v>218</v>
      </c>
      <c r="O263">
        <f t="shared" si="15"/>
        <v>72</v>
      </c>
      <c r="Q263" s="22">
        <f t="shared" si="16"/>
        <v>0.33027522935779813</v>
      </c>
    </row>
    <row r="264" spans="1:17" x14ac:dyDescent="0.25">
      <c r="A264" s="4">
        <v>258</v>
      </c>
      <c r="B264" s="1">
        <v>45798</v>
      </c>
      <c r="C264" s="29">
        <v>45800</v>
      </c>
      <c r="D264" s="29">
        <v>46021</v>
      </c>
      <c r="E264" s="2">
        <v>61183200</v>
      </c>
      <c r="F264" s="3">
        <v>0.33936651583710409</v>
      </c>
      <c r="G264" s="30">
        <v>10472800</v>
      </c>
      <c r="H264" s="16">
        <f>Tabla1[[#This Row],[Valor Total]]-Tabla1[[#This Row],[Recursos totales desembolsados o pagados]]</f>
        <v>50710400</v>
      </c>
      <c r="I264" s="17"/>
      <c r="K264" s="21">
        <v>45875</v>
      </c>
      <c r="M264">
        <f t="shared" si="14"/>
        <v>221</v>
      </c>
      <c r="O264">
        <f t="shared" si="15"/>
        <v>75</v>
      </c>
      <c r="Q264" s="22">
        <f t="shared" si="16"/>
        <v>0.33936651583710409</v>
      </c>
    </row>
    <row r="265" spans="1:17" x14ac:dyDescent="0.25">
      <c r="A265" s="4">
        <v>259</v>
      </c>
      <c r="B265" s="1">
        <v>45798</v>
      </c>
      <c r="C265" s="29">
        <v>45800</v>
      </c>
      <c r="D265" s="29">
        <v>46021</v>
      </c>
      <c r="E265" s="2">
        <v>61183200</v>
      </c>
      <c r="F265" s="3">
        <v>0.33936651583710409</v>
      </c>
      <c r="G265" s="30">
        <v>10472800</v>
      </c>
      <c r="H265" s="16">
        <f>Tabla1[[#This Row],[Valor Total]]-Tabla1[[#This Row],[Recursos totales desembolsados o pagados]]</f>
        <v>50710400</v>
      </c>
      <c r="I265" s="17"/>
      <c r="K265" s="21">
        <v>45875</v>
      </c>
      <c r="M265">
        <f t="shared" si="14"/>
        <v>221</v>
      </c>
      <c r="O265">
        <f t="shared" si="15"/>
        <v>75</v>
      </c>
      <c r="Q265" s="22">
        <f t="shared" si="16"/>
        <v>0.33936651583710409</v>
      </c>
    </row>
    <row r="266" spans="1:17" x14ac:dyDescent="0.25">
      <c r="A266" s="4">
        <v>260</v>
      </c>
      <c r="B266" s="1">
        <v>45796</v>
      </c>
      <c r="C266" s="29">
        <v>45797</v>
      </c>
      <c r="D266" s="29">
        <v>46011</v>
      </c>
      <c r="E266" s="2">
        <v>63425000</v>
      </c>
      <c r="F266" s="3">
        <v>0.3644859813084112</v>
      </c>
      <c r="G266" s="30">
        <v>12095000</v>
      </c>
      <c r="H266" s="16">
        <f>Tabla1[[#This Row],[Valor Total]]-Tabla1[[#This Row],[Recursos totales desembolsados o pagados]]</f>
        <v>51330000</v>
      </c>
      <c r="I266" s="17"/>
      <c r="K266" s="21">
        <v>45875</v>
      </c>
      <c r="M266">
        <f t="shared" si="14"/>
        <v>214</v>
      </c>
      <c r="O266">
        <f t="shared" si="15"/>
        <v>78</v>
      </c>
      <c r="Q266" s="22">
        <f t="shared" si="16"/>
        <v>0.3644859813084112</v>
      </c>
    </row>
    <row r="267" spans="1:17" x14ac:dyDescent="0.25">
      <c r="A267" s="4">
        <v>146962</v>
      </c>
      <c r="B267" s="1">
        <v>45807</v>
      </c>
      <c r="C267" s="29">
        <v>45814</v>
      </c>
      <c r="D267" s="29">
        <v>45838</v>
      </c>
      <c r="E267" s="2">
        <v>395428754</v>
      </c>
      <c r="F267" s="3">
        <v>1</v>
      </c>
      <c r="G267" s="30">
        <v>395428754</v>
      </c>
      <c r="H267" s="16">
        <f>Tabla1[[#This Row],[Valor Total]]-Tabla1[[#This Row],[Recursos totales desembolsados o pagados]]</f>
        <v>0</v>
      </c>
      <c r="I267" s="17"/>
      <c r="K267" s="21">
        <v>45875</v>
      </c>
      <c r="M267">
        <f t="shared" si="14"/>
        <v>24</v>
      </c>
      <c r="O267">
        <f t="shared" si="15"/>
        <v>61</v>
      </c>
      <c r="Q267" s="22">
        <f t="shared" si="16"/>
        <v>2.5416666666666665</v>
      </c>
    </row>
    <row r="268" spans="1:17" x14ac:dyDescent="0.25">
      <c r="A268" s="4">
        <v>261</v>
      </c>
      <c r="B268" s="1">
        <v>45805</v>
      </c>
      <c r="C268" s="29">
        <v>45814</v>
      </c>
      <c r="D268" s="29">
        <v>45874</v>
      </c>
      <c r="E268" s="2">
        <v>31560000</v>
      </c>
      <c r="F268" s="3">
        <v>1</v>
      </c>
      <c r="G268" s="30"/>
      <c r="H268" s="16">
        <f>Tabla1[[#This Row],[Valor Total]]-Tabla1[[#This Row],[Recursos totales desembolsados o pagados]]</f>
        <v>31560000</v>
      </c>
      <c r="I268" s="17"/>
      <c r="K268" s="21">
        <v>45875</v>
      </c>
      <c r="M268">
        <f t="shared" si="14"/>
        <v>60</v>
      </c>
      <c r="O268">
        <f t="shared" si="15"/>
        <v>61</v>
      </c>
      <c r="Q268" s="22">
        <f t="shared" si="16"/>
        <v>1.0166666666666666</v>
      </c>
    </row>
    <row r="269" spans="1:17" x14ac:dyDescent="0.25">
      <c r="A269" s="4">
        <v>262</v>
      </c>
      <c r="B269" s="1">
        <v>45799</v>
      </c>
      <c r="C269" s="29">
        <v>45802</v>
      </c>
      <c r="D269" s="29">
        <v>45986</v>
      </c>
      <c r="E269" s="2">
        <v>34789090</v>
      </c>
      <c r="F269" s="3">
        <v>0.39673913043478259</v>
      </c>
      <c r="G269" s="30">
        <v>5798181</v>
      </c>
      <c r="H269" s="16">
        <f>Tabla1[[#This Row],[Valor Total]]-Tabla1[[#This Row],[Recursos totales desembolsados o pagados]]</f>
        <v>28990909</v>
      </c>
      <c r="I269" s="17"/>
      <c r="K269" s="21">
        <v>45875</v>
      </c>
      <c r="M269">
        <f t="shared" si="14"/>
        <v>184</v>
      </c>
      <c r="O269">
        <f t="shared" si="15"/>
        <v>73</v>
      </c>
      <c r="Q269" s="22">
        <f t="shared" si="16"/>
        <v>0.39673913043478259</v>
      </c>
    </row>
    <row r="270" spans="1:17" x14ac:dyDescent="0.25">
      <c r="A270" s="4">
        <v>263</v>
      </c>
      <c r="B270" s="1">
        <v>45797</v>
      </c>
      <c r="C270" s="29">
        <v>45800</v>
      </c>
      <c r="D270" s="29">
        <v>46010</v>
      </c>
      <c r="E270" s="2">
        <v>30000000</v>
      </c>
      <c r="F270" s="3">
        <v>0.35714285714285715</v>
      </c>
      <c r="G270" s="30"/>
      <c r="H270" s="16">
        <f>Tabla1[[#This Row],[Valor Total]]-Tabla1[[#This Row],[Recursos totales desembolsados o pagados]]</f>
        <v>30000000</v>
      </c>
      <c r="I270" s="17"/>
      <c r="K270" s="21">
        <v>45875</v>
      </c>
      <c r="M270">
        <f t="shared" si="14"/>
        <v>210</v>
      </c>
      <c r="O270">
        <f t="shared" si="15"/>
        <v>75</v>
      </c>
      <c r="Q270" s="22">
        <f t="shared" si="16"/>
        <v>0.35714285714285715</v>
      </c>
    </row>
    <row r="271" spans="1:17" x14ac:dyDescent="0.25">
      <c r="A271" s="4">
        <v>264</v>
      </c>
      <c r="B271" s="1">
        <v>45806</v>
      </c>
      <c r="C271" s="29">
        <v>45812</v>
      </c>
      <c r="D271" s="29">
        <v>45995</v>
      </c>
      <c r="E271" s="2">
        <v>29052000</v>
      </c>
      <c r="F271" s="3">
        <v>0.34426229508196721</v>
      </c>
      <c r="G271" s="30">
        <v>4842000</v>
      </c>
      <c r="H271" s="16">
        <f>Tabla1[[#This Row],[Valor Total]]-Tabla1[[#This Row],[Recursos totales desembolsados o pagados]]</f>
        <v>24210000</v>
      </c>
      <c r="I271" s="17"/>
      <c r="K271" s="21">
        <v>45875</v>
      </c>
      <c r="M271">
        <f t="shared" si="14"/>
        <v>183</v>
      </c>
      <c r="O271">
        <f t="shared" si="15"/>
        <v>63</v>
      </c>
      <c r="Q271" s="22">
        <f t="shared" si="16"/>
        <v>0.34426229508196721</v>
      </c>
    </row>
    <row r="272" spans="1:17" x14ac:dyDescent="0.25">
      <c r="A272" s="4">
        <v>265</v>
      </c>
      <c r="B272" s="1">
        <v>45812</v>
      </c>
      <c r="C272" s="29">
        <v>45821</v>
      </c>
      <c r="D272" s="29">
        <v>46010</v>
      </c>
      <c r="E272" s="2">
        <v>70147525</v>
      </c>
      <c r="F272" s="3">
        <v>0.28571428571428575</v>
      </c>
      <c r="G272" s="30"/>
      <c r="H272" s="16">
        <f>Tabla1[[#This Row],[Valor Total]]-Tabla1[[#This Row],[Recursos totales desembolsados o pagados]]</f>
        <v>70147525</v>
      </c>
      <c r="I272" s="17"/>
      <c r="K272" s="21">
        <v>45875</v>
      </c>
      <c r="M272">
        <f t="shared" si="14"/>
        <v>189</v>
      </c>
      <c r="O272">
        <f t="shared" si="15"/>
        <v>54</v>
      </c>
      <c r="Q272" s="22">
        <f t="shared" si="16"/>
        <v>0.28571428571428575</v>
      </c>
    </row>
    <row r="273" spans="1:17" x14ac:dyDescent="0.25">
      <c r="A273" s="4">
        <v>266</v>
      </c>
      <c r="B273" s="1">
        <v>45800</v>
      </c>
      <c r="C273" s="29">
        <v>45807</v>
      </c>
      <c r="D273" s="29">
        <v>46015</v>
      </c>
      <c r="E273" s="2">
        <v>55000000</v>
      </c>
      <c r="F273" s="3">
        <v>0.32692307692307693</v>
      </c>
      <c r="G273" s="30"/>
      <c r="H273" s="16">
        <f>Tabla1[[#This Row],[Valor Total]]-Tabla1[[#This Row],[Recursos totales desembolsados o pagados]]</f>
        <v>55000000</v>
      </c>
      <c r="I273" s="17"/>
      <c r="K273" s="21">
        <v>45875</v>
      </c>
      <c r="M273">
        <f t="shared" si="14"/>
        <v>208</v>
      </c>
      <c r="O273">
        <f t="shared" si="15"/>
        <v>68</v>
      </c>
      <c r="Q273" s="22">
        <f t="shared" si="16"/>
        <v>0.32692307692307693</v>
      </c>
    </row>
    <row r="274" spans="1:17" x14ac:dyDescent="0.25">
      <c r="A274" s="4">
        <v>267</v>
      </c>
      <c r="B274" s="1">
        <v>45807</v>
      </c>
      <c r="C274" s="29">
        <v>45806</v>
      </c>
      <c r="D274" s="29">
        <v>45837</v>
      </c>
      <c r="E274" s="2">
        <v>60000000</v>
      </c>
      <c r="F274" s="3">
        <v>1</v>
      </c>
      <c r="G274" s="30">
        <v>60000000</v>
      </c>
      <c r="H274" s="16">
        <f>Tabla1[[#This Row],[Valor Total]]-Tabla1[[#This Row],[Recursos totales desembolsados o pagados]]</f>
        <v>0</v>
      </c>
      <c r="I274" s="17"/>
      <c r="K274" s="21">
        <v>45875</v>
      </c>
      <c r="M274">
        <f t="shared" si="14"/>
        <v>31</v>
      </c>
      <c r="O274">
        <f t="shared" si="15"/>
        <v>69</v>
      </c>
      <c r="Q274" s="22">
        <f t="shared" si="16"/>
        <v>2.2258064516129035</v>
      </c>
    </row>
    <row r="275" spans="1:17" x14ac:dyDescent="0.25">
      <c r="A275" s="4">
        <v>268</v>
      </c>
      <c r="B275" s="1">
        <v>45811</v>
      </c>
      <c r="C275" s="29">
        <v>45818</v>
      </c>
      <c r="D275" s="29">
        <v>45933</v>
      </c>
      <c r="E275" s="2">
        <v>50000000</v>
      </c>
      <c r="F275" s="3">
        <v>0.4956521739130435</v>
      </c>
      <c r="G275" s="30"/>
      <c r="H275" s="16">
        <f>Tabla1[[#This Row],[Valor Total]]-Tabla1[[#This Row],[Recursos totales desembolsados o pagados]]</f>
        <v>50000000</v>
      </c>
      <c r="I275" s="17"/>
      <c r="K275" s="21">
        <v>45875</v>
      </c>
      <c r="M275">
        <f t="shared" si="14"/>
        <v>115</v>
      </c>
      <c r="O275">
        <f t="shared" si="15"/>
        <v>57</v>
      </c>
      <c r="Q275" s="22">
        <f t="shared" si="16"/>
        <v>0.4956521739130435</v>
      </c>
    </row>
    <row r="276" spans="1:17" x14ac:dyDescent="0.25">
      <c r="A276" s="4">
        <v>269</v>
      </c>
      <c r="B276" s="1">
        <v>45812</v>
      </c>
      <c r="C276" s="29">
        <v>45818</v>
      </c>
      <c r="D276" s="29">
        <v>45933</v>
      </c>
      <c r="E276" s="2">
        <v>14000000</v>
      </c>
      <c r="F276" s="3">
        <v>0.4956521739130435</v>
      </c>
      <c r="G276" s="30"/>
      <c r="H276" s="16">
        <f>Tabla1[[#This Row],[Valor Total]]-Tabla1[[#This Row],[Recursos totales desembolsados o pagados]]</f>
        <v>14000000</v>
      </c>
      <c r="I276" s="17"/>
      <c r="K276" s="21">
        <v>45875</v>
      </c>
      <c r="M276">
        <f t="shared" si="14"/>
        <v>115</v>
      </c>
      <c r="O276">
        <f t="shared" si="15"/>
        <v>57</v>
      </c>
      <c r="Q276" s="22">
        <f t="shared" si="16"/>
        <v>0.4956521739130435</v>
      </c>
    </row>
    <row r="277" spans="1:17" x14ac:dyDescent="0.25">
      <c r="A277" s="4">
        <v>270</v>
      </c>
      <c r="B277" s="1">
        <v>45818</v>
      </c>
      <c r="C277" s="29">
        <v>45820</v>
      </c>
      <c r="D277" s="29">
        <v>46002</v>
      </c>
      <c r="E277" s="2">
        <v>73800000</v>
      </c>
      <c r="F277" s="3">
        <v>0.30219780219780218</v>
      </c>
      <c r="G277" s="30"/>
      <c r="H277" s="16">
        <f>Tabla1[[#This Row],[Valor Total]]-Tabla1[[#This Row],[Recursos totales desembolsados o pagados]]</f>
        <v>73800000</v>
      </c>
      <c r="I277" s="17"/>
      <c r="K277" s="21">
        <v>45875</v>
      </c>
      <c r="M277">
        <f t="shared" si="14"/>
        <v>182</v>
      </c>
      <c r="O277">
        <f t="shared" si="15"/>
        <v>55</v>
      </c>
      <c r="Q277" s="22">
        <f t="shared" si="16"/>
        <v>0.30219780219780218</v>
      </c>
    </row>
    <row r="278" spans="1:17" x14ac:dyDescent="0.25">
      <c r="A278" s="4">
        <v>271</v>
      </c>
      <c r="B278" s="1">
        <v>45820</v>
      </c>
      <c r="C278" s="29">
        <v>45824</v>
      </c>
      <c r="D278" s="29">
        <v>46022</v>
      </c>
      <c r="E278" s="2">
        <v>63000000</v>
      </c>
      <c r="F278" s="3">
        <v>0.25757575757575757</v>
      </c>
      <c r="G278" s="30">
        <v>4500000</v>
      </c>
      <c r="H278" s="16">
        <f>Tabla1[[#This Row],[Valor Total]]-Tabla1[[#This Row],[Recursos totales desembolsados o pagados]]</f>
        <v>58500000</v>
      </c>
      <c r="I278" s="17"/>
      <c r="K278" s="21">
        <v>45875</v>
      </c>
      <c r="M278">
        <f t="shared" si="14"/>
        <v>198</v>
      </c>
      <c r="O278">
        <f t="shared" si="15"/>
        <v>51</v>
      </c>
      <c r="Q278" s="22">
        <f t="shared" si="16"/>
        <v>0.25757575757575757</v>
      </c>
    </row>
    <row r="279" spans="1:17" x14ac:dyDescent="0.25">
      <c r="A279" s="4">
        <v>272</v>
      </c>
      <c r="B279" s="1">
        <v>45820</v>
      </c>
      <c r="C279" s="29">
        <v>45853</v>
      </c>
      <c r="D279" s="29">
        <v>45897</v>
      </c>
      <c r="E279" s="2">
        <v>22362000</v>
      </c>
      <c r="F279" s="3">
        <v>0.5</v>
      </c>
      <c r="G279" s="30"/>
      <c r="H279" s="16">
        <f>Tabla1[[#This Row],[Valor Total]]-Tabla1[[#This Row],[Recursos totales desembolsados o pagados]]</f>
        <v>22362000</v>
      </c>
      <c r="I279" s="17"/>
      <c r="K279" s="21">
        <v>45875</v>
      </c>
      <c r="M279">
        <f t="shared" si="14"/>
        <v>44</v>
      </c>
      <c r="O279">
        <f t="shared" si="15"/>
        <v>22</v>
      </c>
      <c r="Q279" s="22">
        <f t="shared" si="16"/>
        <v>0.5</v>
      </c>
    </row>
    <row r="280" spans="1:17" x14ac:dyDescent="0.25">
      <c r="A280" s="4">
        <v>147679</v>
      </c>
      <c r="B280" s="1">
        <v>45825</v>
      </c>
      <c r="C280" s="29">
        <v>45825</v>
      </c>
      <c r="D280" s="29">
        <v>45884</v>
      </c>
      <c r="E280" s="2">
        <v>54044956</v>
      </c>
      <c r="F280" s="3">
        <v>0.84745762711864403</v>
      </c>
      <c r="G280" s="30"/>
      <c r="H280" s="16">
        <f>Tabla1[[#This Row],[Valor Total]]-Tabla1[[#This Row],[Recursos totales desembolsados o pagados]]</f>
        <v>54044956</v>
      </c>
      <c r="I280" s="17"/>
      <c r="K280" s="21">
        <v>45875</v>
      </c>
      <c r="M280">
        <f t="shared" si="14"/>
        <v>59</v>
      </c>
      <c r="O280">
        <f t="shared" si="15"/>
        <v>50</v>
      </c>
      <c r="Q280" s="22">
        <f t="shared" si="16"/>
        <v>0.84745762711864403</v>
      </c>
    </row>
    <row r="281" spans="1:17" x14ac:dyDescent="0.25">
      <c r="A281" s="4">
        <v>147680</v>
      </c>
      <c r="B281" s="1">
        <v>45825</v>
      </c>
      <c r="C281" s="29">
        <v>45825</v>
      </c>
      <c r="D281" s="29">
        <v>45884</v>
      </c>
      <c r="E281" s="2">
        <v>5142000</v>
      </c>
      <c r="F281" s="3">
        <v>0.84745762711864403</v>
      </c>
      <c r="G281" s="30"/>
      <c r="H281" s="16">
        <f>Tabla1[[#This Row],[Valor Total]]-Tabla1[[#This Row],[Recursos totales desembolsados o pagados]]</f>
        <v>5142000</v>
      </c>
      <c r="I281" s="17"/>
      <c r="K281" s="21">
        <v>45875</v>
      </c>
      <c r="M281">
        <f t="shared" si="14"/>
        <v>59</v>
      </c>
      <c r="O281">
        <f t="shared" si="15"/>
        <v>50</v>
      </c>
      <c r="Q281" s="22">
        <f t="shared" si="16"/>
        <v>0.84745762711864403</v>
      </c>
    </row>
    <row r="282" spans="1:17" x14ac:dyDescent="0.25">
      <c r="A282" s="4">
        <v>147629</v>
      </c>
      <c r="B282" s="1">
        <v>45824</v>
      </c>
      <c r="C282" s="29">
        <v>45825</v>
      </c>
      <c r="D282" s="29">
        <v>45899</v>
      </c>
      <c r="E282" s="2">
        <v>296098110</v>
      </c>
      <c r="F282" s="3">
        <v>0.67567567567567566</v>
      </c>
      <c r="G282" s="30"/>
      <c r="H282" s="16">
        <f>Tabla1[[#This Row],[Valor Total]]-Tabla1[[#This Row],[Recursos totales desembolsados o pagados]]</f>
        <v>296098110</v>
      </c>
      <c r="I282" s="17"/>
      <c r="K282" s="21">
        <v>45875</v>
      </c>
      <c r="M282">
        <f t="shared" si="14"/>
        <v>74</v>
      </c>
      <c r="O282">
        <f t="shared" si="15"/>
        <v>50</v>
      </c>
      <c r="Q282" s="22">
        <f t="shared" si="16"/>
        <v>0.67567567567567566</v>
      </c>
    </row>
    <row r="283" spans="1:17" x14ac:dyDescent="0.25">
      <c r="A283" s="4">
        <v>273</v>
      </c>
      <c r="B283" s="1">
        <v>45827</v>
      </c>
      <c r="C283" s="29">
        <v>45828</v>
      </c>
      <c r="D283" s="29">
        <v>46010</v>
      </c>
      <c r="E283" s="2">
        <v>28200000</v>
      </c>
      <c r="F283" s="3">
        <v>0.25824175824175827</v>
      </c>
      <c r="G283" s="30">
        <v>2847000</v>
      </c>
      <c r="H283" s="16">
        <f>Tabla1[[#This Row],[Valor Total]]-Tabla1[[#This Row],[Recursos totales desembolsados o pagados]]</f>
        <v>25353000</v>
      </c>
      <c r="I283" s="17"/>
      <c r="K283" s="21">
        <v>45875</v>
      </c>
      <c r="M283">
        <f t="shared" si="14"/>
        <v>182</v>
      </c>
      <c r="O283">
        <f t="shared" si="15"/>
        <v>47</v>
      </c>
      <c r="Q283" s="22">
        <f t="shared" si="16"/>
        <v>0.25824175824175827</v>
      </c>
    </row>
    <row r="284" spans="1:17" x14ac:dyDescent="0.25">
      <c r="A284" s="4">
        <v>274</v>
      </c>
      <c r="B284" s="1">
        <v>45821</v>
      </c>
      <c r="C284" s="29">
        <v>45833</v>
      </c>
      <c r="D284" s="29">
        <v>46006</v>
      </c>
      <c r="E284" s="2">
        <v>15000000</v>
      </c>
      <c r="F284" s="3">
        <v>0.24277456647398843</v>
      </c>
      <c r="G284" s="30"/>
      <c r="H284" s="16">
        <f>Tabla1[[#This Row],[Valor Total]]-Tabla1[[#This Row],[Recursos totales desembolsados o pagados]]</f>
        <v>15000000</v>
      </c>
      <c r="I284" s="17"/>
      <c r="K284" s="21">
        <v>45875</v>
      </c>
      <c r="M284">
        <f t="shared" si="14"/>
        <v>173</v>
      </c>
      <c r="O284">
        <f t="shared" si="15"/>
        <v>42</v>
      </c>
      <c r="Q284" s="22">
        <f t="shared" si="16"/>
        <v>0.24277456647398843</v>
      </c>
    </row>
    <row r="285" spans="1:17" x14ac:dyDescent="0.25">
      <c r="A285" s="4">
        <v>275</v>
      </c>
      <c r="B285" s="1">
        <v>45826</v>
      </c>
      <c r="C285" s="29">
        <v>45827</v>
      </c>
      <c r="D285" s="29">
        <v>46010</v>
      </c>
      <c r="E285" s="2">
        <v>22489876</v>
      </c>
      <c r="F285" s="3">
        <v>0.26229508196721313</v>
      </c>
      <c r="G285" s="30">
        <v>1720537</v>
      </c>
      <c r="H285" s="16">
        <f>Tabla1[[#This Row],[Valor Total]]-Tabla1[[#This Row],[Recursos totales desembolsados o pagados]]</f>
        <v>20769339</v>
      </c>
      <c r="I285" s="17"/>
      <c r="K285" s="21">
        <v>45875</v>
      </c>
      <c r="M285">
        <f t="shared" si="14"/>
        <v>183</v>
      </c>
      <c r="O285">
        <f t="shared" si="15"/>
        <v>48</v>
      </c>
      <c r="Q285" s="22">
        <f t="shared" si="16"/>
        <v>0.26229508196721313</v>
      </c>
    </row>
    <row r="286" spans="1:17" x14ac:dyDescent="0.25">
      <c r="A286" s="4">
        <v>276</v>
      </c>
      <c r="B286" s="1">
        <v>45824</v>
      </c>
      <c r="C286" s="29">
        <v>45833</v>
      </c>
      <c r="D286" s="29">
        <v>45977</v>
      </c>
      <c r="E286" s="2">
        <v>20206857</v>
      </c>
      <c r="F286" s="3">
        <v>0.29166666666666669</v>
      </c>
      <c r="G286" s="30"/>
      <c r="H286" s="16">
        <f>Tabla1[[#This Row],[Valor Total]]-Tabla1[[#This Row],[Recursos totales desembolsados o pagados]]</f>
        <v>20206857</v>
      </c>
      <c r="I286" s="17"/>
      <c r="K286" s="21">
        <v>45875</v>
      </c>
      <c r="M286">
        <f t="shared" si="14"/>
        <v>144</v>
      </c>
      <c r="O286">
        <f t="shared" si="15"/>
        <v>42</v>
      </c>
      <c r="Q286" s="22">
        <f t="shared" si="16"/>
        <v>0.29166666666666669</v>
      </c>
    </row>
    <row r="287" spans="1:17" x14ac:dyDescent="0.25">
      <c r="A287" s="4">
        <v>277</v>
      </c>
      <c r="B287" s="1">
        <v>45828</v>
      </c>
      <c r="C287" s="29">
        <v>45832</v>
      </c>
      <c r="D287" s="29">
        <v>46010</v>
      </c>
      <c r="E287" s="2">
        <v>67613866</v>
      </c>
      <c r="F287" s="3">
        <v>0.24157303370786518</v>
      </c>
      <c r="G287" s="30"/>
      <c r="H287" s="16">
        <f>Tabla1[[#This Row],[Valor Total]]-Tabla1[[#This Row],[Recursos totales desembolsados o pagados]]</f>
        <v>67613866</v>
      </c>
      <c r="I287" s="17"/>
      <c r="K287" s="21">
        <v>45875</v>
      </c>
      <c r="M287">
        <f t="shared" si="14"/>
        <v>178</v>
      </c>
      <c r="O287">
        <f t="shared" si="15"/>
        <v>43</v>
      </c>
      <c r="Q287" s="22">
        <f t="shared" si="16"/>
        <v>0.24157303370786518</v>
      </c>
    </row>
    <row r="288" spans="1:17" x14ac:dyDescent="0.25">
      <c r="A288" s="4">
        <v>278</v>
      </c>
      <c r="B288" s="1">
        <v>45828</v>
      </c>
      <c r="C288" s="29">
        <v>45832</v>
      </c>
      <c r="D288" s="29">
        <v>46010</v>
      </c>
      <c r="E288" s="2">
        <v>67613866</v>
      </c>
      <c r="F288" s="3">
        <v>0.24157303370786518</v>
      </c>
      <c r="G288" s="30"/>
      <c r="H288" s="16">
        <f>Tabla1[[#This Row],[Valor Total]]-Tabla1[[#This Row],[Recursos totales desembolsados o pagados]]</f>
        <v>67613866</v>
      </c>
      <c r="I288" s="17"/>
      <c r="K288" s="21">
        <v>45875</v>
      </c>
      <c r="M288">
        <f t="shared" si="14"/>
        <v>178</v>
      </c>
      <c r="O288">
        <f t="shared" si="15"/>
        <v>43</v>
      </c>
      <c r="Q288" s="22">
        <f t="shared" si="16"/>
        <v>0.24157303370786518</v>
      </c>
    </row>
    <row r="289" spans="1:17" x14ac:dyDescent="0.25">
      <c r="A289" s="4">
        <v>279</v>
      </c>
      <c r="B289" s="1">
        <v>45828</v>
      </c>
      <c r="C289" s="29">
        <v>45833</v>
      </c>
      <c r="D289" s="29">
        <v>46010</v>
      </c>
      <c r="E289" s="2">
        <v>67613866</v>
      </c>
      <c r="F289" s="3">
        <v>0.23728813559322035</v>
      </c>
      <c r="G289" s="30">
        <v>5512000</v>
      </c>
      <c r="H289" s="16">
        <f>Tabla1[[#This Row],[Valor Total]]-Tabla1[[#This Row],[Recursos totales desembolsados o pagados]]</f>
        <v>62101866</v>
      </c>
      <c r="I289" s="17"/>
      <c r="K289" s="21">
        <v>45875</v>
      </c>
      <c r="M289">
        <f t="shared" si="14"/>
        <v>177</v>
      </c>
      <c r="O289">
        <f t="shared" si="15"/>
        <v>42</v>
      </c>
      <c r="Q289" s="22">
        <f t="shared" si="16"/>
        <v>0.23728813559322035</v>
      </c>
    </row>
    <row r="290" spans="1:17" x14ac:dyDescent="0.25">
      <c r="A290" s="4">
        <v>280</v>
      </c>
      <c r="B290" s="1">
        <v>45828</v>
      </c>
      <c r="C290" s="29">
        <v>45833</v>
      </c>
      <c r="D290" s="29">
        <v>46010</v>
      </c>
      <c r="E290" s="2">
        <v>48760000</v>
      </c>
      <c r="F290" s="3">
        <v>0.23728813559322035</v>
      </c>
      <c r="G290" s="30">
        <v>3975000</v>
      </c>
      <c r="H290" s="16">
        <f>Tabla1[[#This Row],[Valor Total]]-Tabla1[[#This Row],[Recursos totales desembolsados o pagados]]</f>
        <v>44785000</v>
      </c>
      <c r="I290" s="17"/>
      <c r="K290" s="21">
        <v>45875</v>
      </c>
      <c r="M290">
        <f t="shared" si="14"/>
        <v>177</v>
      </c>
      <c r="O290">
        <f t="shared" si="15"/>
        <v>42</v>
      </c>
      <c r="Q290" s="22">
        <f t="shared" si="16"/>
        <v>0.23728813559322035</v>
      </c>
    </row>
    <row r="291" spans="1:17" x14ac:dyDescent="0.25">
      <c r="A291" s="4">
        <v>281</v>
      </c>
      <c r="B291" s="1">
        <v>45832</v>
      </c>
      <c r="C291" s="29">
        <v>45836</v>
      </c>
      <c r="D291" s="29">
        <v>46010</v>
      </c>
      <c r="E291" s="2">
        <v>52010666</v>
      </c>
      <c r="F291" s="3">
        <v>0.22413793103448276</v>
      </c>
      <c r="G291" s="30">
        <v>4240000</v>
      </c>
      <c r="H291" s="16">
        <f>Tabla1[[#This Row],[Valor Total]]-Tabla1[[#This Row],[Recursos totales desembolsados o pagados]]</f>
        <v>47770666</v>
      </c>
      <c r="I291" s="17"/>
      <c r="K291" s="21">
        <v>45875</v>
      </c>
      <c r="M291">
        <f t="shared" si="14"/>
        <v>174</v>
      </c>
      <c r="O291">
        <f t="shared" si="15"/>
        <v>39</v>
      </c>
      <c r="Q291" s="22">
        <f t="shared" si="16"/>
        <v>0.22413793103448276</v>
      </c>
    </row>
    <row r="292" spans="1:17" x14ac:dyDescent="0.25">
      <c r="A292" s="4">
        <v>282</v>
      </c>
      <c r="B292" s="1">
        <v>45832</v>
      </c>
      <c r="C292" s="29">
        <v>45833</v>
      </c>
      <c r="D292" s="29">
        <v>46010</v>
      </c>
      <c r="E292" s="2">
        <v>67613866</v>
      </c>
      <c r="F292" s="3">
        <v>0.23728813559322035</v>
      </c>
      <c r="G292" s="30">
        <v>5512000</v>
      </c>
      <c r="H292" s="16">
        <f>Tabla1[[#This Row],[Valor Total]]-Tabla1[[#This Row],[Recursos totales desembolsados o pagados]]</f>
        <v>62101866</v>
      </c>
      <c r="I292" s="17"/>
      <c r="K292" s="21">
        <v>45875</v>
      </c>
      <c r="M292">
        <f t="shared" si="14"/>
        <v>177</v>
      </c>
      <c r="O292">
        <f t="shared" si="15"/>
        <v>42</v>
      </c>
      <c r="Q292" s="22">
        <f t="shared" si="16"/>
        <v>0.23728813559322035</v>
      </c>
    </row>
    <row r="293" spans="1:17" x14ac:dyDescent="0.25">
      <c r="A293" s="4">
        <v>283</v>
      </c>
      <c r="B293" s="1">
        <v>45834</v>
      </c>
      <c r="C293" s="29">
        <v>45835</v>
      </c>
      <c r="D293" s="29">
        <v>46010</v>
      </c>
      <c r="E293" s="2">
        <v>39612906</v>
      </c>
      <c r="F293" s="3">
        <v>0.22857142857142856</v>
      </c>
      <c r="G293" s="30">
        <v>1575513</v>
      </c>
      <c r="H293" s="16">
        <f>Tabla1[[#This Row],[Valor Total]]-Tabla1[[#This Row],[Recursos totales desembolsados o pagados]]</f>
        <v>38037393</v>
      </c>
      <c r="I293" s="17"/>
      <c r="K293" s="21">
        <v>45875</v>
      </c>
      <c r="M293">
        <f t="shared" si="14"/>
        <v>175</v>
      </c>
      <c r="O293">
        <f t="shared" si="15"/>
        <v>40</v>
      </c>
      <c r="Q293" s="22">
        <f t="shared" si="16"/>
        <v>0.22857142857142856</v>
      </c>
    </row>
    <row r="294" spans="1:17" x14ac:dyDescent="0.25">
      <c r="A294" s="4">
        <v>284</v>
      </c>
      <c r="B294" s="1">
        <v>45834</v>
      </c>
      <c r="C294" s="29">
        <v>45836</v>
      </c>
      <c r="D294" s="29">
        <v>46010</v>
      </c>
      <c r="E294" s="2">
        <v>39612906</v>
      </c>
      <c r="F294" s="3">
        <v>0.22413793103448276</v>
      </c>
      <c r="G294" s="30">
        <v>1575513</v>
      </c>
      <c r="H294" s="16">
        <f>Tabla1[[#This Row],[Valor Total]]-Tabla1[[#This Row],[Recursos totales desembolsados o pagados]]</f>
        <v>38037393</v>
      </c>
      <c r="I294" s="17"/>
      <c r="K294" s="21">
        <v>45875</v>
      </c>
      <c r="M294">
        <f t="shared" si="14"/>
        <v>174</v>
      </c>
      <c r="O294">
        <f t="shared" si="15"/>
        <v>39</v>
      </c>
      <c r="Q294" s="22">
        <f t="shared" si="16"/>
        <v>0.22413793103448276</v>
      </c>
    </row>
    <row r="295" spans="1:17" x14ac:dyDescent="0.25">
      <c r="A295" s="4">
        <v>285</v>
      </c>
      <c r="B295" s="1">
        <v>45834</v>
      </c>
      <c r="C295" s="29">
        <v>45836</v>
      </c>
      <c r="D295" s="29">
        <v>46010</v>
      </c>
      <c r="E295" s="2">
        <v>39612906</v>
      </c>
      <c r="F295" s="3">
        <v>0.22413793103448276</v>
      </c>
      <c r="G295" s="30">
        <v>1575513</v>
      </c>
      <c r="H295" s="16">
        <f>Tabla1[[#This Row],[Valor Total]]-Tabla1[[#This Row],[Recursos totales desembolsados o pagados]]</f>
        <v>38037393</v>
      </c>
      <c r="I295" s="17"/>
      <c r="K295" s="21">
        <v>45875</v>
      </c>
      <c r="M295">
        <f t="shared" si="14"/>
        <v>174</v>
      </c>
      <c r="O295">
        <f t="shared" si="15"/>
        <v>39</v>
      </c>
      <c r="Q295" s="22">
        <f t="shared" si="16"/>
        <v>0.22413793103448276</v>
      </c>
    </row>
    <row r="296" spans="1:17" x14ac:dyDescent="0.25">
      <c r="A296" s="31">
        <v>286</v>
      </c>
      <c r="B296" s="32">
        <v>45834</v>
      </c>
      <c r="C296" s="33">
        <v>45836</v>
      </c>
      <c r="D296" s="33">
        <v>46010</v>
      </c>
      <c r="E296" s="34">
        <v>39612906</v>
      </c>
      <c r="F296" s="35">
        <v>0.22413793103448276</v>
      </c>
      <c r="G296" s="36">
        <v>1575513</v>
      </c>
      <c r="H296" s="37">
        <f>Tabla1[[#This Row],[Valor Total]]-Tabla1[[#This Row],[Recursos totales desembolsados o pagados]]</f>
        <v>38037393</v>
      </c>
      <c r="I296" s="38"/>
      <c r="K296" s="21">
        <v>45875</v>
      </c>
      <c r="M296">
        <f t="shared" si="14"/>
        <v>174</v>
      </c>
      <c r="O296">
        <f t="shared" si="15"/>
        <v>39</v>
      </c>
      <c r="Q296" s="22">
        <f t="shared" si="16"/>
        <v>0.22413793103448276</v>
      </c>
    </row>
    <row r="297" spans="1:17" x14ac:dyDescent="0.25">
      <c r="A297" s="4">
        <v>287</v>
      </c>
      <c r="B297" s="1">
        <v>45835</v>
      </c>
      <c r="C297" s="29">
        <v>45840</v>
      </c>
      <c r="D297" s="29">
        <v>46010</v>
      </c>
      <c r="E297" s="2">
        <v>39612906</v>
      </c>
      <c r="F297" s="3">
        <v>0.20588235294117649</v>
      </c>
      <c r="G297" s="30">
        <v>0</v>
      </c>
      <c r="H297" s="16">
        <f>Tabla1[[#This Row],[Valor Total]]-Tabla1[[#This Row],[Recursos totales desembolsados o pagados]]</f>
        <v>39612906</v>
      </c>
      <c r="I297" s="17"/>
      <c r="K297" s="21">
        <v>45875</v>
      </c>
      <c r="M297">
        <f t="shared" si="14"/>
        <v>170</v>
      </c>
      <c r="O297">
        <f t="shared" si="15"/>
        <v>35</v>
      </c>
      <c r="Q297" s="22">
        <f t="shared" si="16"/>
        <v>0.20588235294117649</v>
      </c>
    </row>
    <row r="298" spans="1:17" x14ac:dyDescent="0.25">
      <c r="A298" s="4">
        <v>288</v>
      </c>
      <c r="B298" s="1">
        <v>45834</v>
      </c>
      <c r="C298" s="29">
        <v>45836</v>
      </c>
      <c r="D298" s="29">
        <v>46010</v>
      </c>
      <c r="E298" s="2">
        <v>39612906</v>
      </c>
      <c r="F298" s="3">
        <v>0.22413793103448276</v>
      </c>
      <c r="G298" s="30">
        <v>963235</v>
      </c>
      <c r="H298" s="16">
        <f>Tabla1[[#This Row],[Valor Total]]-Tabla1[[#This Row],[Recursos totales desembolsados o pagados]]</f>
        <v>38649671</v>
      </c>
      <c r="I298" s="17"/>
      <c r="K298" s="21">
        <v>45875</v>
      </c>
      <c r="M298">
        <f t="shared" si="14"/>
        <v>174</v>
      </c>
      <c r="O298">
        <f t="shared" si="15"/>
        <v>39</v>
      </c>
      <c r="Q298" s="22">
        <f t="shared" si="16"/>
        <v>0.22413793103448276</v>
      </c>
    </row>
    <row r="299" spans="1:17" x14ac:dyDescent="0.25">
      <c r="A299" s="4">
        <v>289</v>
      </c>
      <c r="B299" s="1">
        <v>45827</v>
      </c>
      <c r="C299" s="29">
        <v>45832</v>
      </c>
      <c r="D299" s="29">
        <v>46010</v>
      </c>
      <c r="E299" s="2">
        <v>21629608</v>
      </c>
      <c r="F299" s="3">
        <v>0.24157303370786518</v>
      </c>
      <c r="G299" s="30">
        <v>0</v>
      </c>
      <c r="H299" s="16">
        <f>Tabla1[[#This Row],[Valor Total]]-Tabla1[[#This Row],[Recursos totales desembolsados o pagados]]</f>
        <v>21629608</v>
      </c>
      <c r="I299" s="17"/>
      <c r="K299" s="21">
        <v>45875</v>
      </c>
      <c r="M299">
        <f t="shared" si="14"/>
        <v>178</v>
      </c>
      <c r="O299">
        <f t="shared" si="15"/>
        <v>43</v>
      </c>
      <c r="Q299" s="22">
        <f t="shared" si="16"/>
        <v>0.24157303370786518</v>
      </c>
    </row>
    <row r="300" spans="1:17" x14ac:dyDescent="0.25">
      <c r="A300" s="4">
        <v>290</v>
      </c>
      <c r="B300" s="1">
        <v>45827</v>
      </c>
      <c r="C300" s="29">
        <v>45832</v>
      </c>
      <c r="D300" s="29">
        <v>46010</v>
      </c>
      <c r="E300" s="2">
        <v>21629608</v>
      </c>
      <c r="F300" s="3">
        <v>0.24157303370786518</v>
      </c>
      <c r="G300" s="30">
        <v>860269</v>
      </c>
      <c r="H300" s="16">
        <f>Tabla1[[#This Row],[Valor Total]]-Tabla1[[#This Row],[Recursos totales desembolsados o pagados]]</f>
        <v>20769339</v>
      </c>
      <c r="I300" s="17"/>
      <c r="K300" s="21">
        <v>45875</v>
      </c>
      <c r="M300">
        <f t="shared" si="14"/>
        <v>178</v>
      </c>
      <c r="O300">
        <f t="shared" si="15"/>
        <v>43</v>
      </c>
      <c r="Q300" s="22">
        <f t="shared" si="16"/>
        <v>0.24157303370786518</v>
      </c>
    </row>
    <row r="301" spans="1:17" x14ac:dyDescent="0.25">
      <c r="A301" s="4">
        <v>291</v>
      </c>
      <c r="B301" s="1">
        <v>45827</v>
      </c>
      <c r="C301" s="29">
        <v>45832</v>
      </c>
      <c r="D301" s="29">
        <v>46010</v>
      </c>
      <c r="E301" s="2">
        <v>21629608</v>
      </c>
      <c r="F301" s="3">
        <v>0.24157303370786518</v>
      </c>
      <c r="G301" s="30">
        <v>860269</v>
      </c>
      <c r="H301" s="16">
        <f>Tabla1[[#This Row],[Valor Total]]-Tabla1[[#This Row],[Recursos totales desembolsados o pagados]]</f>
        <v>20769339</v>
      </c>
      <c r="I301" s="17"/>
      <c r="K301" s="21">
        <v>45875</v>
      </c>
      <c r="M301">
        <f t="shared" si="14"/>
        <v>178</v>
      </c>
      <c r="O301">
        <f t="shared" si="15"/>
        <v>43</v>
      </c>
      <c r="Q301" s="22">
        <f t="shared" si="16"/>
        <v>0.24157303370786518</v>
      </c>
    </row>
    <row r="302" spans="1:17" x14ac:dyDescent="0.25">
      <c r="A302" s="4">
        <v>292</v>
      </c>
      <c r="B302" s="1">
        <v>45827</v>
      </c>
      <c r="C302" s="29">
        <v>45832</v>
      </c>
      <c r="D302" s="29">
        <v>46010</v>
      </c>
      <c r="E302" s="2">
        <v>21629608</v>
      </c>
      <c r="F302" s="3">
        <v>0.24157303370786518</v>
      </c>
      <c r="G302" s="30">
        <v>860269</v>
      </c>
      <c r="H302" s="16">
        <f>Tabla1[[#This Row],[Valor Total]]-Tabla1[[#This Row],[Recursos totales desembolsados o pagados]]</f>
        <v>20769339</v>
      </c>
      <c r="I302" s="17"/>
      <c r="K302" s="21">
        <v>45875</v>
      </c>
      <c r="M302">
        <f t="shared" si="14"/>
        <v>178</v>
      </c>
      <c r="O302">
        <f t="shared" si="15"/>
        <v>43</v>
      </c>
      <c r="Q302" s="22">
        <f t="shared" si="16"/>
        <v>0.24157303370786518</v>
      </c>
    </row>
    <row r="303" spans="1:17" x14ac:dyDescent="0.25">
      <c r="A303" s="4">
        <v>293</v>
      </c>
      <c r="B303" s="1">
        <v>45827</v>
      </c>
      <c r="C303" s="29">
        <v>45832</v>
      </c>
      <c r="D303" s="29">
        <v>46010</v>
      </c>
      <c r="E303" s="2">
        <v>21629608</v>
      </c>
      <c r="F303" s="3">
        <v>0.24157303370786518</v>
      </c>
      <c r="G303" s="30">
        <v>860269</v>
      </c>
      <c r="H303" s="16">
        <f>Tabla1[[#This Row],[Valor Total]]-Tabla1[[#This Row],[Recursos totales desembolsados o pagados]]</f>
        <v>20769339</v>
      </c>
      <c r="I303" s="17"/>
      <c r="K303" s="21">
        <v>45875</v>
      </c>
      <c r="M303">
        <f t="shared" si="14"/>
        <v>178</v>
      </c>
      <c r="O303">
        <f t="shared" si="15"/>
        <v>43</v>
      </c>
      <c r="Q303" s="22">
        <f t="shared" si="16"/>
        <v>0.24157303370786518</v>
      </c>
    </row>
    <row r="304" spans="1:17" x14ac:dyDescent="0.25">
      <c r="A304" s="4">
        <v>294</v>
      </c>
      <c r="B304" s="1">
        <v>45827</v>
      </c>
      <c r="C304" s="29">
        <v>45832</v>
      </c>
      <c r="D304" s="29">
        <v>46010</v>
      </c>
      <c r="E304" s="2">
        <v>21629608</v>
      </c>
      <c r="F304" s="3">
        <v>0.24157303370786518</v>
      </c>
      <c r="G304" s="30">
        <v>860269</v>
      </c>
      <c r="H304" s="16">
        <f>Tabla1[[#This Row],[Valor Total]]-Tabla1[[#This Row],[Recursos totales desembolsados o pagados]]</f>
        <v>20769339</v>
      </c>
      <c r="I304" s="17"/>
      <c r="K304" s="21">
        <v>45875</v>
      </c>
      <c r="M304">
        <f t="shared" si="14"/>
        <v>178</v>
      </c>
      <c r="O304">
        <f t="shared" si="15"/>
        <v>43</v>
      </c>
      <c r="Q304" s="22">
        <f t="shared" si="16"/>
        <v>0.24157303370786518</v>
      </c>
    </row>
    <row r="305" spans="1:17" x14ac:dyDescent="0.25">
      <c r="A305" s="4">
        <v>295</v>
      </c>
      <c r="B305" s="1">
        <v>45827</v>
      </c>
      <c r="C305" s="29">
        <v>45832</v>
      </c>
      <c r="D305" s="29">
        <v>46010</v>
      </c>
      <c r="E305" s="2">
        <v>21629608</v>
      </c>
      <c r="F305" s="3">
        <v>0.24157303370786518</v>
      </c>
      <c r="G305" s="30">
        <v>860269</v>
      </c>
      <c r="H305" s="16">
        <f>Tabla1[[#This Row],[Valor Total]]-Tabla1[[#This Row],[Recursos totales desembolsados o pagados]]</f>
        <v>20769339</v>
      </c>
      <c r="I305" s="17"/>
      <c r="K305" s="21">
        <v>45875</v>
      </c>
      <c r="M305">
        <f t="shared" si="14"/>
        <v>178</v>
      </c>
      <c r="O305">
        <f t="shared" si="15"/>
        <v>43</v>
      </c>
      <c r="Q305" s="22">
        <f t="shared" si="16"/>
        <v>0.24157303370786518</v>
      </c>
    </row>
    <row r="306" spans="1:17" x14ac:dyDescent="0.25">
      <c r="A306" s="4">
        <v>296</v>
      </c>
      <c r="B306" s="1">
        <v>45828</v>
      </c>
      <c r="C306" s="29">
        <v>45832</v>
      </c>
      <c r="D306" s="29">
        <v>46010</v>
      </c>
      <c r="E306" s="2">
        <v>21629608</v>
      </c>
      <c r="F306" s="3">
        <v>0.24157303370786518</v>
      </c>
      <c r="G306" s="30">
        <v>860269</v>
      </c>
      <c r="H306" s="16">
        <f>Tabla1[[#This Row],[Valor Total]]-Tabla1[[#This Row],[Recursos totales desembolsados o pagados]]</f>
        <v>20769339</v>
      </c>
      <c r="I306" s="17"/>
      <c r="K306" s="21">
        <v>45875</v>
      </c>
      <c r="M306">
        <f t="shared" si="14"/>
        <v>178</v>
      </c>
      <c r="O306">
        <f t="shared" si="15"/>
        <v>43</v>
      </c>
      <c r="Q306" s="22">
        <f t="shared" si="16"/>
        <v>0.24157303370786518</v>
      </c>
    </row>
    <row r="307" spans="1:17" x14ac:dyDescent="0.25">
      <c r="A307" s="4">
        <v>297</v>
      </c>
      <c r="B307" s="1">
        <v>45828</v>
      </c>
      <c r="C307" s="29">
        <v>45839</v>
      </c>
      <c r="D307" s="29">
        <v>46010</v>
      </c>
      <c r="E307" s="2">
        <v>4157900</v>
      </c>
      <c r="F307" s="3">
        <v>0.2105263157894737</v>
      </c>
      <c r="G307" s="30">
        <v>0</v>
      </c>
      <c r="H307" s="16">
        <f>Tabla1[[#This Row],[Valor Total]]-Tabla1[[#This Row],[Recursos totales desembolsados o pagados]]</f>
        <v>4157900</v>
      </c>
      <c r="I307" s="17"/>
      <c r="K307" s="21">
        <v>45875</v>
      </c>
      <c r="M307">
        <f t="shared" si="14"/>
        <v>171</v>
      </c>
      <c r="O307">
        <f t="shared" si="15"/>
        <v>36</v>
      </c>
      <c r="Q307" s="22">
        <f t="shared" si="16"/>
        <v>0.2105263157894737</v>
      </c>
    </row>
    <row r="308" spans="1:17" x14ac:dyDescent="0.25">
      <c r="A308" s="4">
        <v>298</v>
      </c>
      <c r="B308" s="1">
        <v>45845</v>
      </c>
      <c r="C308" s="29">
        <v>45847</v>
      </c>
      <c r="D308" s="29">
        <v>46010</v>
      </c>
      <c r="E308" s="2">
        <v>27276600</v>
      </c>
      <c r="F308" s="3">
        <v>0.17177914110429449</v>
      </c>
      <c r="G308" s="30">
        <v>0</v>
      </c>
      <c r="H308" s="16">
        <f>Tabla1[[#This Row],[Valor Total]]-Tabla1[[#This Row],[Recursos totales desembolsados o pagados]]</f>
        <v>27276600</v>
      </c>
      <c r="I308" s="17"/>
      <c r="K308" s="21">
        <v>45875</v>
      </c>
      <c r="M308">
        <f t="shared" si="14"/>
        <v>163</v>
      </c>
      <c r="O308">
        <f t="shared" si="15"/>
        <v>28</v>
      </c>
      <c r="Q308" s="22">
        <f t="shared" si="16"/>
        <v>0.17177914110429449</v>
      </c>
    </row>
    <row r="309" spans="1:17" x14ac:dyDescent="0.25">
      <c r="A309" s="4">
        <v>300</v>
      </c>
      <c r="B309" s="1">
        <v>45842</v>
      </c>
      <c r="C309" s="29">
        <v>45848</v>
      </c>
      <c r="D309" s="29">
        <v>46021</v>
      </c>
      <c r="E309" s="2">
        <v>48781200</v>
      </c>
      <c r="F309" s="3">
        <v>0.15606936416184972</v>
      </c>
      <c r="G309" s="30">
        <v>0</v>
      </c>
      <c r="H309" s="16">
        <f>Tabla1[[#This Row],[Valor Total]]-Tabla1[[#This Row],[Recursos totales desembolsados o pagados]]</f>
        <v>48781200</v>
      </c>
      <c r="I309" s="17"/>
      <c r="K309" s="21">
        <v>45875</v>
      </c>
      <c r="M309">
        <f t="shared" si="14"/>
        <v>173</v>
      </c>
      <c r="O309">
        <f t="shared" si="15"/>
        <v>27</v>
      </c>
      <c r="Q309" s="22">
        <f t="shared" si="16"/>
        <v>0.15606936416184972</v>
      </c>
    </row>
    <row r="310" spans="1:17" x14ac:dyDescent="0.25">
      <c r="A310" s="4">
        <v>301</v>
      </c>
      <c r="B310" s="1">
        <v>45840</v>
      </c>
      <c r="C310" s="29">
        <v>45841</v>
      </c>
      <c r="D310" s="29">
        <v>46021</v>
      </c>
      <c r="E310" s="2">
        <v>54000000</v>
      </c>
      <c r="F310" s="3">
        <v>0.18888888888888888</v>
      </c>
      <c r="G310" s="30">
        <v>0</v>
      </c>
      <c r="H310" s="16">
        <f>Tabla1[[#This Row],[Valor Total]]-Tabla1[[#This Row],[Recursos totales desembolsados o pagados]]</f>
        <v>54000000</v>
      </c>
      <c r="I310" s="17"/>
      <c r="K310" s="21">
        <v>45875</v>
      </c>
      <c r="M310">
        <f t="shared" si="14"/>
        <v>180</v>
      </c>
      <c r="O310">
        <f t="shared" si="15"/>
        <v>34</v>
      </c>
      <c r="Q310" s="22">
        <f t="shared" si="16"/>
        <v>0.18888888888888888</v>
      </c>
    </row>
    <row r="311" spans="1:17" x14ac:dyDescent="0.25">
      <c r="A311" s="4">
        <v>302</v>
      </c>
      <c r="B311" s="1">
        <v>45848</v>
      </c>
      <c r="C311" s="29">
        <v>45849</v>
      </c>
      <c r="D311" s="29">
        <v>46010</v>
      </c>
      <c r="E311" s="2">
        <v>29326667</v>
      </c>
      <c r="F311" s="3">
        <v>0.16149068322981366</v>
      </c>
      <c r="G311" s="30">
        <v>0</v>
      </c>
      <c r="H311" s="16">
        <f>Tabla1[[#This Row],[Valor Total]]-Tabla1[[#This Row],[Recursos totales desembolsados o pagados]]</f>
        <v>29326667</v>
      </c>
      <c r="I311" s="17"/>
      <c r="K311" s="21">
        <v>45875</v>
      </c>
      <c r="M311">
        <f t="shared" si="14"/>
        <v>161</v>
      </c>
      <c r="O311">
        <f t="shared" si="15"/>
        <v>26</v>
      </c>
      <c r="Q311" s="22">
        <f t="shared" si="16"/>
        <v>0.16149068322981366</v>
      </c>
    </row>
    <row r="312" spans="1:17" x14ac:dyDescent="0.25">
      <c r="A312" s="4">
        <v>303</v>
      </c>
      <c r="B312" s="1">
        <v>45861</v>
      </c>
      <c r="C312" s="29">
        <v>45862</v>
      </c>
      <c r="D312" s="29">
        <v>46010</v>
      </c>
      <c r="E312" s="2">
        <v>18590000</v>
      </c>
      <c r="F312" s="3">
        <v>8.7837837837837843E-2</v>
      </c>
      <c r="G312" s="30">
        <v>0</v>
      </c>
      <c r="H312" s="16">
        <f>Tabla1[[#This Row],[Valor Total]]-Tabla1[[#This Row],[Recursos totales desembolsados o pagados]]</f>
        <v>18590000</v>
      </c>
      <c r="I312" s="17"/>
      <c r="K312" s="21">
        <v>45875</v>
      </c>
      <c r="M312">
        <f t="shared" si="14"/>
        <v>148</v>
      </c>
      <c r="O312">
        <f t="shared" si="15"/>
        <v>13</v>
      </c>
      <c r="Q312" s="22">
        <f t="shared" si="16"/>
        <v>8.7837837837837843E-2</v>
      </c>
    </row>
    <row r="313" spans="1:17" x14ac:dyDescent="0.25">
      <c r="A313" s="4">
        <v>304</v>
      </c>
      <c r="B313" s="1">
        <v>45862</v>
      </c>
      <c r="C313" s="29">
        <v>45863</v>
      </c>
      <c r="D313" s="29">
        <v>46010</v>
      </c>
      <c r="E313" s="2">
        <v>54060000</v>
      </c>
      <c r="F313" s="3">
        <v>8.1632653061224497E-2</v>
      </c>
      <c r="G313" s="30">
        <v>0</v>
      </c>
      <c r="H313" s="16">
        <f>Tabla1[[#This Row],[Valor Total]]-Tabla1[[#This Row],[Recursos totales desembolsados o pagados]]</f>
        <v>54060000</v>
      </c>
      <c r="I313" s="17"/>
      <c r="K313" s="21">
        <v>45875</v>
      </c>
      <c r="M313">
        <f t="shared" si="14"/>
        <v>147</v>
      </c>
      <c r="O313">
        <f t="shared" si="15"/>
        <v>12</v>
      </c>
      <c r="Q313" s="22">
        <f t="shared" si="16"/>
        <v>8.1632653061224497E-2</v>
      </c>
    </row>
    <row r="314" spans="1:17" x14ac:dyDescent="0.25">
      <c r="A314" s="4">
        <v>305</v>
      </c>
      <c r="B314" s="1">
        <v>45855</v>
      </c>
      <c r="C314" s="29">
        <v>45862</v>
      </c>
      <c r="D314" s="29">
        <v>46021</v>
      </c>
      <c r="E314" s="2">
        <v>998107149</v>
      </c>
      <c r="F314" s="3">
        <v>8.1761006289308186E-2</v>
      </c>
      <c r="G314" s="30">
        <v>0</v>
      </c>
      <c r="H314" s="16">
        <f>Tabla1[[#This Row],[Valor Total]]-Tabla1[[#This Row],[Recursos totales desembolsados o pagados]]</f>
        <v>998107149</v>
      </c>
      <c r="I314" s="17"/>
      <c r="K314" s="21">
        <v>45875</v>
      </c>
      <c r="M314">
        <f t="shared" si="14"/>
        <v>159</v>
      </c>
      <c r="O314">
        <f t="shared" si="15"/>
        <v>13</v>
      </c>
      <c r="Q314" s="22">
        <f t="shared" si="16"/>
        <v>8.1761006289308186E-2</v>
      </c>
    </row>
    <row r="315" spans="1:17" x14ac:dyDescent="0.25">
      <c r="A315" s="4">
        <v>148532</v>
      </c>
      <c r="B315" s="1">
        <v>45842</v>
      </c>
      <c r="C315" s="29">
        <v>45848</v>
      </c>
      <c r="D315" s="29">
        <v>45899</v>
      </c>
      <c r="E315" s="2">
        <v>697854423</v>
      </c>
      <c r="F315" s="3">
        <v>0.52941176470588236</v>
      </c>
      <c r="G315" s="30">
        <v>0</v>
      </c>
      <c r="H315" s="16">
        <f>Tabla1[[#This Row],[Valor Total]]-Tabla1[[#This Row],[Recursos totales desembolsados o pagados]]</f>
        <v>697854423</v>
      </c>
      <c r="I315" s="17"/>
      <c r="K315" s="21">
        <v>45875</v>
      </c>
      <c r="M315">
        <f t="shared" si="14"/>
        <v>51</v>
      </c>
      <c r="O315">
        <f t="shared" si="15"/>
        <v>27</v>
      </c>
      <c r="Q315" s="22">
        <f t="shared" si="16"/>
        <v>0.52941176470588236</v>
      </c>
    </row>
    <row r="316" spans="1:17" x14ac:dyDescent="0.25">
      <c r="A316" s="4">
        <v>307</v>
      </c>
      <c r="B316" s="1">
        <v>45867</v>
      </c>
      <c r="C316" s="29">
        <v>45870</v>
      </c>
      <c r="D316" s="29">
        <v>46010</v>
      </c>
      <c r="E316" s="2">
        <v>51173334</v>
      </c>
      <c r="F316" s="3">
        <v>3.5714285714285719E-2</v>
      </c>
      <c r="G316" s="30">
        <v>0</v>
      </c>
      <c r="H316" s="16">
        <f>Tabla1[[#This Row],[Valor Total]]-Tabla1[[#This Row],[Recursos totales desembolsados o pagados]]</f>
        <v>51173334</v>
      </c>
      <c r="I316" s="17"/>
      <c r="K316" s="21">
        <v>45875</v>
      </c>
      <c r="M316">
        <f t="shared" si="14"/>
        <v>140</v>
      </c>
      <c r="O316">
        <f t="shared" si="15"/>
        <v>5</v>
      </c>
      <c r="Q316" s="22">
        <f t="shared" si="16"/>
        <v>3.5714285714285719E-2</v>
      </c>
    </row>
  </sheetData>
  <mergeCells count="1">
    <mergeCell ref="A1:I1"/>
  </mergeCells>
  <conditionalFormatting sqref="Q1:Q1048576">
    <cfRule type="cellIs" dxfId="0" priority="2" operator="greaterThanOrEqual">
      <formula>1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C6C622-08A8-4C5B-86BE-3B8B9DA4A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A1029B-850F-499F-A227-B23468DAAA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81F5A-FDDD-4AAC-B986-AB8244B7825C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Solano Morales</dc:creator>
  <cp:lastModifiedBy>Susana Solano Morales</cp:lastModifiedBy>
  <dcterms:created xsi:type="dcterms:W3CDTF">2025-05-15T14:15:52Z</dcterms:created>
  <dcterms:modified xsi:type="dcterms:W3CDTF">2025-08-14T15:29:20Z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