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351" documentId="14_{19CF2608-EDF3-44C0-A85A-9CF7EB47D43E}" xr6:coauthVersionLast="47" xr6:coauthVersionMax="47" xr10:uidLastSave="{7A0ADD5F-C16B-47AE-8F31-D7FC2C3545B9}"/>
  <bookViews>
    <workbookView xWindow="-120" yWindow="-120" windowWidth="20730" windowHeight="11160" tabRatio="803" xr2:uid="{00000000-000D-0000-FFFF-FFFF0000000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3">'Recursos Financieros'!$B$2:$F$8</definedName>
    <definedName name="_xlnm.Print_Area" localSheetId="4">'Recursos Humanos'!$B$2:$G$15</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1" l="1"/>
  <c r="AH15" i="11"/>
  <c r="AG15" i="11"/>
  <c r="AF15" i="11"/>
  <c r="AE15" i="11"/>
  <c r="AD15" i="11"/>
  <c r="AC15" i="11"/>
  <c r="AB15" i="11"/>
  <c r="AA15" i="11"/>
  <c r="Z15" i="11"/>
  <c r="Y15" i="11"/>
  <c r="X15" i="11"/>
  <c r="W15" i="11"/>
  <c r="V15" i="11"/>
  <c r="U15" i="11"/>
  <c r="T15" i="11"/>
  <c r="S15" i="11"/>
  <c r="R15" i="11"/>
  <c r="Q15" i="11"/>
  <c r="P15" i="11"/>
  <c r="O15" i="11"/>
  <c r="N15" i="11"/>
  <c r="M15" i="11"/>
  <c r="E15" i="11"/>
  <c r="AI14" i="11"/>
  <c r="I14" i="11"/>
  <c r="AI13" i="11"/>
  <c r="I13" i="11"/>
  <c r="AI12" i="11"/>
  <c r="I12" i="11"/>
  <c r="AI11" i="11"/>
  <c r="I11" i="11"/>
  <c r="AI10" i="11"/>
  <c r="I10" i="11"/>
  <c r="C16" i="16" l="1"/>
  <c r="C17" i="16"/>
  <c r="C14" i="16"/>
  <c r="C15" i="16"/>
  <c r="B16" i="16"/>
  <c r="B17" i="16"/>
  <c r="B14" i="16"/>
  <c r="B15" i="16"/>
  <c r="D7" i="2"/>
  <c r="M4" i="9" l="1"/>
  <c r="M3" i="9"/>
  <c r="M2" i="9"/>
  <c r="K4" i="11"/>
  <c r="K3" i="11"/>
  <c r="K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D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<sst xmlns="http://schemas.openxmlformats.org/spreadsheetml/2006/main" count="392" uniqueCount="238">
  <si>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</si>
  <si>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</si>
  <si>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</si>
  <si>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</si>
  <si>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</si>
  <si>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</si>
  <si>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</si>
  <si>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</si>
  <si>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</si>
  <si>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</si>
  <si>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</si>
  <si>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</si>
  <si>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</si>
  <si>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</si>
  <si>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</si>
  <si>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</si>
  <si>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</si>
  <si>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</si>
  <si>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</si>
  <si>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</si>
  <si>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</si>
  <si>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</si>
  <si>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</si>
  <si>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</si>
  <si>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</si>
  <si>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</si>
  <si>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</si>
  <si>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</si>
  <si>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</si>
  <si>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</si>
  <si>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</si>
  <si>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</si>
  <si>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</si>
  <si>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</si>
  <si>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</si>
  <si>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</si>
  <si>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</si>
  <si>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</si>
  <si>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</si>
  <si>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</si>
  <si>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</si>
  <si>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</si>
  <si>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</si>
  <si>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</si>
  <si>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</si>
  <si>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</si>
  <si>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</si>
  <si>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</si>
  <si>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</si>
  <si>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</si>
  <si>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</si>
  <si>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</si>
  <si>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</si>
  <si>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</si>
  <si>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</si>
  <si>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</si>
  <si>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</si>
  <si>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</si>
  <si>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</si>
  <si>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</si>
  <si>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</si>
  <si>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</si>
  <si>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</si>
  <si>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</si>
  <si>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</si>
  <si>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</si>
  <si>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</si>
  <si>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</si>
  <si>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</si>
  <si>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</si>
  <si>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</si>
  <si>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</si>
  <si>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</si>
  <si>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</si>
  <si>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</si>
  <si>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</si>
  <si>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</si>
  <si>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</si>
  <si>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</si>
  <si>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</si>
  <si>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</si>
  <si>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</si>
  <si>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</si>
  <si>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</si>
  <si>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</si>
  <si>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</si>
  <si>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</si>
  <si>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</si>
  <si>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</si>
  <si>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</si>
  <si>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</si>
  <si>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</si>
  <si>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</si>
  <si>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</si>
  <si>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</si>
  <si>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</si>
  <si>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</si>
  <si>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</si>
  <si>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</si>
  <si>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</si>
  <si>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</si>
  <si>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</si>
  <si>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</si>
  <si>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</si>
  <si>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</si>
  <si>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</si>
  <si>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</si>
  <si>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</si>
  <si>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</si>
  <si>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</si>
  <si>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</si>
  <si>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</si>
  <si>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</si>
  <si>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</si>
  <si>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</si>
  <si>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</si>
  <si>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</si>
  <si>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</si>
  <si>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</si>
  <si>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</si>
  <si>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</si>
  <si>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</si>
  <si>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</si>
  <si>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</si>
  <si>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</si>
  <si>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</si>
  <si>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</si>
  <si>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</si>
  <si>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</si>
  <si>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</si>
  <si>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</si>
  <si>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</si>
  <si>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</si>
  <si>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</si>
  <si>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</si>
  <si>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</si>
  <si>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</si>
  <si>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</si>
  <si>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</si>
  <si>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</si>
  <si>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</si>
  <si>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</si>
  <si>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</si>
  <si>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</si>
  <si>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</si>
  <si>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</si>
  <si>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</si>
  <si>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</si>
  <si>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</si>
  <si>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</si>
  <si>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</si>
  <si>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</si>
  <si>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</si>
  <si>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</si>
  <si>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</si>
  <si>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</si>
  <si>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</si>
  <si>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</si>
  <si>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</si>
  <si>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</si>
  <si>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</si>
  <si>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No Aplica</t>
  </si>
  <si>
    <t>Los criterios de aceptación de los productos esta dado en términos de cumplimiento de los plazos previstos en el EDT y del cumplimiento de los atributos de calidad definidos por el Gerente del Proyecto durante su ejecución.</t>
  </si>
  <si>
    <t>Promover la adopción de prácticas empresariales, responsables y sostenibles que contribuyan al desarrollo social, ambiental y económico en las empresas y los diferentes grupos de interés</t>
  </si>
  <si>
    <t>Líder Técnico</t>
  </si>
  <si>
    <t>Encargados de ejecutar las actividades programadas en los plazos definidos.</t>
  </si>
  <si>
    <t>Superintendente de Sociedades</t>
  </si>
  <si>
    <t>Delegado de Asuntos Económicos y Societarios</t>
  </si>
  <si>
    <t>El Gerente de Proyecto liderará la ejecución y seguimiento del proyecto. Tomará decisiones respecto al proyecto. Debe tener una comunicación asertiva y manejo eficiente del tiempo.</t>
  </si>
  <si>
    <t>Coordinará que las actividades programadas se ejecuten en los plazos definidos.</t>
  </si>
  <si>
    <t xml:space="preserve">Billy Escobar Pérez </t>
  </si>
  <si>
    <t xml:space="preserve"> Superintendente de Sociedades</t>
  </si>
  <si>
    <t>bescobar@supersociedades.gov.co</t>
  </si>
  <si>
    <t xml:space="preserve">INTERNO </t>
  </si>
  <si>
    <t>Nicolás Martínez Devia</t>
  </si>
  <si>
    <t>Superintendente Delegado de Asuntos Económicos y Societarios</t>
  </si>
  <si>
    <t>nimartinez@supersociedades.gov.co</t>
  </si>
  <si>
    <t>Maritza Gutiérrez de Piñeres Hernández</t>
  </si>
  <si>
    <t>Director de Cumplimiento</t>
  </si>
  <si>
    <t>mgutierrezp@supersociedades.gov.co</t>
  </si>
  <si>
    <t>Luis Javier Acosta Castellanos</t>
  </si>
  <si>
    <t>Coordinador Grupo de Sostenibilidad Empresarial y Supervisión de Sociedades BIC</t>
  </si>
  <si>
    <t>javierac@supersociedades.gov.co</t>
  </si>
  <si>
    <t>Cristian Fernando Gutiérrez Hernández</t>
  </si>
  <si>
    <t>Director Información Empresarial y Estudios Económicos Contables</t>
  </si>
  <si>
    <t>cfgutierrez@supersociedades.gov.co</t>
  </si>
  <si>
    <t>Reporta Información sobre gestión y avance de entregables del proyecto</t>
  </si>
  <si>
    <t xml:space="preserve">Correo y presentación de avances </t>
  </si>
  <si>
    <t>Seguimiento y necesidades del proyecto que requieren intervención por parte del Superintendente Delegado de Asuntos Económicos y Societarios</t>
  </si>
  <si>
    <t>según requerimiento</t>
  </si>
  <si>
    <t xml:space="preserve">Correo presentación de avances </t>
  </si>
  <si>
    <t>Avances del proyecto, junto con los productos resultantes de la gestión realizada</t>
  </si>
  <si>
    <t>Conforme al cronograma de trabajo</t>
  </si>
  <si>
    <r>
      <t xml:space="preserve">Superintendente de Sociedades
</t>
    </r>
    <r>
      <rPr>
        <b/>
        <sz val="10"/>
        <rFont val="Verdana"/>
        <family val="2"/>
      </rPr>
      <t>Patrocinador</t>
    </r>
  </si>
  <si>
    <r>
      <t xml:space="preserve">Superintendente Delegado de Asuntos Económicos y Societarios
</t>
    </r>
    <r>
      <rPr>
        <b/>
        <sz val="10"/>
        <rFont val="Verdana"/>
        <family val="2"/>
      </rPr>
      <t>Gerente del Proyecto</t>
    </r>
  </si>
  <si>
    <r>
      <t xml:space="preserve">Director de Cumplimiento
Director Información Empresarial y Estudios Económicos Contables
</t>
    </r>
    <r>
      <rPr>
        <b/>
        <sz val="10"/>
        <rFont val="Verdana"/>
        <family val="2"/>
      </rPr>
      <t>Líder Funcional</t>
    </r>
  </si>
  <si>
    <t>No aplica</t>
  </si>
  <si>
    <t>Cambio en la estructura organizacional de la entidad (movimiento de personal de planta)</t>
  </si>
  <si>
    <t xml:space="preserve">Falla tecnológica, ransomware, indisponibilidad de servicios tecnológicos. </t>
  </si>
  <si>
    <t>Tener back up de todas las tareas realizadas.
Seguir todos los protocolos de seguridad establecidos por la entidad.</t>
  </si>
  <si>
    <t>Transparencia, integridad y ética en las sociedades colombianas 2025</t>
  </si>
  <si>
    <t>Responsabilidad social (Perspectiva Estratégica)</t>
  </si>
  <si>
    <t>Desarrollar una estrategia para la prevención y detección de la corrupción y promoción de una cultura de transparencia, integridad y ética en las empresas, en consonancia con estándares internacionales y la realidad socio económica colombiana, con especial énfasis en las PYMES  en todas las regiones del país</t>
  </si>
  <si>
    <t xml:space="preserve"> Promover y fortalecer la pedagogía con el fin de mantener una cultura de cumplimiento, transparencia, integridad y ética en cada Sujeto Obligado a nivel nacional.</t>
  </si>
  <si>
    <t xml:space="preserve"> Cumplir con las exigencias pactadas en las convenciones internacionales ratificadas por Colombia. </t>
  </si>
  <si>
    <t>Director de Informes Empresariales y Estudios Económicos y Contables
Directora de Cumplimiento</t>
  </si>
  <si>
    <t>Coordinador de Grupo de Análisis y Regulación Contable.
Coordinador Grupo de Investigaciones de Soborno Transnacional y otros Delitos.
Coordinador Grupo de Supervisión de Programas y Riesgos Especiales.
Coordinador Grupo de Sostenibilidad Empresarial y Supervisión de Sociedades BIC</t>
  </si>
  <si>
    <t>Mauricio Español</t>
  </si>
  <si>
    <t>Coordinador Análisis y Regulación Contable</t>
  </si>
  <si>
    <t>mespañol@supersociedades.gov.co</t>
  </si>
  <si>
    <t>Estefanía Velásquez Vélez</t>
  </si>
  <si>
    <t>Coordinadora Grupo Investigaciones de Soborno Transnacional y otros delitos</t>
  </si>
  <si>
    <t>evelasquez@supersociedades.gov.co</t>
  </si>
  <si>
    <t>Tatiana Cecilia Mesa Salamanca</t>
  </si>
  <si>
    <t>Coordinadora Grupo de Supervisión de Programas y Riesgos Especiales</t>
  </si>
  <si>
    <t>TMesa@supersociedades.gov.co</t>
  </si>
  <si>
    <r>
      <t xml:space="preserve">
Coordinador Grupo Investigaciones de Soborno Transnacional y otros delitos
Coordinador Grupo de Supervisión de Programas y Riesgos Especiales.
Coordinador Grupo de Sostenibilidad Empresarial y Supervisión de Sociedades BIC.
Coordinador Análisis y Regulación Contable
</t>
    </r>
    <r>
      <rPr>
        <b/>
        <sz val="10"/>
        <rFont val="Verdana"/>
        <family val="2"/>
      </rPr>
      <t>Líder Técnico</t>
    </r>
  </si>
  <si>
    <t>Desarrollo de pedagogía en la prevención riesgos y promoción de una cultura de transparencia, integridad y ética en las empresas, en consonancia con estándares internacionales y la realidad socio económica colombiana, con especial énfasis en las PYMES  en todas las regiones del país.</t>
  </si>
  <si>
    <t xml:space="preserve">Cargas dinámicas en las competencias de los funcionarios y presupuesto excedido. </t>
  </si>
  <si>
    <t xml:space="preserve">No contar con el recurso humano necesario </t>
  </si>
  <si>
    <t xml:space="preserve">Cumplimiento de un plan de visitas de capacitación para la verificar las buenas prácticas en materia de debida diligencia que prevengan la deforestación. </t>
  </si>
  <si>
    <t>Informe de visitas</t>
  </si>
  <si>
    <t>Dirección de Cumplimiento y Grupo de Sostenibilidad Empresarial y Supervisión de Sociedades BIC; en el marco colaborativo con la UNODC</t>
  </si>
  <si>
    <t>Estrategia de cooperación con entidades y organismos nacionales e internacionales.</t>
  </si>
  <si>
    <t xml:space="preserve">Memorandos de Entendimiento, convenios y/o solicitudes de asistencia jurídica reciproca </t>
  </si>
  <si>
    <t>Dirección de Cumplimiento y Grupo de Investigaciones de Soborno Transnacional y otros Delitos</t>
  </si>
  <si>
    <t>Jornadas de Consultorio Jurídico Regional en sistema de prevención de riesgos SAGRILAFT-RMM y PTEE.</t>
  </si>
  <si>
    <t>Jornadas de Consultorio Jurídico Regional - Correo electrónico, planillas de asistencia.</t>
  </si>
  <si>
    <t>Grupo de Supervisión de Programas y Riesgos Especiales</t>
  </si>
  <si>
    <t>Evento pedagógico sobre elementos claves sobre los programas de SAGRIAFT-RMM y PTEE</t>
  </si>
  <si>
    <t>Evento pedagógico (invitaciones, registro de asistencia)</t>
  </si>
  <si>
    <t>Eventos de construcción conjunta -Transparencia en la información financiera y rendición de cuentas (Bogotá - Cali - Ibagué).</t>
  </si>
  <si>
    <t>Eventos realizados de construcción conjunta - Foto noticia</t>
  </si>
  <si>
    <t>Dirección de Información Empresarial y Estudios Económicos y Contables y Grupo de Análisis y Regulación Contable</t>
  </si>
  <si>
    <t xml:space="preserve">Establecer pautas para realizar un debido empalme y entrega de cargo.
Realizar seguimiento a la gestión realizada y asegurar la trazabilidad de los soportes de todas las actividades entregadas. </t>
  </si>
  <si>
    <t>No contar con los recursos financieros requeridos para adelantar el proyecto estratégico.</t>
  </si>
  <si>
    <t xml:space="preserve">Priorización de requerimientos
Seguimiento frecuente a la ejecución de los recursos y generar alertas en caso de materialización del riesgo. </t>
  </si>
  <si>
    <t>1. Informe de visitas de capacitación para la verificar las buenas prácticas en materia de debida diligencia que prevengan la deforestación. 
2. Memorandos de Entendimiento, convenios y/o solicitudes de asistencia jurídica reciproca en marco de la estrategia de cooperación con entidades y organismos nacionales e internacionales.
3. Jornadas de Consultorio Jurídico Regional en sistema de prevención de riesgos SAGRILAFT-RMM y PTEE.
4. Evento pedagógico sobre elementos claves sobre los programas de SAGRIAFT-RMM y PTEE
5. Eventos de Encuentro Nacional de Construcción Conjunta -Transparencia en la información financiera y rendición de cuentas (presencia en diferentes regiones).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</si>
</sst>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240A]#,##0"/>
    <numFmt numFmtId="166" formatCode="dd\-mm\-yy"/>
    <numFmt numFmtId="167" formatCode="[$-240A]d&quot; de &quot;mmmm&quot; de &quot;yyyy;@"/>
    <numFmt numFmtId="168" formatCode="0.0"/>
    <numFmt numFmtId="169" formatCode="0.0%"/>
  </numFmts>
  <fonts count="3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b/>
      <sz val="9"/>
      <color indexed="9"/>
      <name val="Verdana"/>
      <family val="2"/>
    </font>
    <font>
      <b/>
      <sz val="8"/>
      <color theme="0"/>
      <name val="Verdana"/>
      <family val="2"/>
    </font>
    <font>
      <b/>
      <sz val="8"/>
      <color indexed="9"/>
      <name val="Verdana"/>
      <family val="2"/>
    </font>
    <font>
      <sz val="8"/>
      <name val="Verdana"/>
      <family val="2"/>
    </font>
    <font>
      <sz val="11"/>
      <color theme="0"/>
      <name val="Verdana"/>
      <family val="2"/>
    </font>
    <font>
      <sz val="11"/>
      <name val="Arial"/>
      <family val="2"/>
    </font>
    <font>
      <b/>
      <sz val="11"/>
      <color theme="0"/>
      <name val="Verdana"/>
      <family val="2"/>
    </font>
    <font>
      <sz val="10"/>
      <color theme="0"/>
      <name val="Verdana"/>
      <family val="2"/>
    </font>
    <font>
      <u/>
      <sz val="11"/>
      <color theme="10"/>
      <name val="Verdana"/>
      <family val="2"/>
    </font>
    <font>
      <sz val="10"/>
      <color theme="3"/>
      <name val="Verdana"/>
      <family val="2"/>
    </font>
    <font>
      <b/>
      <sz val="10"/>
      <color theme="3"/>
      <name val="Verdana"/>
      <family val="2"/>
    </font>
    <font>
      <sz val="8"/>
      <color theme="3"/>
      <name val="Verdana"/>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s>
  <borders count="4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cellStyleXfs>
  <cellXfs count="355">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2" fillId="0" borderId="0" xfId="2" applyFont="1" applyAlignment="1">
      <alignment horizontal="center" vertical="center"/>
    </xf>
    <xf numFmtId="0" fontId="13" fillId="5" borderId="2" xfId="0" applyFont="1" applyFill="1" applyBorder="1" applyAlignment="1">
      <alignment horizontal="left" vertical="center"/>
    </xf>
    <xf numFmtId="0" fontId="11" fillId="3" borderId="0" xfId="0" applyFont="1" applyFill="1" applyAlignment="1">
      <alignment horizontal="left" vertical="center" wrapText="1"/>
    </xf>
    <xf numFmtId="0" fontId="12" fillId="3" borderId="0" xfId="0" applyFont="1" applyFill="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5" fillId="0" borderId="0" xfId="0" applyFont="1"/>
    <xf numFmtId="0" fontId="11" fillId="3" borderId="2" xfId="0" applyFont="1" applyFill="1" applyBorder="1" applyAlignment="1">
      <alignment horizontal="left" vertical="center" wrapText="1"/>
    </xf>
    <xf numFmtId="0" fontId="11" fillId="3" borderId="0" xfId="0" applyFont="1" applyFill="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6" fillId="5" borderId="6" xfId="4" applyFont="1" applyFill="1" applyBorder="1" applyAlignment="1">
      <alignment horizontal="center" vertical="center"/>
    </xf>
    <xf numFmtId="0" fontId="11" fillId="6" borderId="0" xfId="0" applyFont="1" applyFill="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6" fillId="5" borderId="6" xfId="4" applyFont="1" applyFill="1" applyBorder="1" applyAlignment="1">
      <alignment horizontal="center"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2" xfId="0" applyFont="1" applyBorder="1" applyAlignment="1">
      <alignment horizontal="center" vertical="center" wrapText="1"/>
    </xf>
    <xf numFmtId="0" fontId="15" fillId="3" borderId="0" xfId="0" applyFont="1" applyFill="1"/>
    <xf numFmtId="0" fontId="11" fillId="3" borderId="10" xfId="0" applyFont="1" applyFill="1" applyBorder="1" applyAlignment="1">
      <alignment vertical="center" wrapText="1"/>
    </xf>
    <xf numFmtId="0" fontId="11" fillId="3" borderId="13" xfId="0" applyFont="1" applyFill="1" applyBorder="1" applyAlignment="1">
      <alignment vertical="center" wrapText="1"/>
    </xf>
    <xf numFmtId="0" fontId="11" fillId="3" borderId="15" xfId="0" applyFont="1" applyFill="1" applyBorder="1" applyAlignment="1">
      <alignment vertical="center" wrapText="1"/>
    </xf>
    <xf numFmtId="0" fontId="18" fillId="3" borderId="0" xfId="0" applyFont="1" applyFill="1" applyAlignment="1">
      <alignment horizontal="center" vertical="center"/>
    </xf>
    <xf numFmtId="0" fontId="15" fillId="3" borderId="2" xfId="0" applyFont="1" applyFill="1" applyBorder="1"/>
    <xf numFmtId="0" fontId="17" fillId="5" borderId="2" xfId="0" applyFont="1" applyFill="1" applyBorder="1" applyAlignment="1">
      <alignment horizontal="center" vertical="center"/>
    </xf>
    <xf numFmtId="2" fontId="11" fillId="0" borderId="2" xfId="0" applyNumberFormat="1" applyFont="1" applyBorder="1" applyAlignment="1">
      <alignment horizontal="center" vertical="center" wrapText="1"/>
    </xf>
    <xf numFmtId="165" fontId="11" fillId="0" borderId="2" xfId="0" applyNumberFormat="1" applyFont="1" applyBorder="1" applyAlignment="1">
      <alignment horizontal="center" vertical="center" wrapText="1"/>
    </xf>
    <xf numFmtId="0" fontId="13" fillId="5" borderId="2" xfId="0" applyFont="1" applyFill="1" applyBorder="1" applyAlignment="1">
      <alignment horizontal="left" vertical="center" wrapText="1"/>
    </xf>
    <xf numFmtId="0" fontId="11" fillId="3" borderId="0" xfId="0" applyFont="1" applyFill="1" applyAlignment="1">
      <alignment vertical="center" wrapText="1"/>
    </xf>
    <xf numFmtId="0" fontId="11" fillId="0" borderId="3" xfId="0" applyFont="1" applyBorder="1" applyAlignment="1">
      <alignment horizontal="center" vertical="center" wrapText="1"/>
    </xf>
    <xf numFmtId="0" fontId="13" fillId="5" borderId="0" xfId="0" applyFont="1" applyFill="1" applyAlignment="1">
      <alignment horizontal="center" vertical="center" wrapText="1"/>
    </xf>
    <xf numFmtId="0" fontId="13" fillId="5" borderId="7" xfId="0" applyFont="1" applyFill="1" applyBorder="1" applyAlignment="1">
      <alignment horizontal="center" vertical="center" wrapText="1"/>
    </xf>
    <xf numFmtId="0" fontId="11" fillId="3" borderId="29" xfId="0" applyFont="1" applyFill="1" applyBorder="1" applyAlignment="1">
      <alignment vertical="center" wrapText="1"/>
    </xf>
    <xf numFmtId="0" fontId="11" fillId="3" borderId="36" xfId="0" applyFont="1" applyFill="1" applyBorder="1" applyAlignment="1">
      <alignment vertical="center" wrapText="1"/>
    </xf>
    <xf numFmtId="0" fontId="11" fillId="3" borderId="41" xfId="0" applyFont="1" applyFill="1" applyBorder="1" applyAlignment="1">
      <alignment vertical="center" wrapText="1"/>
    </xf>
    <xf numFmtId="0" fontId="11" fillId="3" borderId="37" xfId="0" applyFont="1" applyFill="1" applyBorder="1" applyAlignment="1">
      <alignment vertical="center" wrapText="1"/>
    </xf>
    <xf numFmtId="0" fontId="11" fillId="3" borderId="35" xfId="0" applyFont="1" applyFill="1" applyBorder="1" applyAlignment="1">
      <alignment vertical="center" wrapText="1"/>
    </xf>
    <xf numFmtId="0" fontId="21" fillId="3"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165" fontId="24" fillId="0" borderId="2" xfId="0" applyNumberFormat="1" applyFont="1" applyBorder="1" applyAlignment="1">
      <alignment horizontal="center" vertical="center" wrapText="1"/>
    </xf>
    <xf numFmtId="0" fontId="13" fillId="5" borderId="2" xfId="0" applyFont="1" applyFill="1" applyBorder="1" applyAlignment="1">
      <alignment vertical="center"/>
    </xf>
    <xf numFmtId="164" fontId="21" fillId="3" borderId="2"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164" fontId="11" fillId="3" borderId="2" xfId="0" applyNumberFormat="1" applyFont="1" applyFill="1" applyBorder="1" applyAlignment="1">
      <alignment horizontal="center" vertical="center" wrapText="1"/>
    </xf>
    <xf numFmtId="0" fontId="15" fillId="3" borderId="0" xfId="0" applyFont="1" applyFill="1" applyAlignment="1" applyProtection="1">
      <alignment horizontal="center" vertical="center" wrapText="1"/>
      <protection locked="0"/>
    </xf>
    <xf numFmtId="0" fontId="26" fillId="7" borderId="2" xfId="0" applyFont="1" applyFill="1" applyBorder="1" applyAlignment="1">
      <alignment horizontal="center" vertical="center" wrapText="1"/>
    </xf>
    <xf numFmtId="9" fontId="26" fillId="7" borderId="2" xfId="0" applyNumberFormat="1" applyFont="1" applyFill="1" applyBorder="1" applyAlignment="1">
      <alignment horizontal="center" vertical="center" wrapText="1"/>
    </xf>
    <xf numFmtId="166" fontId="26" fillId="7" borderId="2" xfId="0" applyNumberFormat="1" applyFont="1" applyFill="1" applyBorder="1" applyAlignment="1">
      <alignment horizontal="center" vertical="center" wrapText="1"/>
    </xf>
    <xf numFmtId="0" fontId="26" fillId="5" borderId="2" xfId="0" applyFont="1" applyFill="1" applyBorder="1" applyAlignment="1">
      <alignment horizontal="center" vertical="center" wrapText="1"/>
    </xf>
    <xf numFmtId="0" fontId="27" fillId="5" borderId="2" xfId="0" applyFont="1" applyFill="1" applyBorder="1" applyAlignment="1" applyProtection="1">
      <alignment horizontal="center" vertical="center" wrapText="1"/>
      <protection locked="0"/>
    </xf>
    <xf numFmtId="0" fontId="28" fillId="5" borderId="2" xfId="0" applyFont="1" applyFill="1" applyBorder="1" applyAlignment="1">
      <alignment horizontal="center" vertical="center" wrapText="1"/>
    </xf>
    <xf numFmtId="0" fontId="29" fillId="3" borderId="0" xfId="0" applyFont="1" applyFill="1" applyAlignment="1" applyProtection="1">
      <alignment horizontal="center" vertical="center" wrapText="1"/>
      <protection locked="0"/>
    </xf>
    <xf numFmtId="0" fontId="29" fillId="0" borderId="0" xfId="0" applyFont="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30" fillId="0" borderId="0" xfId="0" applyFont="1" applyAlignment="1">
      <alignment horizontal="center" vertical="center" wrapText="1"/>
    </xf>
    <xf numFmtId="0" fontId="20" fillId="0" borderId="0" xfId="0" applyFont="1"/>
    <xf numFmtId="0" fontId="15" fillId="0" borderId="2" xfId="0" applyFont="1" applyBorder="1" applyAlignment="1">
      <alignment horizontal="left" vertical="center" wrapText="1"/>
    </xf>
    <xf numFmtId="0" fontId="11" fillId="0" borderId="0" xfId="0" applyFont="1" applyAlignment="1">
      <alignment horizontal="justify" vertical="center" wrapText="1"/>
    </xf>
    <xf numFmtId="0" fontId="31" fillId="3" borderId="2" xfId="0" applyFont="1" applyFill="1" applyBorder="1" applyAlignment="1">
      <alignment horizontal="center" vertical="center" wrapText="1"/>
    </xf>
    <xf numFmtId="9" fontId="31" fillId="3" borderId="2" xfId="0" applyNumberFormat="1" applyFont="1" applyFill="1" applyBorder="1" applyAlignment="1">
      <alignment horizontal="center" vertical="center" wrapText="1"/>
    </xf>
    <xf numFmtId="0" fontId="23" fillId="0" borderId="11" xfId="2" applyFont="1" applyBorder="1" applyAlignment="1">
      <alignment vertical="center"/>
    </xf>
    <xf numFmtId="0" fontId="30" fillId="0" borderId="0" xfId="0" applyFont="1" applyAlignment="1">
      <alignment horizontal="center" vertical="center"/>
    </xf>
    <xf numFmtId="0" fontId="23" fillId="0" borderId="0" xfId="2" applyFont="1" applyAlignment="1">
      <alignment vertical="center"/>
    </xf>
    <xf numFmtId="0" fontId="23" fillId="0" borderId="16" xfId="2" applyFont="1" applyBorder="1" applyAlignment="1">
      <alignment vertical="center"/>
    </xf>
    <xf numFmtId="0" fontId="23" fillId="0" borderId="0" xfId="2"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32" fillId="5" borderId="2" xfId="0" applyFont="1" applyFill="1" applyBorder="1" applyAlignment="1">
      <alignment horizontal="center" vertical="center" wrapText="1"/>
    </xf>
    <xf numFmtId="0" fontId="32" fillId="5" borderId="2" xfId="0" applyFont="1" applyFill="1" applyBorder="1" applyAlignment="1">
      <alignment vertical="center" wrapText="1"/>
    </xf>
    <xf numFmtId="0" fontId="20"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horizontal="center" vertical="center" wrapText="1"/>
    </xf>
    <xf numFmtId="0" fontId="33" fillId="0" borderId="0" xfId="0" applyFont="1" applyAlignment="1">
      <alignment horizontal="center" vertical="center" wrapText="1"/>
    </xf>
    <xf numFmtId="0" fontId="34" fillId="0" borderId="2" xfId="4" applyFont="1" applyFill="1" applyBorder="1" applyAlignment="1">
      <alignment horizontal="center" vertical="center" wrapText="1"/>
    </xf>
    <xf numFmtId="0" fontId="21" fillId="3" borderId="0" xfId="0" applyFont="1" applyFill="1" applyAlignment="1">
      <alignment horizontal="justify" vertical="center"/>
    </xf>
    <xf numFmtId="165" fontId="25" fillId="0" borderId="2" xfId="0" applyNumberFormat="1" applyFont="1" applyBorder="1" applyAlignment="1">
      <alignment horizontal="center" vertical="center" wrapText="1"/>
    </xf>
    <xf numFmtId="0" fontId="15" fillId="0" borderId="2" xfId="0" applyFont="1" applyBorder="1" applyAlignment="1">
      <alignment horizontal="justify" vertical="center" wrapText="1"/>
    </xf>
    <xf numFmtId="0" fontId="20" fillId="3" borderId="2" xfId="0" applyFont="1" applyFill="1" applyBorder="1" applyAlignment="1">
      <alignment horizontal="center" vertical="center" wrapText="1"/>
    </xf>
    <xf numFmtId="0" fontId="20" fillId="0" borderId="0" xfId="0" applyFont="1" applyAlignment="1">
      <alignment wrapText="1"/>
    </xf>
    <xf numFmtId="0" fontId="20" fillId="0" borderId="2" xfId="0" applyFont="1" applyBorder="1" applyAlignment="1">
      <alignment vertical="center"/>
    </xf>
    <xf numFmtId="0" fontId="19" fillId="0" borderId="2" xfId="0" applyFont="1" applyBorder="1" applyAlignment="1">
      <alignment horizontal="center" vertical="center" wrapText="1"/>
    </xf>
    <xf numFmtId="0" fontId="21" fillId="0" borderId="2" xfId="0" applyFont="1" applyBorder="1" applyAlignment="1">
      <alignment vertical="center" wrapText="1"/>
    </xf>
    <xf numFmtId="0" fontId="20" fillId="0" borderId="5" xfId="0" applyFont="1" applyBorder="1" applyAlignment="1">
      <alignment horizontal="center" vertical="center" wrapText="1"/>
    </xf>
    <xf numFmtId="0" fontId="13" fillId="5" borderId="2" xfId="0" applyFont="1" applyFill="1" applyBorder="1" applyAlignment="1">
      <alignment horizontal="left" vertical="center"/>
    </xf>
    <xf numFmtId="0" fontId="22" fillId="0" borderId="2" xfId="0" applyFont="1" applyBorder="1" applyAlignment="1">
      <alignment horizontal="lef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5"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6" xfId="2" applyFont="1" applyBorder="1" applyAlignment="1">
      <alignment horizontal="center" vertical="center"/>
    </xf>
    <xf numFmtId="0" fontId="12" fillId="0" borderId="21" xfId="2" applyFont="1" applyBorder="1" applyAlignment="1">
      <alignment horizontal="center" vertical="center"/>
    </xf>
    <xf numFmtId="0" fontId="12" fillId="0" borderId="2" xfId="2" applyFont="1" applyBorder="1" applyAlignment="1">
      <alignment horizontal="center" vertical="center"/>
    </xf>
    <xf numFmtId="0" fontId="12" fillId="0" borderId="5"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7" xfId="2" applyFont="1" applyBorder="1" applyAlignment="1">
      <alignment horizontal="center" vertical="center"/>
    </xf>
    <xf numFmtId="0" fontId="13" fillId="5" borderId="9" xfId="0" applyFont="1" applyFill="1" applyBorder="1" applyAlignment="1">
      <alignment horizontal="left" vertical="center" wrapText="1"/>
    </xf>
    <xf numFmtId="0" fontId="13" fillId="5" borderId="0" xfId="0" applyFont="1" applyFill="1" applyAlignment="1">
      <alignment horizontal="left" vertical="center" wrapText="1"/>
    </xf>
    <xf numFmtId="0" fontId="20" fillId="0" borderId="2" xfId="0" applyFont="1" applyBorder="1" applyAlignment="1">
      <alignment horizontal="justify"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21" xfId="0" applyFont="1" applyBorder="1" applyAlignment="1">
      <alignment horizontal="left" vertical="center" wrapText="1"/>
    </xf>
    <xf numFmtId="0" fontId="15" fillId="0" borderId="2" xfId="0" applyFont="1" applyBorder="1" applyAlignment="1">
      <alignment horizontal="left" vertical="center" wrapText="1"/>
    </xf>
    <xf numFmtId="0" fontId="15" fillId="0" borderId="2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9" fillId="0" borderId="2" xfId="0" applyFont="1" applyBorder="1" applyAlignment="1">
      <alignment horizontal="left"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6" xfId="2" applyFont="1" applyBorder="1" applyAlignment="1">
      <alignment horizontal="center" vertical="center"/>
    </xf>
    <xf numFmtId="0" fontId="15" fillId="0" borderId="18" xfId="0" applyFont="1" applyBorder="1" applyAlignment="1">
      <alignment horizontal="left" vertical="center" wrapText="1"/>
    </xf>
    <xf numFmtId="0" fontId="15" fillId="0" borderId="26" xfId="0" applyFont="1" applyBorder="1" applyAlignment="1">
      <alignment horizontal="left" vertical="center" wrapText="1"/>
    </xf>
    <xf numFmtId="0" fontId="18" fillId="0" borderId="21" xfId="2" applyFont="1" applyBorder="1" applyAlignment="1">
      <alignment horizontal="center" vertical="center"/>
    </xf>
    <xf numFmtId="0" fontId="18" fillId="0" borderId="2" xfId="2" applyFont="1" applyBorder="1" applyAlignment="1">
      <alignment horizontal="center" vertical="center"/>
    </xf>
    <xf numFmtId="0" fontId="18" fillId="0" borderId="5" xfId="2" applyFont="1" applyBorder="1" applyAlignment="1">
      <alignment horizontal="center" vertical="center"/>
    </xf>
    <xf numFmtId="0" fontId="15" fillId="0" borderId="5" xfId="0" applyFont="1" applyBorder="1" applyAlignment="1">
      <alignment horizontal="left" vertical="center" wrapText="1"/>
    </xf>
    <xf numFmtId="0" fontId="18" fillId="0" borderId="23" xfId="2" applyFont="1" applyBorder="1" applyAlignment="1">
      <alignment horizontal="center" vertical="center"/>
    </xf>
    <xf numFmtId="0" fontId="18" fillId="0" borderId="24" xfId="2" applyFont="1" applyBorder="1" applyAlignment="1">
      <alignment horizontal="center" vertical="center"/>
    </xf>
    <xf numFmtId="0" fontId="18" fillId="0" borderId="27" xfId="2" applyFont="1" applyBorder="1" applyAlignment="1">
      <alignment horizontal="center" vertical="center"/>
    </xf>
    <xf numFmtId="0" fontId="15" fillId="0" borderId="23" xfId="0" applyFont="1" applyBorder="1" applyAlignment="1">
      <alignment horizontal="left" vertical="center" wrapText="1"/>
    </xf>
    <xf numFmtId="0" fontId="15" fillId="0" borderId="27"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21" fillId="3" borderId="5" xfId="0" applyFont="1" applyFill="1" applyBorder="1" applyAlignment="1">
      <alignment horizontal="justify" vertical="center" wrapText="1"/>
    </xf>
    <xf numFmtId="0" fontId="21" fillId="3" borderId="4" xfId="0" applyFont="1" applyFill="1" applyBorder="1" applyAlignment="1">
      <alignment horizontal="justify" vertical="center" wrapText="1"/>
    </xf>
    <xf numFmtId="0" fontId="21" fillId="3" borderId="3" xfId="0" applyFont="1" applyFill="1" applyBorder="1" applyAlignment="1">
      <alignment horizontal="justify" vertical="center" wrapText="1"/>
    </xf>
    <xf numFmtId="0" fontId="13" fillId="5" borderId="5"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2" fillId="0" borderId="28" xfId="2" applyFont="1" applyBorder="1" applyAlignment="1">
      <alignment horizontal="center" vertical="center"/>
    </xf>
    <xf numFmtId="0" fontId="12"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40" xfId="2" applyFont="1" applyBorder="1" applyAlignment="1">
      <alignment horizontal="center" vertical="center"/>
    </xf>
    <xf numFmtId="0" fontId="12" fillId="0" borderId="4" xfId="2" applyFont="1" applyBorder="1" applyAlignment="1">
      <alignment horizontal="center" vertical="center"/>
    </xf>
    <xf numFmtId="0" fontId="12" fillId="0" borderId="41" xfId="2" applyFont="1" applyBorder="1" applyAlignment="1">
      <alignment horizontal="center" vertical="center"/>
    </xf>
    <xf numFmtId="0" fontId="12" fillId="0" borderId="42" xfId="2" applyFont="1" applyBorder="1" applyAlignment="1">
      <alignment horizontal="center" vertical="center"/>
    </xf>
    <xf numFmtId="0" fontId="12" fillId="0" borderId="34" xfId="2" applyFont="1" applyBorder="1" applyAlignment="1">
      <alignment horizontal="center" vertical="center"/>
    </xf>
    <xf numFmtId="0" fontId="12" fillId="0" borderId="43" xfId="2" applyFont="1" applyBorder="1" applyAlignment="1">
      <alignment horizontal="center" vertical="center"/>
    </xf>
    <xf numFmtId="0" fontId="13" fillId="5"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8" fillId="0" borderId="2" xfId="0" applyFont="1" applyBorder="1" applyAlignment="1">
      <alignment horizontal="left" vertical="center" wrapText="1"/>
    </xf>
    <xf numFmtId="0" fontId="12" fillId="3" borderId="28" xfId="2" applyFont="1" applyFill="1" applyBorder="1" applyAlignment="1">
      <alignment horizontal="center" vertical="center"/>
    </xf>
    <xf numFmtId="0" fontId="12" fillId="3" borderId="30"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34" xfId="2" applyFont="1" applyFill="1" applyBorder="1" applyAlignment="1">
      <alignment horizontal="center" vertical="center"/>
    </xf>
    <xf numFmtId="0" fontId="15" fillId="0" borderId="2" xfId="0" applyFont="1" applyBorder="1" applyAlignment="1">
      <alignment horizontal="justify" vertical="center" wrapText="1"/>
    </xf>
    <xf numFmtId="0" fontId="17" fillId="5" borderId="8" xfId="0" applyFont="1" applyFill="1" applyBorder="1" applyAlignment="1">
      <alignment horizontal="center" vertical="center"/>
    </xf>
    <xf numFmtId="0" fontId="17" fillId="5" borderId="0" xfId="0" applyFont="1" applyFill="1" applyAlignment="1">
      <alignment horizontal="center" vertical="center"/>
    </xf>
    <xf numFmtId="0" fontId="15" fillId="3" borderId="2" xfId="0" applyFont="1" applyFill="1" applyBorder="1" applyAlignment="1">
      <alignment horizontal="left" vertical="center" wrapText="1"/>
    </xf>
    <xf numFmtId="0" fontId="15" fillId="3" borderId="2" xfId="0" applyFont="1" applyFill="1" applyBorder="1" applyAlignment="1">
      <alignment horizontal="left" vertical="center"/>
    </xf>
    <xf numFmtId="0" fontId="17" fillId="5" borderId="5" xfId="0" applyFont="1" applyFill="1" applyBorder="1" applyAlignment="1">
      <alignment horizontal="center" vertical="center"/>
    </xf>
    <xf numFmtId="0" fontId="17" fillId="5" borderId="3" xfId="0" applyFont="1" applyFill="1" applyBorder="1" applyAlignment="1">
      <alignment horizontal="center" vertical="center"/>
    </xf>
    <xf numFmtId="0" fontId="12" fillId="3" borderId="29" xfId="2" applyFont="1" applyFill="1" applyBorder="1" applyAlignment="1">
      <alignment horizontal="center" vertical="center"/>
    </xf>
    <xf numFmtId="0" fontId="12" fillId="3" borderId="41" xfId="2" applyFont="1" applyFill="1" applyBorder="1" applyAlignment="1">
      <alignment horizontal="center" vertical="center"/>
    </xf>
    <xf numFmtId="0" fontId="12" fillId="3" borderId="43" xfId="2" applyFont="1" applyFill="1" applyBorder="1" applyAlignment="1">
      <alignment horizontal="center" vertical="center"/>
    </xf>
    <xf numFmtId="0" fontId="13" fillId="5" borderId="8" xfId="0" applyFont="1" applyFill="1" applyBorder="1" applyAlignment="1">
      <alignment horizontal="center" vertical="center"/>
    </xf>
    <xf numFmtId="0" fontId="13" fillId="5" borderId="0" xfId="0" applyFont="1" applyFill="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11" fillId="3" borderId="0" xfId="0" applyFont="1" applyFill="1" applyAlignment="1">
      <alignment horizontal="center" vertical="center" wrapText="1"/>
    </xf>
    <xf numFmtId="0" fontId="20" fillId="0" borderId="2" xfId="0" applyFont="1" applyBorder="1" applyAlignment="1">
      <alignment horizontal="center" vertical="center" wrapText="1"/>
    </xf>
    <xf numFmtId="0" fontId="12" fillId="3" borderId="18"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3" xfId="0" applyFont="1" applyFill="1" applyBorder="1" applyAlignment="1">
      <alignment horizontal="center" vertical="center"/>
    </xf>
    <xf numFmtId="0" fontId="22" fillId="0" borderId="4" xfId="0" applyFont="1" applyBorder="1" applyAlignment="1">
      <alignment horizontal="left" vertical="center"/>
    </xf>
    <xf numFmtId="0" fontId="21" fillId="3"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18" fillId="3" borderId="2" xfId="0" applyFont="1" applyFill="1" applyBorder="1" applyAlignment="1" applyProtection="1">
      <alignment horizontal="center"/>
      <protection locked="0"/>
    </xf>
    <xf numFmtId="0" fontId="23" fillId="0" borderId="2" xfId="0" applyFont="1" applyBorder="1" applyAlignment="1">
      <alignment horizontal="left" vertical="center"/>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32" fillId="5" borderId="2" xfId="0" applyFont="1" applyFill="1" applyBorder="1" applyAlignment="1">
      <alignment horizontal="center" vertical="center"/>
    </xf>
    <xf numFmtId="0" fontId="20" fillId="0" borderId="2" xfId="0" applyFont="1" applyBorder="1" applyAlignment="1">
      <alignment horizontal="left" vertical="center" wrapText="1"/>
    </xf>
    <xf numFmtId="0" fontId="32" fillId="5" borderId="2" xfId="0" applyFont="1" applyFill="1" applyBorder="1" applyAlignment="1">
      <alignment horizontal="left" vertical="center"/>
    </xf>
    <xf numFmtId="0" fontId="32" fillId="5" borderId="2"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3" fillId="3" borderId="38" xfId="2" applyFont="1" applyFill="1" applyBorder="1" applyAlignment="1">
      <alignment horizontal="center" vertical="center"/>
    </xf>
    <xf numFmtId="0" fontId="23" fillId="3" borderId="19"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2" xfId="2" applyFont="1" applyFill="1" applyBorder="1" applyAlignment="1">
      <alignment horizontal="center" vertical="center"/>
    </xf>
    <xf numFmtId="0" fontId="23" fillId="3" borderId="39" xfId="2" applyFont="1" applyFill="1" applyBorder="1" applyAlignment="1">
      <alignment horizontal="center" vertical="center"/>
    </xf>
    <xf numFmtId="0" fontId="23" fillId="3" borderId="24" xfId="2"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18"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20"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0" borderId="44" xfId="0" applyFont="1" applyBorder="1" applyAlignment="1">
      <alignment horizontal="justify" vertical="center"/>
    </xf>
    <xf numFmtId="0" fontId="20" fillId="0" borderId="9" xfId="0" applyFont="1" applyBorder="1" applyAlignment="1">
      <alignment horizontal="justify" vertical="center"/>
    </xf>
    <xf numFmtId="0" fontId="20" fillId="0" borderId="45" xfId="0" applyFont="1" applyBorder="1" applyAlignment="1">
      <alignment horizontal="justify" vertical="center"/>
    </xf>
    <xf numFmtId="0" fontId="20" fillId="0" borderId="46" xfId="0" applyFont="1" applyBorder="1" applyAlignment="1">
      <alignment horizontal="justify" vertical="center"/>
    </xf>
    <xf numFmtId="0" fontId="20" fillId="0" borderId="32" xfId="0" applyFont="1" applyBorder="1" applyAlignment="1">
      <alignment horizontal="justify" vertical="center"/>
    </xf>
    <xf numFmtId="0" fontId="20" fillId="0" borderId="47" xfId="0" applyFont="1" applyBorder="1" applyAlignment="1">
      <alignment horizontal="justify" vertical="center"/>
    </xf>
    <xf numFmtId="0" fontId="20" fillId="0" borderId="44"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45" xfId="0" applyFont="1" applyBorder="1" applyAlignment="1">
      <alignment horizontal="justify" vertical="center" wrapText="1"/>
    </xf>
    <xf numFmtId="0" fontId="20" fillId="0" borderId="46"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47" xfId="0" applyFont="1" applyBorder="1" applyAlignment="1">
      <alignment horizontal="justify" vertical="center" wrapText="1"/>
    </xf>
    <xf numFmtId="0" fontId="20" fillId="3" borderId="0" xfId="0" applyFont="1" applyFill="1" applyAlignment="1">
      <alignment horizontal="justify" vertical="center" wrapText="1"/>
    </xf>
    <xf numFmtId="0" fontId="34" fillId="0" borderId="0" xfId="4" applyFont="1" applyAlignment="1">
      <alignment horizontal="center" vertical="center" wrapText="1"/>
    </xf>
    <xf numFmtId="10" fontId="35" fillId="9" borderId="3" xfId="6" applyNumberFormat="1" applyFont="1" applyFill="1" applyBorder="1" applyAlignment="1" applyProtection="1">
      <alignment horizontal="center" vertical="center" wrapText="1"/>
    </xf>
    <xf numFmtId="10" fontId="35" fillId="0" borderId="22" xfId="6" applyNumberFormat="1" applyFont="1" applyFill="1" applyBorder="1" applyAlignment="1" applyProtection="1">
      <alignment horizontal="center" vertical="center" wrapText="1"/>
      <protection locked="0"/>
    </xf>
    <xf numFmtId="10" fontId="35" fillId="9" borderId="21" xfId="6" applyNumberFormat="1" applyFont="1" applyFill="1" applyBorder="1" applyAlignment="1" applyProtection="1">
      <alignment horizontal="center" vertical="center" wrapText="1"/>
    </xf>
    <xf numFmtId="10" fontId="35" fillId="0" borderId="22" xfId="0" applyNumberFormat="1" applyFont="1" applyBorder="1" applyAlignment="1" applyProtection="1">
      <alignment horizontal="center" vertical="center" wrapText="1"/>
      <protection locked="0"/>
    </xf>
    <xf numFmtId="10" fontId="35" fillId="0" borderId="41" xfId="6" applyNumberFormat="1" applyFont="1" applyFill="1" applyBorder="1" applyAlignment="1" applyProtection="1">
      <alignment horizontal="center" vertical="center" wrapText="1"/>
    </xf>
    <xf numFmtId="10" fontId="35" fillId="0" borderId="4" xfId="6" applyNumberFormat="1" applyFont="1" applyFill="1" applyBorder="1" applyAlignment="1" applyProtection="1">
      <alignment horizontal="center" vertical="center" wrapText="1"/>
    </xf>
    <xf numFmtId="10" fontId="35" fillId="3" borderId="22" xfId="0" applyNumberFormat="1" applyFont="1" applyFill="1" applyBorder="1" applyAlignment="1" applyProtection="1">
      <alignment horizontal="center" vertical="center" wrapText="1"/>
      <protection locked="0"/>
    </xf>
    <xf numFmtId="10" fontId="35" fillId="0" borderId="5" xfId="0" applyNumberFormat="1" applyFont="1" applyBorder="1" applyAlignment="1" applyProtection="1">
      <alignment horizontal="center" vertical="center" wrapText="1"/>
      <protection locked="0"/>
    </xf>
    <xf numFmtId="10" fontId="35" fillId="0" borderId="22" xfId="0" applyNumberFormat="1" applyFont="1" applyBorder="1" applyAlignment="1" applyProtection="1">
      <alignment horizontal="left" vertical="center" wrapText="1"/>
      <protection locked="0"/>
    </xf>
    <xf numFmtId="10" fontId="36" fillId="10" borderId="48" xfId="0" applyNumberFormat="1" applyFont="1" applyFill="1" applyBorder="1" applyAlignment="1">
      <alignment horizontal="center" vertical="center" wrapText="1"/>
    </xf>
    <xf numFmtId="10" fontId="36" fillId="10" borderId="6" xfId="0" applyNumberFormat="1" applyFont="1" applyFill="1" applyBorder="1" applyAlignment="1">
      <alignment horizontal="center" vertical="center" wrapText="1"/>
    </xf>
    <xf numFmtId="0" fontId="35" fillId="0" borderId="0" xfId="0" applyFont="1" applyAlignment="1">
      <alignment horizontal="center" vertical="center" wrapText="1"/>
    </xf>
    <xf numFmtId="0" fontId="35" fillId="0" borderId="2" xfId="0" applyFont="1" applyBorder="1" applyAlignment="1">
      <alignment horizontal="justify" vertical="center" wrapText="1"/>
    </xf>
    <xf numFmtId="1" fontId="35" fillId="0" borderId="2" xfId="6" applyNumberFormat="1" applyFont="1" applyFill="1" applyBorder="1" applyAlignment="1" applyProtection="1">
      <alignment horizontal="center" vertical="center" wrapText="1"/>
    </xf>
    <xf numFmtId="169" fontId="35" fillId="0" borderId="2" xfId="6" applyNumberFormat="1" applyFont="1" applyFill="1" applyBorder="1" applyAlignment="1" applyProtection="1">
      <alignment horizontal="center" vertical="center" wrapText="1"/>
    </xf>
    <xf numFmtId="0" fontId="35" fillId="0" borderId="2" xfId="0" applyFont="1" applyBorder="1" applyAlignment="1">
      <alignment horizontal="left" vertical="center" wrapText="1"/>
    </xf>
    <xf numFmtId="168" fontId="35" fillId="0" borderId="2" xfId="0" applyNumberFormat="1" applyFont="1" applyBorder="1" applyAlignment="1">
      <alignment horizontal="center" vertical="center" wrapText="1"/>
    </xf>
    <xf numFmtId="0" fontId="35" fillId="0" borderId="2" xfId="0" applyFont="1" applyBorder="1"/>
    <xf numFmtId="14" fontId="35" fillId="0" borderId="2" xfId="0" applyNumberFormat="1" applyFont="1" applyBorder="1"/>
    <xf numFmtId="0" fontId="35" fillId="6" borderId="2" xfId="0" applyFont="1" applyFill="1" applyBorder="1"/>
    <xf numFmtId="10" fontId="35" fillId="0" borderId="0" xfId="0" applyNumberFormat="1" applyFont="1" applyAlignment="1">
      <alignment horizontal="center" vertical="center" wrapText="1"/>
    </xf>
    <xf numFmtId="0" fontId="35" fillId="3" borderId="2" xfId="0" applyFont="1" applyFill="1" applyBorder="1" applyAlignment="1">
      <alignment horizontal="left" vertical="center" wrapText="1"/>
    </xf>
    <xf numFmtId="169" fontId="35" fillId="8" borderId="2" xfId="0" applyNumberFormat="1" applyFont="1" applyFill="1" applyBorder="1" applyAlignment="1">
      <alignment horizontal="center" vertical="center" wrapText="1"/>
    </xf>
    <xf numFmtId="169" fontId="35" fillId="6" borderId="2" xfId="0" applyNumberFormat="1" applyFont="1" applyFill="1" applyBorder="1" applyAlignment="1">
      <alignment horizontal="center" vertical="center" wrapText="1"/>
    </xf>
    <xf numFmtId="167" fontId="37" fillId="0" borderId="2" xfId="0" applyNumberFormat="1" applyFont="1" applyBorder="1" applyAlignment="1">
      <alignment horizontal="center" vertical="center"/>
    </xf>
    <xf numFmtId="167" fontId="37" fillId="0" borderId="2" xfId="0" applyNumberFormat="1" applyFont="1" applyBorder="1" applyAlignment="1" applyProtection="1">
      <alignment horizontal="center" vertical="center" wrapText="1"/>
      <protection locked="0"/>
    </xf>
    <xf numFmtId="0" fontId="37" fillId="0" borderId="0" xfId="0" applyFont="1" applyAlignment="1">
      <alignment horizontal="center" vertical="center" wrapText="1"/>
    </xf>
    <xf numFmtId="0" fontId="15" fillId="0" borderId="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2" xfId="0" applyFont="1" applyBorder="1" applyAlignment="1">
      <alignment horizontal="justify" vertical="center"/>
    </xf>
    <xf numFmtId="0" fontId="20" fillId="0" borderId="0" xfId="0" applyFont="1" applyAlignment="1">
      <alignment horizontal="justify" vertical="center" wrapText="1"/>
    </xf>
    <xf numFmtId="0" fontId="20" fillId="0" borderId="0" xfId="0" applyFont="1" applyAlignment="1">
      <alignment horizontal="justify" vertical="center"/>
    </xf>
  </cellXfs>
  <cellStyles count="7">
    <cellStyle name="Hipervínculo" xfId="4" builtinId="8"/>
    <cellStyle name="Hyperlink" xfId="5" xr:uid="{F10DA470-AA34-4F67-810D-1E4D13575D66}"/>
    <cellStyle name="Neutral" xfId="1" builtinId="28" customBuiltin="1"/>
    <cellStyle name="Normal" xfId="0" builtinId="0"/>
    <cellStyle name="Normal 2" xfId="2" xr:uid="{00000000-0005-0000-0000-000003000000}"/>
    <cellStyle name="Porcentaje 2" xfId="6" xr:uid="{999F5C45-FCCA-4E64-A829-B41983EA9A59}"/>
    <cellStyle name="Total" xfId="3" builtinId="25" customBuiltin="1"/>
  </cellStyles>
  <dxfs count="26">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310242</xdr:colOff>
      <xdr:row>1</xdr:row>
      <xdr:rowOff>185058</xdr:rowOff>
    </xdr:from>
    <xdr:to>
      <xdr:col>14</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361950</xdr:colOff>
      <xdr:row>1</xdr:row>
      <xdr:rowOff>47625</xdr:rowOff>
    </xdr:from>
    <xdr:to>
      <xdr:col>1</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mailto:TMesa@supersociedades.gov.co" TargetMode="External"/><Relationship Id="rId7" Type="http://schemas.openxmlformats.org/officeDocument/2006/relationships/vmlDrawing" Target="../drawings/vmlDrawing6.vml"/><Relationship Id="rId2" Type="http://schemas.openxmlformats.org/officeDocument/2006/relationships/hyperlink" Target="mailto:mespa&#241;ol@supersociedades.gov.co" TargetMode="External"/><Relationship Id="rId1" Type="http://schemas.openxmlformats.org/officeDocument/2006/relationships/hyperlink" Target="mailto:bescobar@supersociedades.gov.co"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velasquez@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33"/>
      <c r="C2" s="134"/>
      <c r="D2" s="135" t="s">
        <v>124</v>
      </c>
      <c r="E2" s="136"/>
      <c r="F2" s="136"/>
      <c r="G2" s="136"/>
      <c r="H2" s="136"/>
      <c r="I2" s="136"/>
      <c r="J2" s="137"/>
      <c r="K2" s="123" t="s">
        <v>125</v>
      </c>
      <c r="L2" s="124"/>
    </row>
    <row r="3" spans="2:19" ht="23.25" customHeight="1" x14ac:dyDescent="0.15">
      <c r="B3" s="129"/>
      <c r="C3" s="130"/>
      <c r="D3" s="138" t="s">
        <v>126</v>
      </c>
      <c r="E3" s="139"/>
      <c r="F3" s="139"/>
      <c r="G3" s="139"/>
      <c r="H3" s="139"/>
      <c r="I3" s="139"/>
      <c r="J3" s="140"/>
      <c r="K3" s="125" t="s">
        <v>131</v>
      </c>
      <c r="L3" s="126"/>
    </row>
    <row r="4" spans="2:19" ht="24" customHeight="1" x14ac:dyDescent="0.15">
      <c r="B4" s="129"/>
      <c r="C4" s="130"/>
      <c r="D4" s="138" t="s">
        <v>127</v>
      </c>
      <c r="E4" s="139"/>
      <c r="F4" s="139"/>
      <c r="G4" s="139"/>
      <c r="H4" s="139"/>
      <c r="I4" s="139"/>
      <c r="J4" s="140"/>
      <c r="K4" s="125" t="s">
        <v>128</v>
      </c>
      <c r="L4" s="126"/>
    </row>
    <row r="5" spans="2:19" ht="22.5" customHeight="1" thickBot="1" x14ac:dyDescent="0.2">
      <c r="B5" s="131"/>
      <c r="C5" s="132"/>
      <c r="D5" s="141" t="s">
        <v>129</v>
      </c>
      <c r="E5" s="142"/>
      <c r="F5" s="142"/>
      <c r="G5" s="142"/>
      <c r="H5" s="142"/>
      <c r="I5" s="142"/>
      <c r="J5" s="143"/>
      <c r="K5" s="127" t="s">
        <v>130</v>
      </c>
      <c r="L5" s="128"/>
    </row>
    <row r="6" spans="2:19" ht="5.25" customHeight="1" x14ac:dyDescent="0.15">
      <c r="C6" s="22"/>
      <c r="D6" s="22"/>
      <c r="E6" s="22"/>
      <c r="F6" s="22"/>
      <c r="G6" s="22"/>
      <c r="H6" s="22"/>
      <c r="I6" s="22"/>
    </row>
    <row r="7" spans="2:19" ht="40.5" customHeight="1" x14ac:dyDescent="0.2">
      <c r="C7" s="121" t="s">
        <v>0</v>
      </c>
      <c r="D7" s="121"/>
      <c r="E7" s="122" t="s">
        <v>200</v>
      </c>
      <c r="F7" s="122"/>
      <c r="G7" s="122"/>
      <c r="H7" s="122"/>
      <c r="I7" s="122"/>
      <c r="J7" s="122"/>
      <c r="K7" s="122"/>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1"/>
  <sheetViews>
    <sheetView showGridLines="0" topLeftCell="A5" zoomScale="90" zoomScaleNormal="90" workbookViewId="0">
      <selection activeCell="D5" sqref="D5:J5"/>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57"/>
      <c r="C2" s="258"/>
      <c r="D2" s="263" t="s">
        <v>124</v>
      </c>
      <c r="E2" s="264"/>
      <c r="F2" s="264"/>
      <c r="G2" s="264"/>
      <c r="H2" s="264"/>
      <c r="I2" s="264"/>
      <c r="J2" s="265"/>
      <c r="K2" s="14"/>
      <c r="L2" s="12"/>
      <c r="M2" s="251" t="str">
        <f>Proyecto!K2</f>
        <v>Codigo: GC-F-015</v>
      </c>
      <c r="N2" s="251"/>
      <c r="O2" s="251"/>
      <c r="P2" s="252"/>
      <c r="S2" s="4"/>
      <c r="T2" s="4"/>
      <c r="U2" s="7"/>
    </row>
    <row r="3" spans="2:31" ht="23.25" customHeight="1" x14ac:dyDescent="0.2">
      <c r="B3" s="259"/>
      <c r="C3" s="260"/>
      <c r="D3" s="266" t="s">
        <v>126</v>
      </c>
      <c r="E3" s="267"/>
      <c r="F3" s="267"/>
      <c r="G3" s="267"/>
      <c r="H3" s="267"/>
      <c r="I3" s="267"/>
      <c r="J3" s="268"/>
      <c r="K3" s="10"/>
      <c r="L3" s="11"/>
      <c r="M3" s="253" t="str">
        <f>Proyecto!K3</f>
        <v>Fecha: 17 de septiembre de 2014</v>
      </c>
      <c r="N3" s="253"/>
      <c r="O3" s="253"/>
      <c r="P3" s="254"/>
      <c r="S3" s="4"/>
      <c r="T3" s="4"/>
      <c r="U3" s="7"/>
    </row>
    <row r="4" spans="2:31" ht="24" customHeight="1" x14ac:dyDescent="0.2">
      <c r="B4" s="259"/>
      <c r="C4" s="260"/>
      <c r="D4" s="266" t="s">
        <v>127</v>
      </c>
      <c r="E4" s="267"/>
      <c r="F4" s="267"/>
      <c r="G4" s="267"/>
      <c r="H4" s="267"/>
      <c r="I4" s="267"/>
      <c r="J4" s="268"/>
      <c r="K4" s="10"/>
      <c r="L4" s="11"/>
      <c r="M4" s="253" t="str">
        <f>Proyecto!K4</f>
        <v>Version 001</v>
      </c>
      <c r="N4" s="253"/>
      <c r="O4" s="253"/>
      <c r="P4" s="254"/>
      <c r="U4" s="7"/>
    </row>
    <row r="5" spans="2:31" ht="22.5" customHeight="1" thickBot="1" x14ac:dyDescent="0.25">
      <c r="B5" s="261"/>
      <c r="C5" s="262"/>
      <c r="D5" s="269" t="s">
        <v>129</v>
      </c>
      <c r="E5" s="270"/>
      <c r="F5" s="270"/>
      <c r="G5" s="270"/>
      <c r="H5" s="270"/>
      <c r="I5" s="270"/>
      <c r="J5" s="271"/>
      <c r="K5" s="15"/>
      <c r="L5" s="13"/>
      <c r="M5" s="255" t="s">
        <v>130</v>
      </c>
      <c r="N5" s="255"/>
      <c r="O5" s="255"/>
      <c r="P5" s="256"/>
    </row>
    <row r="6" spans="2:31" ht="5.25" customHeight="1" x14ac:dyDescent="0.2">
      <c r="B6" s="3"/>
      <c r="C6" s="3"/>
      <c r="D6" s="3"/>
      <c r="E6" s="3"/>
      <c r="F6" s="3"/>
      <c r="G6" s="3"/>
      <c r="H6" s="3"/>
      <c r="I6" s="3"/>
      <c r="J6" s="3"/>
      <c r="K6" s="3"/>
      <c r="L6" s="3"/>
      <c r="M6" s="3"/>
      <c r="N6" s="3"/>
      <c r="O6" s="3"/>
      <c r="P6" s="3"/>
    </row>
    <row r="7" spans="2:31" ht="29.25" customHeight="1" x14ac:dyDescent="0.2">
      <c r="B7" s="250" t="s">
        <v>0</v>
      </c>
      <c r="C7" s="250"/>
      <c r="D7" s="156" t="str">
        <f>Proyecto!$E$7</f>
        <v>Transparencia, integridad y ética en las sociedades colombianas 2025</v>
      </c>
      <c r="E7" s="156"/>
      <c r="F7" s="156"/>
      <c r="G7" s="156"/>
      <c r="H7" s="156"/>
      <c r="I7" s="156"/>
      <c r="J7" s="156"/>
      <c r="K7" s="156"/>
      <c r="L7" s="156"/>
      <c r="M7" s="156"/>
      <c r="N7" s="156"/>
      <c r="O7" s="156"/>
      <c r="P7" s="156"/>
      <c r="AE7" s="1"/>
    </row>
    <row r="8" spans="2:31" ht="6.75" customHeight="1" x14ac:dyDescent="0.2">
      <c r="B8" s="5"/>
      <c r="C8" s="5"/>
      <c r="D8" s="6"/>
      <c r="E8" s="6"/>
      <c r="F8" s="6"/>
      <c r="G8" s="6"/>
      <c r="H8" s="6"/>
      <c r="I8" s="6"/>
      <c r="J8" s="6"/>
      <c r="K8" s="6"/>
      <c r="L8" s="6"/>
      <c r="M8" s="6"/>
      <c r="N8" s="6"/>
      <c r="O8" s="6"/>
      <c r="P8" s="6"/>
      <c r="AE8" s="1"/>
    </row>
    <row r="10" spans="2:31" ht="56.25" customHeight="1" x14ac:dyDescent="0.2">
      <c r="B10" s="250" t="s">
        <v>29</v>
      </c>
      <c r="C10" s="250"/>
      <c r="D10" s="146" t="s">
        <v>217</v>
      </c>
      <c r="E10" s="352"/>
      <c r="F10" s="352"/>
      <c r="G10" s="352"/>
      <c r="H10" s="352"/>
      <c r="I10" s="352"/>
      <c r="J10" s="352"/>
      <c r="K10" s="352"/>
      <c r="L10" s="352"/>
      <c r="M10" s="352"/>
      <c r="N10" s="352"/>
      <c r="O10" s="352"/>
      <c r="P10" s="352"/>
      <c r="AE10" s="1"/>
    </row>
    <row r="11" spans="2:31" ht="14.25" x14ac:dyDescent="0.2">
      <c r="D11" s="353"/>
      <c r="E11" s="353"/>
      <c r="F11" s="353"/>
      <c r="G11" s="353"/>
      <c r="H11" s="353"/>
      <c r="I11" s="353"/>
      <c r="J11" s="353"/>
      <c r="K11" s="353"/>
      <c r="L11" s="353"/>
      <c r="M11" s="353"/>
      <c r="N11" s="353"/>
      <c r="O11" s="353"/>
      <c r="P11" s="353"/>
    </row>
    <row r="12" spans="2:31" ht="30" customHeight="1" x14ac:dyDescent="0.2">
      <c r="B12" s="250" t="s">
        <v>30</v>
      </c>
      <c r="C12" s="250"/>
      <c r="D12" s="146" t="s">
        <v>196</v>
      </c>
      <c r="E12" s="146"/>
      <c r="F12" s="146"/>
      <c r="G12" s="146"/>
      <c r="H12" s="146"/>
      <c r="I12" s="146"/>
      <c r="J12" s="146"/>
      <c r="K12" s="146"/>
      <c r="L12" s="146"/>
      <c r="M12" s="146"/>
      <c r="N12" s="146"/>
      <c r="O12" s="146"/>
      <c r="P12" s="146"/>
    </row>
    <row r="13" spans="2:31" ht="6.75" customHeight="1" x14ac:dyDescent="0.2">
      <c r="B13" s="5"/>
      <c r="C13" s="5"/>
      <c r="D13" s="354"/>
      <c r="E13" s="354"/>
      <c r="F13" s="354"/>
      <c r="G13" s="354"/>
      <c r="H13" s="354"/>
      <c r="I13" s="354"/>
      <c r="J13" s="354"/>
      <c r="K13" s="354"/>
      <c r="L13" s="354"/>
      <c r="M13" s="354"/>
      <c r="N13" s="354"/>
      <c r="O13" s="354"/>
      <c r="P13" s="354"/>
      <c r="AE13" s="1"/>
    </row>
    <row r="14" spans="2:31" ht="30" customHeight="1" x14ac:dyDescent="0.2">
      <c r="B14" s="250" t="s">
        <v>31</v>
      </c>
      <c r="C14" s="250"/>
      <c r="D14" s="146" t="s">
        <v>218</v>
      </c>
      <c r="E14" s="146"/>
      <c r="F14" s="146"/>
      <c r="G14" s="146"/>
      <c r="H14" s="146"/>
      <c r="I14" s="146"/>
      <c r="J14" s="146"/>
      <c r="K14" s="146"/>
      <c r="L14" s="146"/>
      <c r="M14" s="146"/>
      <c r="N14" s="146"/>
      <c r="O14" s="146"/>
      <c r="P14" s="146"/>
    </row>
    <row r="15" spans="2:31" ht="6.75" customHeight="1" x14ac:dyDescent="0.2">
      <c r="B15" s="5"/>
      <c r="C15" s="5"/>
      <c r="D15" s="354"/>
      <c r="E15" s="354"/>
      <c r="F15" s="354"/>
      <c r="G15" s="354"/>
      <c r="H15" s="354"/>
      <c r="I15" s="354"/>
      <c r="J15" s="354"/>
      <c r="K15" s="354"/>
      <c r="L15" s="354"/>
      <c r="M15" s="354"/>
      <c r="N15" s="354"/>
      <c r="O15" s="354"/>
      <c r="P15" s="354"/>
      <c r="AE15" s="1"/>
    </row>
    <row r="16" spans="2:31" ht="34.5" customHeight="1" x14ac:dyDescent="0.2">
      <c r="B16" s="250" t="s">
        <v>32</v>
      </c>
      <c r="C16" s="250"/>
      <c r="D16" s="146" t="s">
        <v>219</v>
      </c>
      <c r="E16" s="146"/>
      <c r="F16" s="146"/>
      <c r="G16" s="146"/>
      <c r="H16" s="146"/>
      <c r="I16" s="146"/>
      <c r="J16" s="146"/>
      <c r="K16" s="146"/>
      <c r="L16" s="146"/>
      <c r="M16" s="146"/>
      <c r="N16" s="146"/>
      <c r="O16" s="146"/>
      <c r="P16" s="146"/>
    </row>
    <row r="17" spans="2:31" ht="6.75" customHeight="1" x14ac:dyDescent="0.2">
      <c r="B17" s="5"/>
      <c r="C17" s="5"/>
      <c r="D17" s="354"/>
      <c r="E17" s="354"/>
      <c r="F17" s="354"/>
      <c r="G17" s="354"/>
      <c r="H17" s="354"/>
      <c r="I17" s="354"/>
      <c r="J17" s="354"/>
      <c r="K17" s="354"/>
      <c r="L17" s="354"/>
      <c r="M17" s="354"/>
      <c r="N17" s="354"/>
      <c r="O17" s="354"/>
      <c r="P17" s="354"/>
      <c r="AE17" s="1"/>
    </row>
    <row r="18" spans="2:31" ht="105.75" customHeight="1" x14ac:dyDescent="0.2">
      <c r="B18" s="250" t="s">
        <v>33</v>
      </c>
      <c r="C18" s="250"/>
      <c r="D18" s="146" t="s">
        <v>237</v>
      </c>
      <c r="E18" s="146"/>
      <c r="F18" s="146"/>
      <c r="G18" s="146"/>
      <c r="H18" s="146"/>
      <c r="I18" s="146"/>
      <c r="J18" s="146"/>
      <c r="K18" s="146"/>
      <c r="L18" s="146"/>
      <c r="M18" s="146"/>
      <c r="N18" s="146"/>
      <c r="O18" s="146"/>
      <c r="P18" s="146"/>
    </row>
    <row r="19" spans="2:31" ht="6.75" customHeight="1" x14ac:dyDescent="0.2">
      <c r="B19" s="5"/>
      <c r="C19" s="5"/>
      <c r="D19" s="103"/>
      <c r="E19" s="103"/>
      <c r="F19" s="103"/>
      <c r="G19" s="103"/>
      <c r="H19" s="103"/>
      <c r="I19" s="103"/>
      <c r="J19" s="103"/>
      <c r="K19" s="103"/>
      <c r="L19" s="103"/>
      <c r="M19" s="103"/>
      <c r="N19" s="103"/>
      <c r="O19" s="103"/>
      <c r="P19" s="103"/>
      <c r="AE19" s="1"/>
    </row>
    <row r="20" spans="2:31" ht="40.5" customHeight="1" x14ac:dyDescent="0.2">
      <c r="B20" s="250" t="s">
        <v>34</v>
      </c>
      <c r="C20" s="250"/>
      <c r="D20" s="146" t="s">
        <v>162</v>
      </c>
      <c r="E20" s="146"/>
      <c r="F20" s="146"/>
      <c r="G20" s="146"/>
      <c r="H20" s="146"/>
      <c r="I20" s="146"/>
      <c r="J20" s="146"/>
      <c r="K20" s="146"/>
      <c r="L20" s="146"/>
      <c r="M20" s="146"/>
      <c r="N20" s="146"/>
      <c r="O20" s="146"/>
      <c r="P20" s="146"/>
    </row>
    <row r="21" spans="2:31" ht="14.25" x14ac:dyDescent="0.2">
      <c r="D21" s="90"/>
      <c r="E21" s="90"/>
      <c r="F21" s="90"/>
      <c r="G21" s="90"/>
      <c r="H21" s="90"/>
      <c r="I21" s="90"/>
      <c r="J21" s="90"/>
      <c r="K21" s="90"/>
      <c r="L21" s="90"/>
      <c r="M21" s="90"/>
      <c r="N21" s="90"/>
      <c r="O21" s="90"/>
      <c r="P21" s="90"/>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Q11:U12 O9:U9 G9:M9 W9:AC9 W18:AC18 O14:U14 W14:AC14 O16:U16 W20:AC65492 W16:AC16 W11:AC12 O18:U18 O20:U65492 G20:M65492 G18:M18 O11:P11 G11:M11 G14:M14 G16:M16"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R15"/>
  <sheetViews>
    <sheetView showGridLines="0" topLeftCell="A7" zoomScaleNormal="100" workbookViewId="0">
      <pane xSplit="5" ySplit="3" topLeftCell="G10" activePane="bottomRight" state="frozen"/>
      <selection activeCell="A7" sqref="A7"/>
      <selection pane="topRight" activeCell="F7" sqref="F7"/>
      <selection pane="bottomLeft" activeCell="A10" sqref="A10"/>
      <selection pane="bottomRight" activeCell="I10" sqref="I10"/>
    </sheetView>
  </sheetViews>
  <sheetFormatPr baseColWidth="10" defaultRowHeight="11.25" x14ac:dyDescent="0.15"/>
  <cols>
    <col min="1" max="1" width="1.5703125" style="16" customWidth="1"/>
    <col min="2" max="2" width="52" style="16" customWidth="1"/>
    <col min="3" max="3" width="33.85546875" style="16" customWidth="1"/>
    <col min="4" max="4" width="9.140625" style="16" customWidth="1"/>
    <col min="5" max="5" width="10.85546875" style="16" customWidth="1"/>
    <col min="6" max="6" width="26.7109375" style="16" customWidth="1"/>
    <col min="7" max="7" width="20.28515625" style="16" customWidth="1"/>
    <col min="8" max="8" width="21.7109375" style="16" customWidth="1"/>
    <col min="9" max="9" width="16.85546875" style="16" customWidth="1"/>
    <col min="10" max="10" width="21" style="16" customWidth="1"/>
    <col min="11" max="11" width="19.85546875" style="16" customWidth="1"/>
    <col min="12" max="12" width="20.7109375" style="16" customWidth="1"/>
    <col min="13" max="13" width="9.140625" style="18" hidden="1" customWidth="1"/>
    <col min="14" max="37" width="9.140625" style="16" hidden="1" customWidth="1"/>
    <col min="38" max="234" width="9.140625" style="16" customWidth="1"/>
    <col min="235" max="16384" width="11.42578125" style="16"/>
  </cols>
  <sheetData>
    <row r="1" spans="2:44" ht="12" thickBot="1" x14ac:dyDescent="0.2"/>
    <row r="2" spans="2:44" ht="26.25" customHeight="1" x14ac:dyDescent="0.2">
      <c r="B2" s="274"/>
      <c r="C2" s="208" t="s">
        <v>124</v>
      </c>
      <c r="D2" s="208"/>
      <c r="E2" s="208"/>
      <c r="F2" s="208"/>
      <c r="G2" s="208"/>
      <c r="H2" s="208"/>
      <c r="I2" s="208"/>
      <c r="J2" s="208"/>
      <c r="K2" s="197" t="str">
        <f>Proyecto!K2</f>
        <v>Codigo: GC-F-015</v>
      </c>
      <c r="L2" s="199"/>
      <c r="M2" s="62"/>
      <c r="N2" s="62"/>
    </row>
    <row r="3" spans="2:44" ht="23.25" customHeight="1" x14ac:dyDescent="0.2">
      <c r="B3" s="275"/>
      <c r="C3" s="210" t="s">
        <v>126</v>
      </c>
      <c r="D3" s="210"/>
      <c r="E3" s="210"/>
      <c r="F3" s="210"/>
      <c r="G3" s="210"/>
      <c r="H3" s="210"/>
      <c r="I3" s="210"/>
      <c r="J3" s="210"/>
      <c r="K3" s="200" t="str">
        <f>Proyecto!K3</f>
        <v>Fecha: 17 de septiembre de 2014</v>
      </c>
      <c r="L3" s="202"/>
      <c r="M3" s="62"/>
      <c r="N3" s="62"/>
    </row>
    <row r="4" spans="2:44" ht="24" customHeight="1" x14ac:dyDescent="0.2">
      <c r="B4" s="275"/>
      <c r="C4" s="210" t="s">
        <v>127</v>
      </c>
      <c r="D4" s="210"/>
      <c r="E4" s="210"/>
      <c r="F4" s="210"/>
      <c r="G4" s="210"/>
      <c r="H4" s="210"/>
      <c r="I4" s="210"/>
      <c r="J4" s="210"/>
      <c r="K4" s="200" t="str">
        <f>Proyecto!K4</f>
        <v>Version 001</v>
      </c>
      <c r="L4" s="202"/>
      <c r="M4" s="62"/>
      <c r="N4" s="62"/>
    </row>
    <row r="5" spans="2:44" ht="22.5" customHeight="1" thickBot="1" x14ac:dyDescent="0.25">
      <c r="B5" s="276"/>
      <c r="C5" s="212" t="s">
        <v>129</v>
      </c>
      <c r="D5" s="212"/>
      <c r="E5" s="212"/>
      <c r="F5" s="212"/>
      <c r="G5" s="212"/>
      <c r="H5" s="212"/>
      <c r="I5" s="212"/>
      <c r="J5" s="212"/>
      <c r="K5" s="203" t="s">
        <v>130</v>
      </c>
      <c r="L5" s="205"/>
      <c r="M5" s="62"/>
      <c r="N5" s="62"/>
    </row>
    <row r="6" spans="2:44" ht="5.25" customHeight="1" x14ac:dyDescent="0.15">
      <c r="B6" s="22"/>
      <c r="C6" s="22"/>
      <c r="D6" s="22"/>
      <c r="E6" s="22"/>
    </row>
    <row r="7" spans="2:44" ht="29.25" customHeight="1" x14ac:dyDescent="0.2">
      <c r="B7" s="121" t="s">
        <v>0</v>
      </c>
      <c r="C7" s="121"/>
      <c r="D7" s="273" t="str">
        <f>Proyecto!$E$7</f>
        <v>Transparencia, integridad y ética en las sociedades colombianas 2025</v>
      </c>
      <c r="E7" s="273"/>
      <c r="F7" s="273"/>
      <c r="G7" s="273"/>
      <c r="H7" s="273"/>
      <c r="I7" s="273"/>
      <c r="J7" s="273"/>
      <c r="K7" s="273"/>
      <c r="L7" s="273"/>
      <c r="M7" s="16"/>
    </row>
    <row r="8" spans="2:44" ht="12.75" x14ac:dyDescent="0.2">
      <c r="M8" s="272" t="s">
        <v>144</v>
      </c>
      <c r="N8" s="272"/>
      <c r="O8" s="272" t="s">
        <v>145</v>
      </c>
      <c r="P8" s="272"/>
      <c r="Q8" s="272" t="s">
        <v>146</v>
      </c>
      <c r="R8" s="272"/>
      <c r="S8" s="272" t="s">
        <v>147</v>
      </c>
      <c r="T8" s="272"/>
      <c r="U8" s="272" t="s">
        <v>148</v>
      </c>
      <c r="V8" s="272"/>
      <c r="W8" s="272" t="s">
        <v>149</v>
      </c>
      <c r="X8" s="272"/>
      <c r="Y8" s="272" t="s">
        <v>150</v>
      </c>
      <c r="Z8" s="272"/>
      <c r="AA8" s="272" t="s">
        <v>151</v>
      </c>
      <c r="AB8" s="272"/>
      <c r="AC8" s="272" t="s">
        <v>152</v>
      </c>
      <c r="AD8" s="272"/>
      <c r="AE8" s="272" t="s">
        <v>153</v>
      </c>
      <c r="AF8" s="272"/>
      <c r="AG8" s="272" t="s">
        <v>154</v>
      </c>
      <c r="AH8" s="272"/>
      <c r="AI8" s="272" t="s">
        <v>155</v>
      </c>
      <c r="AJ8" s="272"/>
      <c r="AK8" s="80"/>
    </row>
    <row r="9" spans="2:44" ht="51.75" customHeight="1" x14ac:dyDescent="0.2">
      <c r="B9" s="81" t="s">
        <v>79</v>
      </c>
      <c r="C9" s="81" t="s">
        <v>80</v>
      </c>
      <c r="D9" s="81" t="s">
        <v>81</v>
      </c>
      <c r="E9" s="82" t="s">
        <v>82</v>
      </c>
      <c r="F9" s="81" t="s">
        <v>83</v>
      </c>
      <c r="G9" s="83" t="s">
        <v>92</v>
      </c>
      <c r="H9" s="83" t="s">
        <v>93</v>
      </c>
      <c r="I9" s="83" t="s">
        <v>94</v>
      </c>
      <c r="J9" s="82" t="s">
        <v>84</v>
      </c>
      <c r="K9" s="84" t="s">
        <v>85</v>
      </c>
      <c r="L9" s="84" t="s">
        <v>86</v>
      </c>
      <c r="M9" s="86" t="s">
        <v>156</v>
      </c>
      <c r="N9" s="85" t="s">
        <v>157</v>
      </c>
      <c r="O9" s="85" t="s">
        <v>156</v>
      </c>
      <c r="P9" s="85" t="s">
        <v>157</v>
      </c>
      <c r="Q9" s="85" t="s">
        <v>156</v>
      </c>
      <c r="R9" s="85" t="s">
        <v>157</v>
      </c>
      <c r="S9" s="85" t="s">
        <v>156</v>
      </c>
      <c r="T9" s="85" t="s">
        <v>157</v>
      </c>
      <c r="U9" s="85" t="s">
        <v>156</v>
      </c>
      <c r="V9" s="85" t="s">
        <v>157</v>
      </c>
      <c r="W9" s="85" t="s">
        <v>156</v>
      </c>
      <c r="X9" s="85" t="s">
        <v>157</v>
      </c>
      <c r="Y9" s="85" t="s">
        <v>156</v>
      </c>
      <c r="Z9" s="85" t="s">
        <v>157</v>
      </c>
      <c r="AA9" s="85" t="s">
        <v>156</v>
      </c>
      <c r="AB9" s="85" t="s">
        <v>157</v>
      </c>
      <c r="AC9" s="85" t="s">
        <v>156</v>
      </c>
      <c r="AD9" s="85" t="s">
        <v>157</v>
      </c>
      <c r="AE9" s="85" t="s">
        <v>156</v>
      </c>
      <c r="AF9" s="85" t="s">
        <v>157</v>
      </c>
      <c r="AG9" s="85" t="s">
        <v>156</v>
      </c>
      <c r="AH9" s="85" t="s">
        <v>157</v>
      </c>
      <c r="AI9" s="85" t="s">
        <v>156</v>
      </c>
      <c r="AJ9" s="85" t="s">
        <v>157</v>
      </c>
      <c r="AK9" s="87"/>
      <c r="AL9" s="88"/>
      <c r="AM9" s="88"/>
      <c r="AN9" s="88"/>
      <c r="AO9" s="88"/>
      <c r="AP9" s="88"/>
      <c r="AQ9" s="88"/>
      <c r="AR9" s="88"/>
    </row>
    <row r="10" spans="2:44" s="330" customFormat="1" ht="76.5" x14ac:dyDescent="0.2">
      <c r="B10" s="331" t="s">
        <v>220</v>
      </c>
      <c r="C10" s="331" t="s">
        <v>221</v>
      </c>
      <c r="D10" s="332">
        <v>3</v>
      </c>
      <c r="E10" s="333">
        <v>0.2</v>
      </c>
      <c r="F10" s="334" t="s">
        <v>222</v>
      </c>
      <c r="G10" s="343">
        <v>45748</v>
      </c>
      <c r="H10" s="343">
        <v>46006</v>
      </c>
      <c r="I10" s="335">
        <f>+(H10-G10)/7</f>
        <v>36.857142857142854</v>
      </c>
      <c r="J10" s="336"/>
      <c r="K10" s="337"/>
      <c r="L10" s="338"/>
      <c r="M10" s="319">
        <v>0</v>
      </c>
      <c r="N10" s="320"/>
      <c r="O10" s="319">
        <v>0</v>
      </c>
      <c r="P10" s="320"/>
      <c r="Q10" s="321">
        <v>2.4E-2</v>
      </c>
      <c r="R10" s="320"/>
      <c r="S10" s="321">
        <v>2.4E-2</v>
      </c>
      <c r="T10" s="322"/>
      <c r="U10" s="321">
        <v>2.4E-2</v>
      </c>
      <c r="V10" s="322"/>
      <c r="W10" s="321">
        <v>2.4E-2</v>
      </c>
      <c r="X10" s="322"/>
      <c r="Y10" s="321">
        <v>2.4E-2</v>
      </c>
      <c r="Z10" s="323"/>
      <c r="AA10" s="321">
        <v>2.4E-2</v>
      </c>
      <c r="AB10" s="324"/>
      <c r="AC10" s="321">
        <v>2.4E-2</v>
      </c>
      <c r="AD10" s="323"/>
      <c r="AE10" s="321">
        <v>2.4E-2</v>
      </c>
      <c r="AF10" s="323"/>
      <c r="AG10" s="321">
        <v>8.0000000000000002E-3</v>
      </c>
      <c r="AH10" s="323"/>
      <c r="AI10" s="339">
        <f>+M10+O10+Q10+S10+U10+W10+Y10+AA10+AC10+AE10+AG10</f>
        <v>0.19999999999999998</v>
      </c>
    </row>
    <row r="11" spans="2:44" s="330" customFormat="1" ht="63.75" x14ac:dyDescent="0.2">
      <c r="B11" s="331" t="s">
        <v>223</v>
      </c>
      <c r="C11" s="331" t="s">
        <v>224</v>
      </c>
      <c r="D11" s="332">
        <v>1</v>
      </c>
      <c r="E11" s="333">
        <v>0.12</v>
      </c>
      <c r="F11" s="334" t="s">
        <v>225</v>
      </c>
      <c r="G11" s="343">
        <v>45809</v>
      </c>
      <c r="H11" s="343">
        <v>45991</v>
      </c>
      <c r="I11" s="335">
        <f>+(H11-G11)/7</f>
        <v>26</v>
      </c>
      <c r="J11" s="336"/>
      <c r="K11" s="337"/>
      <c r="L11" s="338"/>
      <c r="M11" s="319">
        <v>0</v>
      </c>
      <c r="N11" s="320"/>
      <c r="O11" s="319">
        <v>0</v>
      </c>
      <c r="P11" s="320"/>
      <c r="Q11" s="321">
        <v>0</v>
      </c>
      <c r="R11" s="320"/>
      <c r="S11" s="321">
        <v>0</v>
      </c>
      <c r="T11" s="325"/>
      <c r="U11" s="321">
        <v>0.02</v>
      </c>
      <c r="V11" s="325"/>
      <c r="W11" s="321">
        <v>0.02</v>
      </c>
      <c r="X11" s="323"/>
      <c r="Y11" s="321">
        <v>0.02</v>
      </c>
      <c r="Z11" s="322"/>
      <c r="AA11" s="319">
        <v>0.02</v>
      </c>
      <c r="AB11" s="326"/>
      <c r="AC11" s="321">
        <v>0.02</v>
      </c>
      <c r="AD11" s="322"/>
      <c r="AE11" s="319">
        <v>0.02</v>
      </c>
      <c r="AF11" s="327"/>
      <c r="AG11" s="321">
        <v>0</v>
      </c>
      <c r="AH11" s="327"/>
      <c r="AI11" s="339">
        <f>+M11+O11+Q11+S11+U11+W11+Y11+AA11+AC11+AE11+AG11</f>
        <v>0.12000000000000001</v>
      </c>
    </row>
    <row r="12" spans="2:44" s="330" customFormat="1" ht="38.25" x14ac:dyDescent="0.2">
      <c r="B12" s="331" t="s">
        <v>226</v>
      </c>
      <c r="C12" s="331" t="s">
        <v>227</v>
      </c>
      <c r="D12" s="332">
        <v>5</v>
      </c>
      <c r="E12" s="333">
        <v>0.3</v>
      </c>
      <c r="F12" s="340" t="s">
        <v>228</v>
      </c>
      <c r="G12" s="343">
        <v>45717</v>
      </c>
      <c r="H12" s="343">
        <v>45991</v>
      </c>
      <c r="I12" s="335">
        <f>+(H12-G12)/7</f>
        <v>39.142857142857146</v>
      </c>
      <c r="J12" s="336"/>
      <c r="K12" s="337"/>
      <c r="L12" s="338"/>
      <c r="M12" s="319">
        <v>0</v>
      </c>
      <c r="N12" s="320"/>
      <c r="O12" s="319">
        <v>0.06</v>
      </c>
      <c r="P12" s="320"/>
      <c r="Q12" s="321">
        <v>0</v>
      </c>
      <c r="R12" s="320"/>
      <c r="S12" s="321">
        <v>0.06</v>
      </c>
      <c r="T12" s="322"/>
      <c r="U12" s="321">
        <v>0</v>
      </c>
      <c r="V12" s="322"/>
      <c r="W12" s="321">
        <v>0.06</v>
      </c>
      <c r="X12" s="322"/>
      <c r="Y12" s="321">
        <v>0</v>
      </c>
      <c r="Z12" s="322"/>
      <c r="AA12" s="321">
        <v>0.06</v>
      </c>
      <c r="AB12" s="326"/>
      <c r="AC12" s="321">
        <v>0</v>
      </c>
      <c r="AD12" s="322"/>
      <c r="AE12" s="321">
        <v>0.06</v>
      </c>
      <c r="AF12" s="327"/>
      <c r="AG12" s="321">
        <v>0</v>
      </c>
      <c r="AH12" s="327"/>
      <c r="AI12" s="339">
        <f>+M12+O12+Q12+S12+U12+W12+Y12+AA12+AC12+AE12+AG12</f>
        <v>0.3</v>
      </c>
    </row>
    <row r="13" spans="2:44" s="330" customFormat="1" ht="42" customHeight="1" x14ac:dyDescent="0.2">
      <c r="B13" s="331" t="s">
        <v>229</v>
      </c>
      <c r="C13" s="331" t="s">
        <v>230</v>
      </c>
      <c r="D13" s="332">
        <v>1</v>
      </c>
      <c r="E13" s="333">
        <v>0.08</v>
      </c>
      <c r="F13" s="340" t="s">
        <v>228</v>
      </c>
      <c r="G13" s="343">
        <v>45689</v>
      </c>
      <c r="H13" s="344">
        <v>45777</v>
      </c>
      <c r="I13" s="335">
        <f>+(H13-G13)/7</f>
        <v>12.571428571428571</v>
      </c>
      <c r="J13" s="336"/>
      <c r="K13" s="337"/>
      <c r="L13" s="338"/>
      <c r="M13" s="319">
        <v>0.04</v>
      </c>
      <c r="N13" s="320"/>
      <c r="O13" s="319">
        <v>0.02</v>
      </c>
      <c r="P13" s="320"/>
      <c r="Q13" s="321">
        <v>0.02</v>
      </c>
      <c r="R13" s="320"/>
      <c r="S13" s="321">
        <v>0</v>
      </c>
      <c r="T13" s="322"/>
      <c r="U13" s="321">
        <v>0</v>
      </c>
      <c r="V13" s="322"/>
      <c r="W13" s="321">
        <v>0</v>
      </c>
      <c r="X13" s="322"/>
      <c r="Y13" s="321">
        <v>0</v>
      </c>
      <c r="Z13" s="322"/>
      <c r="AA13" s="319">
        <v>0</v>
      </c>
      <c r="AB13" s="326"/>
      <c r="AC13" s="321">
        <v>0</v>
      </c>
      <c r="AD13" s="322"/>
      <c r="AE13" s="319">
        <v>0</v>
      </c>
      <c r="AF13" s="327"/>
      <c r="AG13" s="321">
        <v>0</v>
      </c>
      <c r="AH13" s="327"/>
      <c r="AI13" s="339">
        <f>+M13+O13+Q13+S13+U13+W13+Y13+AA13+AC13+AE13+AG13</f>
        <v>0.08</v>
      </c>
    </row>
    <row r="14" spans="2:44" s="330" customFormat="1" ht="64.5" thickBot="1" x14ac:dyDescent="0.25">
      <c r="B14" s="331" t="s">
        <v>231</v>
      </c>
      <c r="C14" s="331" t="s">
        <v>232</v>
      </c>
      <c r="D14" s="332">
        <v>3</v>
      </c>
      <c r="E14" s="333">
        <v>0.3</v>
      </c>
      <c r="F14" s="334" t="s">
        <v>233</v>
      </c>
      <c r="G14" s="343">
        <v>45689</v>
      </c>
      <c r="H14" s="343">
        <v>45991</v>
      </c>
      <c r="I14" s="335">
        <f>+(H14-G14)/7</f>
        <v>43.142857142857146</v>
      </c>
      <c r="J14" s="336"/>
      <c r="K14" s="337"/>
      <c r="L14" s="338"/>
      <c r="M14" s="319">
        <v>0.03</v>
      </c>
      <c r="N14" s="320">
        <v>0</v>
      </c>
      <c r="O14" s="319">
        <v>1.4999999999999999E-2</v>
      </c>
      <c r="P14" s="320"/>
      <c r="Q14" s="321">
        <v>0.03</v>
      </c>
      <c r="R14" s="320"/>
      <c r="S14" s="321">
        <v>1.4999999999999999E-2</v>
      </c>
      <c r="T14" s="320"/>
      <c r="U14" s="321">
        <v>1.4999999999999999E-2</v>
      </c>
      <c r="V14" s="322"/>
      <c r="W14" s="321">
        <v>0.03</v>
      </c>
      <c r="X14" s="322"/>
      <c r="Y14" s="321">
        <v>4.4999999999999998E-2</v>
      </c>
      <c r="Z14" s="322"/>
      <c r="AA14" s="319">
        <v>4.4999999999999998E-2</v>
      </c>
      <c r="AB14" s="326"/>
      <c r="AC14" s="321">
        <v>4.4999999999999998E-2</v>
      </c>
      <c r="AD14" s="322"/>
      <c r="AE14" s="319">
        <v>0.03</v>
      </c>
      <c r="AF14" s="327"/>
      <c r="AG14" s="321">
        <v>0</v>
      </c>
      <c r="AH14" s="320"/>
      <c r="AI14" s="339">
        <f>+M14+O14+Q14+S14+U14+W14+Y14+AA14+AC14+AE14</f>
        <v>0.29999999999999993</v>
      </c>
    </row>
    <row r="15" spans="2:44" s="330" customFormat="1" ht="13.5" thickBot="1" x14ac:dyDescent="0.25">
      <c r="E15" s="341">
        <f>SUM(E10:E14)</f>
        <v>1</v>
      </c>
      <c r="G15" s="345"/>
      <c r="H15" s="345"/>
      <c r="L15" s="342">
        <f>SUM(L10:L14)</f>
        <v>0</v>
      </c>
      <c r="M15" s="328">
        <f t="shared" ref="M15:AH15" si="0">SUM(M10:M14)</f>
        <v>7.0000000000000007E-2</v>
      </c>
      <c r="N15" s="328">
        <f t="shared" si="0"/>
        <v>0</v>
      </c>
      <c r="O15" s="328">
        <f t="shared" si="0"/>
        <v>9.5000000000000001E-2</v>
      </c>
      <c r="P15" s="328">
        <f t="shared" si="0"/>
        <v>0</v>
      </c>
      <c r="Q15" s="328">
        <f t="shared" si="0"/>
        <v>7.3999999999999996E-2</v>
      </c>
      <c r="R15" s="328">
        <f t="shared" si="0"/>
        <v>0</v>
      </c>
      <c r="S15" s="328">
        <f t="shared" si="0"/>
        <v>9.8999999999999991E-2</v>
      </c>
      <c r="T15" s="328">
        <f t="shared" si="0"/>
        <v>0</v>
      </c>
      <c r="U15" s="328">
        <f t="shared" si="0"/>
        <v>5.8999999999999997E-2</v>
      </c>
      <c r="V15" s="328">
        <f t="shared" si="0"/>
        <v>0</v>
      </c>
      <c r="W15" s="328">
        <f t="shared" si="0"/>
        <v>0.13400000000000001</v>
      </c>
      <c r="X15" s="328">
        <f t="shared" si="0"/>
        <v>0</v>
      </c>
      <c r="Y15" s="328">
        <f t="shared" si="0"/>
        <v>8.8999999999999996E-2</v>
      </c>
      <c r="Z15" s="328">
        <f t="shared" si="0"/>
        <v>0</v>
      </c>
      <c r="AA15" s="328">
        <f t="shared" si="0"/>
        <v>0.14899999999999999</v>
      </c>
      <c r="AB15" s="328">
        <f t="shared" si="0"/>
        <v>0</v>
      </c>
      <c r="AC15" s="328">
        <f t="shared" si="0"/>
        <v>8.8999999999999996E-2</v>
      </c>
      <c r="AD15" s="328">
        <f t="shared" si="0"/>
        <v>0</v>
      </c>
      <c r="AE15" s="328">
        <f t="shared" si="0"/>
        <v>0.13400000000000001</v>
      </c>
      <c r="AF15" s="328">
        <f t="shared" si="0"/>
        <v>0</v>
      </c>
      <c r="AG15" s="328">
        <f t="shared" si="0"/>
        <v>8.0000000000000002E-3</v>
      </c>
      <c r="AH15" s="329">
        <f t="shared" si="0"/>
        <v>0</v>
      </c>
    </row>
  </sheetData>
  <mergeCells count="23">
    <mergeCell ref="B7:C7"/>
    <mergeCell ref="D7:L7"/>
    <mergeCell ref="C2:J2"/>
    <mergeCell ref="B2:B5"/>
    <mergeCell ref="C3:J3"/>
    <mergeCell ref="C4:J4"/>
    <mergeCell ref="C5:J5"/>
    <mergeCell ref="K2:L2"/>
    <mergeCell ref="K3:L3"/>
    <mergeCell ref="K4:L4"/>
    <mergeCell ref="K5:L5"/>
    <mergeCell ref="M8:N8"/>
    <mergeCell ref="O8:P8"/>
    <mergeCell ref="Q8:R8"/>
    <mergeCell ref="S8:T8"/>
    <mergeCell ref="U8:V8"/>
    <mergeCell ref="W8:X8"/>
    <mergeCell ref="AI8:AJ8"/>
    <mergeCell ref="Y8:Z8"/>
    <mergeCell ref="AA8:AB8"/>
    <mergeCell ref="AC8:AD8"/>
    <mergeCell ref="AE8:AF8"/>
    <mergeCell ref="AG8:AH8"/>
  </mergeCells>
  <dataValidations count="1">
    <dataValidation type="whole" allowBlank="1" showInputMessage="1" showErrorMessage="1" sqref="F8:K8 F15:K65444"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8"/>
  <sheetViews>
    <sheetView showGridLines="0" topLeftCell="A11" zoomScale="90" zoomScaleNormal="90" workbookViewId="0">
      <selection activeCell="B12" sqref="B12:P14"/>
    </sheetView>
  </sheetViews>
  <sheetFormatPr baseColWidth="10" defaultRowHeight="14.25" x14ac:dyDescent="0.2"/>
  <cols>
    <col min="1" max="1" width="2.42578125" style="90" customWidth="1"/>
    <col min="2" max="2" width="14.5703125" style="90" customWidth="1"/>
    <col min="3" max="3" width="14.140625" style="90" customWidth="1"/>
    <col min="4" max="4" width="18.28515625" style="90" customWidth="1"/>
    <col min="5" max="5" width="17.140625" style="90" customWidth="1"/>
    <col min="6" max="6" width="23.140625" style="90" customWidth="1"/>
    <col min="7" max="8" width="20.28515625" style="90" customWidth="1"/>
    <col min="9" max="10" width="5.7109375" style="90" customWidth="1"/>
    <col min="11" max="11" width="5.7109375" style="90" hidden="1" customWidth="1"/>
    <col min="12" max="12" width="8.7109375" style="90" hidden="1" customWidth="1"/>
    <col min="13" max="13" width="14.5703125" style="90" customWidth="1"/>
    <col min="14" max="14" width="17.7109375" style="90" bestFit="1" customWidth="1"/>
    <col min="15" max="15" width="2.5703125" style="90" customWidth="1"/>
    <col min="16" max="16" width="2.42578125" style="90" customWidth="1"/>
    <col min="17" max="17" width="7.7109375" style="90" customWidth="1"/>
    <col min="18" max="18" width="0.7109375" style="91" customWidth="1"/>
    <col min="19" max="19" width="1" style="90" customWidth="1"/>
    <col min="20" max="20" width="1.5703125" style="90" customWidth="1"/>
    <col min="21" max="21" width="1.140625" style="91" customWidth="1"/>
    <col min="22" max="22" width="20.7109375" style="90" customWidth="1"/>
    <col min="23" max="26" width="7.7109375" style="90" customWidth="1"/>
    <col min="27" max="28" width="5.7109375" style="90" hidden="1" customWidth="1"/>
    <col min="29" max="29" width="10.7109375" style="90" customWidth="1"/>
    <col min="30" max="30" width="20.7109375" style="90" customWidth="1"/>
    <col min="31" max="31" width="9.140625" style="92" customWidth="1"/>
    <col min="32" max="252" width="9.140625" style="90" customWidth="1"/>
    <col min="253" max="16384" width="11.42578125" style="90"/>
  </cols>
  <sheetData>
    <row r="1" spans="2:31" ht="15" thickBot="1" x14ac:dyDescent="0.25"/>
    <row r="2" spans="2:31" ht="26.25" customHeight="1" x14ac:dyDescent="0.2">
      <c r="B2" s="290"/>
      <c r="C2" s="291"/>
      <c r="D2" s="284" t="s">
        <v>124</v>
      </c>
      <c r="E2" s="285"/>
      <c r="F2" s="285"/>
      <c r="G2" s="285"/>
      <c r="H2" s="285"/>
      <c r="I2" s="285"/>
      <c r="J2" s="285"/>
      <c r="K2" s="97"/>
      <c r="L2" s="97"/>
      <c r="M2" s="296" t="str">
        <f>Proyecto!K2</f>
        <v>Codigo: GC-F-015</v>
      </c>
      <c r="N2" s="297"/>
      <c r="O2" s="297"/>
      <c r="P2" s="298"/>
      <c r="S2" s="91"/>
      <c r="T2" s="91" t="s">
        <v>136</v>
      </c>
      <c r="U2" s="98"/>
    </row>
    <row r="3" spans="2:31" ht="23.25" customHeight="1" x14ac:dyDescent="0.2">
      <c r="B3" s="292"/>
      <c r="C3" s="293"/>
      <c r="D3" s="286" t="s">
        <v>126</v>
      </c>
      <c r="E3" s="287"/>
      <c r="F3" s="287"/>
      <c r="G3" s="287"/>
      <c r="H3" s="287"/>
      <c r="I3" s="287"/>
      <c r="J3" s="287"/>
      <c r="K3" s="99"/>
      <c r="L3" s="99"/>
      <c r="M3" s="299" t="str">
        <f>Proyecto!K3</f>
        <v>Fecha: 17 de septiembre de 2014</v>
      </c>
      <c r="N3" s="300"/>
      <c r="O3" s="300"/>
      <c r="P3" s="301"/>
      <c r="S3" s="91"/>
      <c r="T3" s="91" t="s">
        <v>137</v>
      </c>
      <c r="U3" s="98"/>
    </row>
    <row r="4" spans="2:31" ht="24" customHeight="1" x14ac:dyDescent="0.2">
      <c r="B4" s="292"/>
      <c r="C4" s="293"/>
      <c r="D4" s="286" t="s">
        <v>127</v>
      </c>
      <c r="E4" s="287"/>
      <c r="F4" s="287"/>
      <c r="G4" s="287"/>
      <c r="H4" s="287"/>
      <c r="I4" s="287"/>
      <c r="J4" s="287"/>
      <c r="K4" s="99"/>
      <c r="L4" s="99"/>
      <c r="M4" s="299" t="str">
        <f>Proyecto!K4</f>
        <v>Version 001</v>
      </c>
      <c r="N4" s="300"/>
      <c r="O4" s="300"/>
      <c r="P4" s="301"/>
      <c r="T4" s="91" t="s">
        <v>138</v>
      </c>
      <c r="U4" s="98"/>
    </row>
    <row r="5" spans="2:31" ht="22.5" customHeight="1" thickBot="1" x14ac:dyDescent="0.25">
      <c r="B5" s="294"/>
      <c r="C5" s="295"/>
      <c r="D5" s="288" t="s">
        <v>129</v>
      </c>
      <c r="E5" s="289"/>
      <c r="F5" s="289"/>
      <c r="G5" s="289"/>
      <c r="H5" s="289"/>
      <c r="I5" s="289"/>
      <c r="J5" s="289"/>
      <c r="K5" s="100"/>
      <c r="L5" s="100"/>
      <c r="M5" s="302" t="s">
        <v>130</v>
      </c>
      <c r="N5" s="303"/>
      <c r="O5" s="303"/>
      <c r="P5" s="304"/>
      <c r="T5" s="91" t="s">
        <v>139</v>
      </c>
    </row>
    <row r="6" spans="2:31" ht="5.25" customHeight="1" x14ac:dyDescent="0.2">
      <c r="B6" s="101"/>
      <c r="C6" s="101"/>
      <c r="D6" s="101"/>
      <c r="E6" s="101"/>
      <c r="F6" s="101"/>
      <c r="G6" s="101"/>
      <c r="H6" s="101"/>
      <c r="I6" s="101"/>
      <c r="J6" s="101"/>
      <c r="K6" s="101"/>
      <c r="L6" s="101"/>
      <c r="M6" s="101"/>
      <c r="N6" s="101"/>
      <c r="O6" s="101"/>
      <c r="P6" s="101"/>
      <c r="T6" s="91"/>
    </row>
    <row r="7" spans="2:31" ht="29.25" customHeight="1" x14ac:dyDescent="0.2">
      <c r="B7" s="279" t="s">
        <v>0</v>
      </c>
      <c r="C7" s="279"/>
      <c r="D7" s="273" t="str">
        <f>Proyecto!$E$7</f>
        <v>Transparencia, integridad y ética en las sociedades colombianas 2025</v>
      </c>
      <c r="E7" s="273"/>
      <c r="F7" s="273"/>
      <c r="G7" s="273"/>
      <c r="H7" s="273"/>
      <c r="I7" s="273"/>
      <c r="J7" s="273"/>
      <c r="K7" s="273"/>
      <c r="L7" s="273"/>
      <c r="M7" s="273"/>
      <c r="N7" s="273"/>
      <c r="O7" s="273"/>
      <c r="P7" s="273"/>
      <c r="AE7" s="90"/>
    </row>
    <row r="8" spans="2:31" ht="6.75" customHeight="1" x14ac:dyDescent="0.2">
      <c r="B8" s="102"/>
      <c r="C8" s="102"/>
      <c r="D8" s="103"/>
      <c r="E8" s="103"/>
      <c r="F8" s="103"/>
      <c r="G8" s="103"/>
      <c r="H8" s="103"/>
      <c r="I8" s="103"/>
      <c r="J8" s="103"/>
      <c r="K8" s="103"/>
      <c r="L8" s="103"/>
      <c r="M8" s="103"/>
      <c r="N8" s="103"/>
      <c r="O8" s="103"/>
      <c r="P8" s="103"/>
      <c r="AE8" s="90"/>
    </row>
    <row r="10" spans="2:31" ht="21.95" customHeight="1" x14ac:dyDescent="0.2">
      <c r="B10" s="277" t="s">
        <v>22</v>
      </c>
      <c r="C10" s="277"/>
      <c r="D10" s="277"/>
      <c r="E10" s="277"/>
      <c r="F10" s="277"/>
      <c r="G10" s="277"/>
      <c r="H10" s="277"/>
      <c r="I10" s="277"/>
      <c r="J10" s="277"/>
      <c r="K10" s="277"/>
      <c r="L10" s="277"/>
      <c r="M10" s="277"/>
      <c r="N10" s="277"/>
      <c r="O10" s="277"/>
      <c r="P10" s="277"/>
    </row>
    <row r="11" spans="2:31" ht="21.95" customHeight="1" x14ac:dyDescent="0.2">
      <c r="B11" s="280" t="s">
        <v>132</v>
      </c>
      <c r="C11" s="280"/>
      <c r="D11" s="280"/>
      <c r="E11" s="280"/>
      <c r="F11" s="104" t="s">
        <v>133</v>
      </c>
      <c r="G11" s="280" t="s">
        <v>134</v>
      </c>
      <c r="H11" s="280"/>
      <c r="I11" s="280"/>
      <c r="J11" s="280"/>
      <c r="K11" s="105"/>
      <c r="L11" s="105"/>
      <c r="M11" s="280" t="s">
        <v>135</v>
      </c>
      <c r="N11" s="280"/>
      <c r="O11" s="280"/>
      <c r="P11" s="280"/>
    </row>
    <row r="12" spans="2:31" ht="90.75" customHeight="1" x14ac:dyDescent="0.2">
      <c r="B12" s="213" t="s">
        <v>197</v>
      </c>
      <c r="C12" s="213"/>
      <c r="D12" s="213"/>
      <c r="E12" s="213"/>
      <c r="F12" s="107" t="s">
        <v>137</v>
      </c>
      <c r="G12" s="346" t="s">
        <v>234</v>
      </c>
      <c r="H12" s="347"/>
      <c r="I12" s="347"/>
      <c r="J12" s="348"/>
      <c r="K12" s="108"/>
      <c r="L12" s="108"/>
      <c r="M12" s="349" t="s">
        <v>175</v>
      </c>
      <c r="N12" s="350"/>
      <c r="O12" s="350"/>
      <c r="P12" s="351"/>
    </row>
    <row r="13" spans="2:31" ht="77.25" customHeight="1" x14ac:dyDescent="0.2">
      <c r="B13" s="213" t="s">
        <v>235</v>
      </c>
      <c r="C13" s="213"/>
      <c r="D13" s="213"/>
      <c r="E13" s="213"/>
      <c r="F13" s="107" t="s">
        <v>137</v>
      </c>
      <c r="G13" s="346" t="s">
        <v>236</v>
      </c>
      <c r="H13" s="347"/>
      <c r="I13" s="347"/>
      <c r="J13" s="348"/>
      <c r="K13" s="108"/>
      <c r="L13" s="108"/>
      <c r="M13" s="349" t="s">
        <v>175</v>
      </c>
      <c r="N13" s="350"/>
      <c r="O13" s="350"/>
      <c r="P13" s="351"/>
    </row>
    <row r="14" spans="2:31" ht="77.25" customHeight="1" x14ac:dyDescent="0.2">
      <c r="B14" s="213" t="s">
        <v>198</v>
      </c>
      <c r="C14" s="213"/>
      <c r="D14" s="213"/>
      <c r="E14" s="213"/>
      <c r="F14" s="107" t="s">
        <v>138</v>
      </c>
      <c r="G14" s="346" t="s">
        <v>199</v>
      </c>
      <c r="H14" s="347"/>
      <c r="I14" s="347"/>
      <c r="J14" s="348"/>
      <c r="K14" s="108"/>
      <c r="L14" s="108"/>
      <c r="M14" s="349" t="s">
        <v>175</v>
      </c>
      <c r="N14" s="350"/>
      <c r="O14" s="350"/>
      <c r="P14" s="351"/>
    </row>
    <row r="15" spans="2:31" ht="83.25" customHeight="1" x14ac:dyDescent="0.2">
      <c r="B15" s="281"/>
      <c r="C15" s="282"/>
      <c r="D15" s="282"/>
      <c r="E15" s="283"/>
      <c r="F15" s="118"/>
      <c r="G15" s="281"/>
      <c r="H15" s="282"/>
      <c r="I15" s="282"/>
      <c r="J15" s="283"/>
      <c r="K15" s="119"/>
      <c r="L15" s="119"/>
      <c r="M15" s="281"/>
      <c r="N15" s="282"/>
      <c r="O15" s="282"/>
      <c r="P15" s="283"/>
    </row>
    <row r="17" spans="2:16" ht="21.95" customHeight="1" x14ac:dyDescent="0.2">
      <c r="B17" s="277" t="s">
        <v>23</v>
      </c>
      <c r="C17" s="277"/>
      <c r="D17" s="277"/>
      <c r="E17" s="277"/>
      <c r="F17" s="277"/>
      <c r="G17" s="277"/>
      <c r="H17" s="277"/>
      <c r="I17" s="277"/>
      <c r="J17" s="277"/>
      <c r="K17" s="277"/>
      <c r="L17" s="277"/>
      <c r="M17" s="277"/>
      <c r="N17" s="277"/>
      <c r="O17" s="277"/>
      <c r="P17" s="277"/>
    </row>
    <row r="18" spans="2:16" ht="21.95" customHeight="1" x14ac:dyDescent="0.2">
      <c r="B18" s="278" t="s">
        <v>24</v>
      </c>
      <c r="C18" s="278"/>
      <c r="D18" s="278"/>
      <c r="E18" s="278"/>
      <c r="F18" s="278"/>
      <c r="G18" s="278"/>
      <c r="H18" s="278"/>
      <c r="I18" s="278"/>
      <c r="J18" s="278"/>
      <c r="K18" s="278"/>
      <c r="L18" s="278"/>
      <c r="M18" s="278"/>
      <c r="N18" s="278"/>
      <c r="O18" s="278"/>
      <c r="P18" s="278"/>
    </row>
  </sheetData>
  <mergeCells count="29">
    <mergeCell ref="B13:E13"/>
    <mergeCell ref="G13:J13"/>
    <mergeCell ref="M13:P13"/>
    <mergeCell ref="D2:J2"/>
    <mergeCell ref="D3:J3"/>
    <mergeCell ref="D4:J4"/>
    <mergeCell ref="D5:J5"/>
    <mergeCell ref="B10:P10"/>
    <mergeCell ref="B2:C5"/>
    <mergeCell ref="M2:P2"/>
    <mergeCell ref="M3:P3"/>
    <mergeCell ref="M4:P4"/>
    <mergeCell ref="M5:P5"/>
    <mergeCell ref="B17:P17"/>
    <mergeCell ref="B18:P18"/>
    <mergeCell ref="B7:C7"/>
    <mergeCell ref="D7:P7"/>
    <mergeCell ref="B11:E11"/>
    <mergeCell ref="G11:J11"/>
    <mergeCell ref="M11:P11"/>
    <mergeCell ref="B12:E12"/>
    <mergeCell ref="G12:J12"/>
    <mergeCell ref="M12:P12"/>
    <mergeCell ref="B15:E15"/>
    <mergeCell ref="G15:J15"/>
    <mergeCell ref="M15:P15"/>
    <mergeCell ref="B14:E14"/>
    <mergeCell ref="G14:J14"/>
    <mergeCell ref="M14:P14"/>
  </mergeCells>
  <conditionalFormatting sqref="F15">
    <cfRule type="containsText" dxfId="10" priority="5" operator="containsText" text="Extremo">
      <formula>NOT(ISERROR(SEARCH("Extremo",F15)))</formula>
    </cfRule>
    <cfRule type="containsText" dxfId="9" priority="6" operator="containsText" text="Alto">
      <formula>NOT(ISERROR(SEARCH("Alto",F15)))</formula>
    </cfRule>
    <cfRule type="containsText" dxfId="8" priority="7" operator="containsText" text="Medio">
      <formula>NOT(ISERROR(SEARCH("Medio",F15)))</formula>
    </cfRule>
    <cfRule type="containsText" dxfId="7" priority="8" operator="containsText" text="Bajo">
      <formula>NOT(ISERROR(SEARCH("Bajo",F15)))</formula>
    </cfRule>
  </conditionalFormatting>
  <conditionalFormatting sqref="F12:F14">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6:P16 G16:M16 G19:M65505 G9:M9 Q9:U65505 W9:AC65505" xr:uid="{00000000-0002-0000-0B00-000000000000}">
      <formula1>1</formula1>
      <formula2>5</formula2>
    </dataValidation>
    <dataValidation type="list" allowBlank="1" showInputMessage="1" showErrorMessage="1" sqref="F12:F15" xr:uid="{4D82EEC7-1785-4105-81E5-7DD45C320317}">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1"/>
  <sheetViews>
    <sheetView showGridLines="0" topLeftCell="A6" zoomScale="80" zoomScaleNormal="80" workbookViewId="0">
      <selection activeCell="E24" sqref="E24"/>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33"/>
      <c r="C2" s="134"/>
      <c r="D2" s="157" t="s">
        <v>124</v>
      </c>
      <c r="E2" s="158"/>
      <c r="F2" s="158"/>
      <c r="G2" s="158"/>
      <c r="H2" s="158"/>
      <c r="I2" s="158"/>
      <c r="J2" s="159"/>
      <c r="K2" s="160" t="s">
        <v>125</v>
      </c>
      <c r="L2" s="161"/>
      <c r="M2" s="160" t="str">
        <f>Proyecto!K2</f>
        <v>Codigo: GC-F-015</v>
      </c>
      <c r="N2" s="179"/>
      <c r="O2" s="179"/>
      <c r="P2" s="180"/>
      <c r="S2" s="29"/>
      <c r="T2" s="29"/>
      <c r="U2" s="30"/>
    </row>
    <row r="3" spans="2:31" ht="23.25" customHeight="1" x14ac:dyDescent="0.15">
      <c r="B3" s="129"/>
      <c r="C3" s="130"/>
      <c r="D3" s="162" t="s">
        <v>126</v>
      </c>
      <c r="E3" s="163"/>
      <c r="F3" s="163"/>
      <c r="G3" s="163"/>
      <c r="H3" s="163"/>
      <c r="I3" s="163"/>
      <c r="J3" s="164"/>
      <c r="K3" s="150" t="s">
        <v>131</v>
      </c>
      <c r="L3" s="165"/>
      <c r="M3" s="147" t="str">
        <f>Proyecto!K3</f>
        <v>Fecha: 17 de septiembre de 2014</v>
      </c>
      <c r="N3" s="148"/>
      <c r="O3" s="148"/>
      <c r="P3" s="149"/>
      <c r="S3" s="29"/>
      <c r="T3" s="29"/>
      <c r="U3" s="30"/>
    </row>
    <row r="4" spans="2:31" ht="24" customHeight="1" x14ac:dyDescent="0.15">
      <c r="B4" s="129"/>
      <c r="C4" s="130"/>
      <c r="D4" s="162" t="s">
        <v>127</v>
      </c>
      <c r="E4" s="163"/>
      <c r="F4" s="163"/>
      <c r="G4" s="163"/>
      <c r="H4" s="163"/>
      <c r="I4" s="163"/>
      <c r="J4" s="164"/>
      <c r="K4" s="150" t="s">
        <v>128</v>
      </c>
      <c r="L4" s="165"/>
      <c r="M4" s="150" t="str">
        <f>Proyecto!K4</f>
        <v>Version 001</v>
      </c>
      <c r="N4" s="151"/>
      <c r="O4" s="151"/>
      <c r="P4" s="152"/>
      <c r="U4" s="30"/>
    </row>
    <row r="5" spans="2:31" ht="22.5" customHeight="1" thickBot="1" x14ac:dyDescent="0.2">
      <c r="B5" s="131"/>
      <c r="C5" s="132"/>
      <c r="D5" s="166" t="s">
        <v>129</v>
      </c>
      <c r="E5" s="167"/>
      <c r="F5" s="167"/>
      <c r="G5" s="167"/>
      <c r="H5" s="167"/>
      <c r="I5" s="167"/>
      <c r="J5" s="168"/>
      <c r="K5" s="169" t="s">
        <v>130</v>
      </c>
      <c r="L5" s="170"/>
      <c r="M5" s="153" t="s">
        <v>130</v>
      </c>
      <c r="N5" s="154"/>
      <c r="O5" s="154"/>
      <c r="P5" s="155"/>
    </row>
    <row r="6" spans="2:31" ht="5.25" customHeight="1" x14ac:dyDescent="0.15">
      <c r="B6" s="22"/>
      <c r="C6" s="22"/>
      <c r="D6" s="22"/>
      <c r="E6" s="22"/>
      <c r="F6" s="22"/>
      <c r="G6" s="22"/>
      <c r="H6" s="22"/>
      <c r="I6" s="22"/>
      <c r="J6" s="22"/>
      <c r="K6" s="22"/>
      <c r="L6" s="22"/>
      <c r="M6" s="22"/>
      <c r="N6" s="22"/>
      <c r="O6" s="22"/>
      <c r="P6" s="22"/>
    </row>
    <row r="7" spans="2:31" ht="29.25" customHeight="1" x14ac:dyDescent="0.2">
      <c r="B7" s="121" t="s">
        <v>0</v>
      </c>
      <c r="C7" s="121"/>
      <c r="D7" s="156" t="str">
        <f>Proyecto!$E$7</f>
        <v>Transparencia, integridad y ética en las sociedades colombianas 2025</v>
      </c>
      <c r="E7" s="156"/>
      <c r="F7" s="156"/>
      <c r="G7" s="156"/>
      <c r="H7" s="156"/>
      <c r="I7" s="156"/>
      <c r="J7" s="156"/>
      <c r="K7" s="156"/>
      <c r="L7" s="156"/>
      <c r="M7" s="156"/>
      <c r="N7" s="156"/>
      <c r="O7" s="156"/>
      <c r="P7" s="156"/>
      <c r="AE7" s="16"/>
    </row>
    <row r="8" spans="2:31" ht="6.75" customHeight="1" x14ac:dyDescent="0.2">
      <c r="B8" s="32"/>
      <c r="C8" s="32"/>
      <c r="D8" s="33"/>
      <c r="E8" s="33"/>
      <c r="F8" s="33"/>
      <c r="G8" s="33"/>
      <c r="H8" s="33"/>
      <c r="I8" s="33"/>
      <c r="J8" s="33"/>
      <c r="K8" s="33"/>
      <c r="L8" s="33"/>
      <c r="M8" s="33"/>
      <c r="N8" s="33"/>
      <c r="O8" s="33"/>
      <c r="P8" s="33"/>
      <c r="AE8" s="16"/>
    </row>
    <row r="9" spans="2:31" ht="36" customHeight="1" x14ac:dyDescent="0.2">
      <c r="B9" s="177" t="s">
        <v>25</v>
      </c>
      <c r="C9" s="178"/>
      <c r="D9" s="174" t="s">
        <v>163</v>
      </c>
      <c r="E9" s="175"/>
      <c r="F9" s="175"/>
      <c r="G9" s="175"/>
      <c r="H9" s="175"/>
      <c r="I9" s="175"/>
      <c r="J9" s="175"/>
      <c r="K9" s="175"/>
      <c r="L9" s="175"/>
      <c r="M9" s="175"/>
      <c r="N9" s="175"/>
      <c r="O9" s="175"/>
      <c r="P9" s="176"/>
      <c r="AE9" s="16"/>
    </row>
    <row r="10" spans="2:31" s="34" customFormat="1" ht="7.5" customHeight="1" x14ac:dyDescent="0.2">
      <c r="D10" s="112"/>
      <c r="E10" s="112"/>
      <c r="F10" s="112"/>
      <c r="G10" s="112"/>
      <c r="H10" s="112"/>
      <c r="I10" s="112"/>
      <c r="J10" s="112"/>
      <c r="K10" s="112"/>
      <c r="L10" s="112"/>
      <c r="M10" s="112"/>
      <c r="N10" s="112"/>
      <c r="O10" s="112"/>
      <c r="P10" s="112"/>
    </row>
    <row r="11" spans="2:31" ht="39.75" customHeight="1" x14ac:dyDescent="0.2">
      <c r="B11" s="177" t="s">
        <v>26</v>
      </c>
      <c r="C11" s="178"/>
      <c r="D11" s="171" t="s">
        <v>201</v>
      </c>
      <c r="E11" s="172"/>
      <c r="F11" s="172"/>
      <c r="G11" s="172"/>
      <c r="H11" s="172"/>
      <c r="I11" s="172"/>
      <c r="J11" s="172"/>
      <c r="K11" s="172"/>
      <c r="L11" s="172"/>
      <c r="M11" s="172"/>
      <c r="N11" s="172"/>
      <c r="O11" s="172"/>
      <c r="P11" s="173"/>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44" t="s">
        <v>106</v>
      </c>
      <c r="C13" s="144"/>
      <c r="D13" s="72" t="s">
        <v>1</v>
      </c>
      <c r="E13" s="311" t="s">
        <v>202</v>
      </c>
      <c r="F13" s="312"/>
      <c r="G13" s="312"/>
      <c r="H13" s="312"/>
      <c r="I13" s="312"/>
      <c r="J13" s="312"/>
      <c r="K13" s="312"/>
      <c r="L13" s="312"/>
      <c r="M13" s="312"/>
      <c r="N13" s="312"/>
      <c r="O13" s="312"/>
      <c r="P13" s="313"/>
      <c r="AE13" s="16"/>
    </row>
    <row r="14" spans="2:31" ht="39" customHeight="1" x14ac:dyDescent="0.2">
      <c r="B14" s="145"/>
      <c r="C14" s="145"/>
      <c r="D14" s="73" t="s">
        <v>108</v>
      </c>
      <c r="E14" s="314"/>
      <c r="F14" s="315"/>
      <c r="G14" s="315"/>
      <c r="H14" s="315"/>
      <c r="I14" s="315"/>
      <c r="J14" s="315"/>
      <c r="K14" s="315"/>
      <c r="L14" s="315"/>
      <c r="M14" s="315"/>
      <c r="N14" s="315"/>
      <c r="O14" s="315"/>
      <c r="P14" s="316"/>
      <c r="AE14" s="16"/>
    </row>
    <row r="15" spans="2:31" ht="5.25" customHeight="1" x14ac:dyDescent="0.2">
      <c r="B15" s="24"/>
      <c r="C15" s="24"/>
      <c r="D15" s="74"/>
      <c r="E15" s="317"/>
      <c r="F15" s="317"/>
      <c r="G15" s="317"/>
      <c r="H15" s="317"/>
      <c r="I15" s="317"/>
      <c r="J15" s="317"/>
      <c r="K15" s="317"/>
      <c r="L15" s="317"/>
      <c r="M15" s="317"/>
      <c r="N15" s="317"/>
      <c r="O15" s="317"/>
      <c r="P15" s="317"/>
      <c r="AE15" s="16"/>
    </row>
    <row r="16" spans="2:31" ht="22.5" customHeight="1" x14ac:dyDescent="0.2">
      <c r="B16" s="144" t="s">
        <v>106</v>
      </c>
      <c r="C16" s="144"/>
      <c r="D16" s="72" t="s">
        <v>1</v>
      </c>
      <c r="E16" s="305" t="s">
        <v>203</v>
      </c>
      <c r="F16" s="306"/>
      <c r="G16" s="306"/>
      <c r="H16" s="306"/>
      <c r="I16" s="306"/>
      <c r="J16" s="306"/>
      <c r="K16" s="306"/>
      <c r="L16" s="306"/>
      <c r="M16" s="306"/>
      <c r="N16" s="306"/>
      <c r="O16" s="306"/>
      <c r="P16" s="307"/>
      <c r="AE16" s="16"/>
    </row>
    <row r="17" spans="2:31" ht="39.75" customHeight="1" x14ac:dyDescent="0.2">
      <c r="B17" s="145"/>
      <c r="C17" s="145"/>
      <c r="D17" s="73" t="s">
        <v>109</v>
      </c>
      <c r="E17" s="308"/>
      <c r="F17" s="309"/>
      <c r="G17" s="309"/>
      <c r="H17" s="309"/>
      <c r="I17" s="309"/>
      <c r="J17" s="309"/>
      <c r="K17" s="309"/>
      <c r="L17" s="309"/>
      <c r="M17" s="309"/>
      <c r="N17" s="309"/>
      <c r="O17" s="309"/>
      <c r="P17" s="310"/>
      <c r="AE17" s="16"/>
    </row>
    <row r="18" spans="2:31" ht="5.25" customHeight="1" x14ac:dyDescent="0.2">
      <c r="B18" s="24"/>
      <c r="C18" s="24"/>
      <c r="D18" s="74"/>
      <c r="E18" s="317"/>
      <c r="F18" s="317"/>
      <c r="G18" s="317"/>
      <c r="H18" s="317"/>
      <c r="I18" s="317"/>
      <c r="J18" s="317"/>
      <c r="K18" s="317"/>
      <c r="L18" s="317"/>
      <c r="M18" s="317"/>
      <c r="N18" s="317"/>
      <c r="O18" s="317"/>
      <c r="P18" s="317"/>
      <c r="AE18" s="16"/>
    </row>
    <row r="19" spans="2:31" ht="22.5" customHeight="1" x14ac:dyDescent="0.2">
      <c r="B19" s="144" t="s">
        <v>106</v>
      </c>
      <c r="C19" s="144"/>
      <c r="D19" s="72" t="s">
        <v>1</v>
      </c>
      <c r="E19" s="305" t="s">
        <v>204</v>
      </c>
      <c r="F19" s="306"/>
      <c r="G19" s="306"/>
      <c r="H19" s="306"/>
      <c r="I19" s="306"/>
      <c r="J19" s="306"/>
      <c r="K19" s="306"/>
      <c r="L19" s="306"/>
      <c r="M19" s="306"/>
      <c r="N19" s="306"/>
      <c r="O19" s="306"/>
      <c r="P19" s="307"/>
      <c r="AE19" s="16"/>
    </row>
    <row r="20" spans="2:31" ht="41.25" customHeight="1" x14ac:dyDescent="0.2">
      <c r="B20" s="145"/>
      <c r="C20" s="145"/>
      <c r="D20" s="73" t="s">
        <v>109</v>
      </c>
      <c r="E20" s="308"/>
      <c r="F20" s="309"/>
      <c r="G20" s="309"/>
      <c r="H20" s="309"/>
      <c r="I20" s="309"/>
      <c r="J20" s="309"/>
      <c r="K20" s="309"/>
      <c r="L20" s="309"/>
      <c r="M20" s="309"/>
      <c r="N20" s="309"/>
      <c r="O20" s="309"/>
      <c r="P20" s="310"/>
      <c r="AE20" s="16"/>
    </row>
    <row r="21" spans="2:31" ht="5.25" customHeight="1" x14ac:dyDescent="0.2">
      <c r="B21" s="24"/>
      <c r="C21" s="24"/>
      <c r="D21" s="74"/>
      <c r="E21" s="94"/>
      <c r="F21" s="94"/>
      <c r="G21" s="94"/>
      <c r="H21" s="94"/>
      <c r="I21" s="94"/>
      <c r="J21" s="94"/>
      <c r="K21" s="94"/>
      <c r="L21" s="94"/>
      <c r="M21" s="94"/>
      <c r="N21" s="94"/>
      <c r="O21" s="94"/>
      <c r="P21" s="94"/>
      <c r="AE21" s="16"/>
    </row>
  </sheetData>
  <mergeCells count="28">
    <mergeCell ref="M2:P2"/>
    <mergeCell ref="B2:C2"/>
    <mergeCell ref="B3:C3"/>
    <mergeCell ref="B4:C4"/>
    <mergeCell ref="D5:J5"/>
    <mergeCell ref="K5:L5"/>
    <mergeCell ref="B5:C5"/>
    <mergeCell ref="D2:J2"/>
    <mergeCell ref="K2:L2"/>
    <mergeCell ref="D3:J3"/>
    <mergeCell ref="K3:L3"/>
    <mergeCell ref="D4:J4"/>
    <mergeCell ref="K4:L4"/>
    <mergeCell ref="B19:C20"/>
    <mergeCell ref="E19:P20"/>
    <mergeCell ref="B13:C14"/>
    <mergeCell ref="M3:P3"/>
    <mergeCell ref="M4:P4"/>
    <mergeCell ref="M5:P5"/>
    <mergeCell ref="D7:P7"/>
    <mergeCell ref="D11:P11"/>
    <mergeCell ref="D9:P9"/>
    <mergeCell ref="E13:P14"/>
    <mergeCell ref="B16:C17"/>
    <mergeCell ref="E16:P17"/>
    <mergeCell ref="B7:C7"/>
    <mergeCell ref="B11:C11"/>
    <mergeCell ref="B9:C9"/>
  </mergeCells>
  <dataValidations count="1">
    <dataValidation type="whole" allowBlank="1" showInputMessage="1" showErrorMessage="1" sqref="W22:AC65472 Q22:U65472 G21:M65470 O21:P65470"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33"/>
      <c r="C2" s="134"/>
      <c r="D2" s="181" t="s">
        <v>124</v>
      </c>
      <c r="E2" s="182"/>
      <c r="F2" s="182"/>
      <c r="G2" s="182"/>
      <c r="H2" s="183"/>
      <c r="I2" s="19" t="str">
        <f>Proyecto!K2</f>
        <v>Codigo: GC-F-015</v>
      </c>
      <c r="J2" s="17"/>
      <c r="K2" s="17"/>
      <c r="L2" s="17"/>
      <c r="N2" s="16"/>
      <c r="T2" s="18"/>
      <c r="X2" s="16"/>
    </row>
    <row r="3" spans="2:24" ht="23.25" customHeight="1" x14ac:dyDescent="0.15">
      <c r="B3" s="129"/>
      <c r="C3" s="130"/>
      <c r="D3" s="184" t="s">
        <v>126</v>
      </c>
      <c r="E3" s="185"/>
      <c r="F3" s="185"/>
      <c r="G3" s="185"/>
      <c r="H3" s="186"/>
      <c r="I3" s="20" t="str">
        <f>Proyecto!K3</f>
        <v>Fecha: 17 de septiembre de 2014</v>
      </c>
      <c r="J3" s="17"/>
      <c r="K3" s="17"/>
      <c r="L3" s="17"/>
      <c r="N3" s="16"/>
      <c r="T3" s="18"/>
      <c r="X3" s="16"/>
    </row>
    <row r="4" spans="2:24" ht="24" customHeight="1" x14ac:dyDescent="0.15">
      <c r="B4" s="129"/>
      <c r="C4" s="130"/>
      <c r="D4" s="184" t="s">
        <v>127</v>
      </c>
      <c r="E4" s="185"/>
      <c r="F4" s="185"/>
      <c r="G4" s="185"/>
      <c r="H4" s="186"/>
      <c r="I4" s="20" t="str">
        <f>Proyecto!K4</f>
        <v>Version 001</v>
      </c>
      <c r="J4" s="17"/>
      <c r="K4" s="17"/>
      <c r="L4" s="17"/>
      <c r="N4" s="16"/>
      <c r="T4" s="18"/>
      <c r="X4" s="16"/>
    </row>
    <row r="5" spans="2:24" ht="22.5" customHeight="1" thickBot="1" x14ac:dyDescent="0.2">
      <c r="B5" s="131"/>
      <c r="C5" s="132"/>
      <c r="D5" s="187" t="s">
        <v>129</v>
      </c>
      <c r="E5" s="188"/>
      <c r="F5" s="188"/>
      <c r="G5" s="188"/>
      <c r="H5" s="189"/>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21" t="s">
        <v>0</v>
      </c>
      <c r="C7" s="121"/>
      <c r="D7" s="156" t="str">
        <f>Proyecto!$E$7</f>
        <v>Transparencia, integridad y ética en las sociedades colombianas 2025</v>
      </c>
      <c r="E7" s="156"/>
      <c r="F7" s="156"/>
      <c r="G7" s="156"/>
      <c r="H7" s="156"/>
      <c r="I7" s="156"/>
      <c r="X7" s="16"/>
    </row>
    <row r="8" spans="2:24" ht="10.5" customHeight="1" x14ac:dyDescent="0.2">
      <c r="B8" s="24"/>
      <c r="C8" s="24"/>
      <c r="D8" s="25"/>
      <c r="E8" s="25"/>
      <c r="F8" s="25"/>
      <c r="G8" s="25"/>
      <c r="H8" s="25"/>
      <c r="I8" s="25"/>
      <c r="X8" s="16"/>
    </row>
    <row r="9" spans="2:24" ht="18.75" customHeight="1" x14ac:dyDescent="0.2">
      <c r="B9" s="195" t="s">
        <v>112</v>
      </c>
      <c r="C9" s="195"/>
      <c r="D9" s="195"/>
      <c r="E9" s="195"/>
      <c r="F9" s="195"/>
      <c r="G9" s="195"/>
      <c r="H9" s="195"/>
      <c r="I9" s="195"/>
      <c r="X9" s="16"/>
    </row>
    <row r="10" spans="2:24" ht="28.5" customHeight="1" x14ac:dyDescent="0.2">
      <c r="B10" s="190" t="s">
        <v>27</v>
      </c>
      <c r="C10" s="190"/>
      <c r="D10" s="196" t="s">
        <v>159</v>
      </c>
      <c r="E10" s="196"/>
      <c r="F10" s="196"/>
      <c r="G10" s="196"/>
      <c r="H10" s="196"/>
      <c r="I10" s="196"/>
      <c r="X10" s="16"/>
    </row>
    <row r="11" spans="2:24" ht="22.5" customHeight="1" x14ac:dyDescent="0.2">
      <c r="B11" s="190" t="s">
        <v>1</v>
      </c>
      <c r="C11" s="190"/>
      <c r="D11" s="190" t="s">
        <v>2</v>
      </c>
      <c r="E11" s="190"/>
      <c r="F11" s="27" t="s">
        <v>3</v>
      </c>
      <c r="G11" s="27" t="s">
        <v>110</v>
      </c>
      <c r="H11" s="27" t="s">
        <v>4</v>
      </c>
      <c r="I11" s="27" t="s">
        <v>111</v>
      </c>
      <c r="X11" s="16"/>
    </row>
    <row r="12" spans="2:24" ht="51" customHeight="1" x14ac:dyDescent="0.2">
      <c r="B12" s="194" t="s">
        <v>52</v>
      </c>
      <c r="C12" s="194"/>
      <c r="D12" s="194" t="s">
        <v>158</v>
      </c>
      <c r="E12" s="194"/>
      <c r="F12" s="96">
        <v>1</v>
      </c>
      <c r="G12" s="95" t="s">
        <v>116</v>
      </c>
      <c r="H12" s="95" t="s">
        <v>53</v>
      </c>
      <c r="I12" s="28"/>
      <c r="X12" s="16"/>
    </row>
    <row r="13" spans="2:24" ht="24.75" customHeight="1" x14ac:dyDescent="0.2">
      <c r="B13" s="190" t="s">
        <v>5</v>
      </c>
      <c r="C13" s="190"/>
      <c r="D13" s="191" t="s">
        <v>140</v>
      </c>
      <c r="E13" s="192"/>
      <c r="F13" s="192"/>
      <c r="G13" s="192"/>
      <c r="H13" s="192"/>
      <c r="I13" s="193"/>
      <c r="X13" s="16"/>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E20" sqref="E20"/>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3"/>
      <c r="C2" s="207" t="s">
        <v>124</v>
      </c>
      <c r="D2" s="208"/>
      <c r="E2" s="208"/>
      <c r="F2" s="208"/>
      <c r="G2" s="197" t="str">
        <f>Proyecto!K2</f>
        <v>Codigo: GC-F-015</v>
      </c>
      <c r="H2" s="198"/>
      <c r="I2" s="198"/>
      <c r="J2" s="198"/>
      <c r="K2" s="198"/>
      <c r="L2" s="199"/>
    </row>
    <row r="3" spans="1:21" ht="23.25" customHeight="1" x14ac:dyDescent="0.15">
      <c r="B3" s="54"/>
      <c r="C3" s="209" t="s">
        <v>126</v>
      </c>
      <c r="D3" s="210"/>
      <c r="E3" s="210"/>
      <c r="F3" s="210"/>
      <c r="G3" s="200" t="str">
        <f>Proyecto!K3</f>
        <v>Fecha: 17 de septiembre de 2014</v>
      </c>
      <c r="H3" s="201"/>
      <c r="I3" s="201"/>
      <c r="J3" s="201"/>
      <c r="K3" s="201"/>
      <c r="L3" s="202"/>
    </row>
    <row r="4" spans="1:21" ht="24" customHeight="1" x14ac:dyDescent="0.15">
      <c r="B4" s="54"/>
      <c r="C4" s="209" t="s">
        <v>127</v>
      </c>
      <c r="D4" s="210"/>
      <c r="E4" s="210"/>
      <c r="F4" s="210"/>
      <c r="G4" s="200" t="str">
        <f>Proyecto!K4</f>
        <v>Version 001</v>
      </c>
      <c r="H4" s="201"/>
      <c r="I4" s="201"/>
      <c r="J4" s="201"/>
      <c r="K4" s="201"/>
      <c r="L4" s="202"/>
    </row>
    <row r="5" spans="1:21" ht="22.5" customHeight="1" thickBot="1" x14ac:dyDescent="0.2">
      <c r="B5" s="55"/>
      <c r="C5" s="211" t="s">
        <v>129</v>
      </c>
      <c r="D5" s="212"/>
      <c r="E5" s="212"/>
      <c r="F5" s="212"/>
      <c r="G5" s="203" t="s">
        <v>130</v>
      </c>
      <c r="H5" s="204"/>
      <c r="I5" s="204"/>
      <c r="J5" s="204"/>
      <c r="K5" s="204"/>
      <c r="L5" s="205"/>
    </row>
    <row r="6" spans="1:21" ht="5.25" customHeight="1" x14ac:dyDescent="0.15">
      <c r="A6" s="29" t="str">
        <f>Proyecto!$E$7</f>
        <v>Transparencia, integridad y ética en las sociedades colombianas 2025</v>
      </c>
      <c r="B6" s="22"/>
      <c r="C6" s="22"/>
      <c r="D6" s="22"/>
      <c r="E6" s="22"/>
      <c r="F6" s="22"/>
    </row>
    <row r="7" spans="1:21" ht="29.25" customHeight="1" x14ac:dyDescent="0.2">
      <c r="B7" s="23" t="s">
        <v>0</v>
      </c>
      <c r="C7" s="206" t="str">
        <f>Proyecto!$E$7</f>
        <v>Transparencia, integridad y ética en las sociedades colombianas 2025</v>
      </c>
      <c r="D7" s="206"/>
      <c r="E7" s="206"/>
      <c r="F7" s="206"/>
      <c r="U7" s="16"/>
    </row>
    <row r="10" spans="1:21" ht="24" customHeight="1" x14ac:dyDescent="0.15">
      <c r="B10" s="61" t="s">
        <v>88</v>
      </c>
      <c r="C10" s="59" t="s">
        <v>87</v>
      </c>
    </row>
    <row r="11" spans="1:21" ht="6" customHeight="1" x14ac:dyDescent="0.15"/>
    <row r="12" spans="1:21" ht="18" customHeight="1" x14ac:dyDescent="0.15">
      <c r="B12" s="23" t="s">
        <v>47</v>
      </c>
      <c r="C12" s="75"/>
    </row>
    <row r="13" spans="1:21" ht="6" customHeight="1" x14ac:dyDescent="0.15"/>
    <row r="14" spans="1:21" ht="18" customHeight="1" x14ac:dyDescent="0.15">
      <c r="B14" s="23" t="s">
        <v>48</v>
      </c>
      <c r="C14" s="59"/>
    </row>
    <row r="15" spans="1:21" ht="6" customHeight="1" x14ac:dyDescent="0.15"/>
    <row r="16" spans="1:21" ht="18" customHeight="1" x14ac:dyDescent="0.15">
      <c r="B16" s="23" t="s">
        <v>44</v>
      </c>
      <c r="C16" s="113"/>
    </row>
    <row r="17" spans="2:3" ht="6" customHeight="1" x14ac:dyDescent="0.15"/>
    <row r="18" spans="2:3" ht="18" customHeight="1" x14ac:dyDescent="0.15">
      <c r="B18" s="23" t="s">
        <v>45</v>
      </c>
      <c r="C18" s="60">
        <v>0</v>
      </c>
    </row>
    <row r="19" spans="2:3" ht="6" customHeight="1" x14ac:dyDescent="0.15"/>
    <row r="20" spans="2:3" ht="18" customHeight="1" x14ac:dyDescent="0.15">
      <c r="B20" s="23" t="s">
        <v>46</v>
      </c>
      <c r="C20" s="60">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4" zoomScale="90" zoomScaleNormal="90" workbookViewId="0">
      <selection activeCell="C15" sqref="C15"/>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81" t="s">
        <v>124</v>
      </c>
      <c r="D2" s="182"/>
      <c r="E2" s="182"/>
      <c r="F2" s="183"/>
      <c r="G2" s="19" t="str">
        <f>Proyecto!K2</f>
        <v>Codigo: GC-F-015</v>
      </c>
      <c r="H2" s="29"/>
      <c r="J2" s="30"/>
      <c r="L2" s="16"/>
      <c r="T2" s="18"/>
      <c r="V2" s="16"/>
    </row>
    <row r="3" spans="2:22" ht="23.25" customHeight="1" x14ac:dyDescent="0.15">
      <c r="B3" s="49"/>
      <c r="C3" s="184" t="s">
        <v>126</v>
      </c>
      <c r="D3" s="185"/>
      <c r="E3" s="185"/>
      <c r="F3" s="186"/>
      <c r="G3" s="20" t="str">
        <f>Proyecto!K3</f>
        <v>Fecha: 17 de septiembre de 2014</v>
      </c>
      <c r="H3" s="29"/>
      <c r="J3" s="30"/>
      <c r="L3" s="16"/>
      <c r="T3" s="18"/>
      <c r="V3" s="16"/>
    </row>
    <row r="4" spans="2:22" ht="24" customHeight="1" x14ac:dyDescent="0.15">
      <c r="B4" s="49"/>
      <c r="C4" s="184" t="s">
        <v>127</v>
      </c>
      <c r="D4" s="185"/>
      <c r="E4" s="185"/>
      <c r="F4" s="186"/>
      <c r="G4" s="20" t="str">
        <f>Proyecto!K4</f>
        <v>Version 001</v>
      </c>
      <c r="I4" s="16"/>
      <c r="J4" s="30"/>
      <c r="L4" s="16"/>
      <c r="T4" s="18"/>
      <c r="V4" s="16"/>
    </row>
    <row r="5" spans="2:22" ht="22.5" customHeight="1" thickBot="1" x14ac:dyDescent="0.2">
      <c r="B5" s="50"/>
      <c r="C5" s="187" t="s">
        <v>129</v>
      </c>
      <c r="D5" s="188"/>
      <c r="E5" s="188"/>
      <c r="F5" s="189"/>
      <c r="G5" s="21" t="s">
        <v>130</v>
      </c>
      <c r="I5" s="16"/>
      <c r="J5" s="29"/>
      <c r="L5" s="16"/>
      <c r="T5" s="18"/>
      <c r="V5" s="16"/>
    </row>
    <row r="6" spans="2:22" ht="5.25" customHeight="1" x14ac:dyDescent="0.15">
      <c r="B6" s="22"/>
      <c r="C6" s="22"/>
      <c r="D6" s="22"/>
      <c r="E6" s="22"/>
      <c r="F6" s="22"/>
      <c r="G6" s="22"/>
    </row>
    <row r="7" spans="2:22" ht="29.25" customHeight="1" x14ac:dyDescent="0.2">
      <c r="B7" s="23" t="s">
        <v>0</v>
      </c>
      <c r="C7" s="156" t="str">
        <f>Proyecto!$E$7</f>
        <v>Transparencia, integridad y ética en las sociedades colombianas 2025</v>
      </c>
      <c r="D7" s="156"/>
      <c r="E7" s="156"/>
      <c r="F7" s="156"/>
      <c r="G7" s="156"/>
      <c r="V7" s="16"/>
    </row>
    <row r="9" spans="2:22" ht="18" customHeight="1" x14ac:dyDescent="0.15">
      <c r="B9" s="195" t="s">
        <v>43</v>
      </c>
      <c r="C9" s="195"/>
      <c r="D9" s="195"/>
      <c r="E9" s="195"/>
      <c r="F9" s="195"/>
      <c r="G9" s="195"/>
    </row>
    <row r="10" spans="2:22" s="34" customFormat="1" ht="15" customHeight="1" x14ac:dyDescent="0.2"/>
    <row r="11" spans="2:22" ht="20.25" customHeight="1" x14ac:dyDescent="0.15">
      <c r="B11" s="27" t="s">
        <v>75</v>
      </c>
      <c r="C11" s="27" t="s">
        <v>6</v>
      </c>
      <c r="D11" s="27" t="s">
        <v>14</v>
      </c>
      <c r="E11" s="27" t="s">
        <v>42</v>
      </c>
      <c r="F11" s="195" t="s">
        <v>15</v>
      </c>
      <c r="G11" s="195"/>
    </row>
    <row r="12" spans="2:22" s="109" customFormat="1" ht="89.25" customHeight="1" x14ac:dyDescent="0.2">
      <c r="B12" s="107" t="s">
        <v>60</v>
      </c>
      <c r="C12" s="107" t="s">
        <v>166</v>
      </c>
      <c r="D12" s="93" t="s">
        <v>63</v>
      </c>
      <c r="E12" s="108" t="s">
        <v>96</v>
      </c>
      <c r="F12" s="213" t="s">
        <v>160</v>
      </c>
      <c r="G12" s="213"/>
      <c r="I12" s="110"/>
      <c r="L12" s="110"/>
      <c r="V12" s="34"/>
    </row>
    <row r="13" spans="2:22" s="109" customFormat="1" ht="191.25" customHeight="1" x14ac:dyDescent="0.2">
      <c r="B13" s="107" t="s">
        <v>61</v>
      </c>
      <c r="C13" s="107" t="s">
        <v>167</v>
      </c>
      <c r="D13" s="93" t="s">
        <v>64</v>
      </c>
      <c r="E13" s="108" t="s">
        <v>96</v>
      </c>
      <c r="F13" s="213" t="s">
        <v>168</v>
      </c>
      <c r="G13" s="213"/>
      <c r="I13" s="110"/>
      <c r="L13" s="110"/>
      <c r="V13" s="34"/>
    </row>
    <row r="14" spans="2:22" s="109" customFormat="1" ht="89.25" customHeight="1" x14ac:dyDescent="0.2">
      <c r="B14" s="107" t="s">
        <v>62</v>
      </c>
      <c r="C14" s="107" t="s">
        <v>205</v>
      </c>
      <c r="D14" s="93" t="s">
        <v>65</v>
      </c>
      <c r="E14" s="108" t="s">
        <v>96</v>
      </c>
      <c r="F14" s="213" t="s">
        <v>169</v>
      </c>
      <c r="G14" s="213"/>
      <c r="I14" s="110"/>
      <c r="L14" s="110"/>
      <c r="V14" s="34"/>
    </row>
    <row r="15" spans="2:22" s="109" customFormat="1" ht="85.5" customHeight="1" x14ac:dyDescent="0.2">
      <c r="B15" s="107" t="s">
        <v>164</v>
      </c>
      <c r="C15" s="107" t="s">
        <v>206</v>
      </c>
      <c r="D15" s="93" t="s">
        <v>141</v>
      </c>
      <c r="E15" s="108" t="s">
        <v>96</v>
      </c>
      <c r="F15" s="213" t="s">
        <v>165</v>
      </c>
      <c r="G15" s="213"/>
      <c r="I15" s="110"/>
      <c r="L15" s="110"/>
      <c r="V15" s="34"/>
    </row>
  </sheetData>
  <mergeCells count="11">
    <mergeCell ref="F12:G12"/>
    <mergeCell ref="F13:G13"/>
    <mergeCell ref="F14:G14"/>
    <mergeCell ref="F15:G15"/>
    <mergeCell ref="C2:F2"/>
    <mergeCell ref="C3:F3"/>
    <mergeCell ref="C4:F4"/>
    <mergeCell ref="C5:F5"/>
    <mergeCell ref="F11:G11"/>
    <mergeCell ref="C7:G7"/>
    <mergeCell ref="B9:G9"/>
  </mergeCells>
  <conditionalFormatting sqref="C15">
    <cfRule type="cellIs" dxfId="25" priority="1" stopIfTrue="1" operator="equal">
      <formula>"Alto"</formula>
    </cfRule>
    <cfRule type="cellIs" dxfId="24" priority="2" stopIfTrue="1" operator="equal">
      <formula>"Medio"</formula>
    </cfRule>
    <cfRule type="cellIs" dxfId="23"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14" zoomScaleNormal="100" workbookViewId="0">
      <selection activeCell="C17" sqref="C17"/>
    </sheetView>
  </sheetViews>
  <sheetFormatPr baseColWidth="10" defaultRowHeight="12.75" x14ac:dyDescent="0.2"/>
  <cols>
    <col min="1" max="1" width="5" style="52" customWidth="1"/>
    <col min="2" max="2" width="30.28515625" style="52" customWidth="1"/>
    <col min="3" max="3" width="25" style="52" customWidth="1"/>
    <col min="4" max="4" width="11.42578125" style="52"/>
    <col min="5" max="5" width="33" style="52" customWidth="1"/>
    <col min="6" max="6" width="20.7109375" style="52" customWidth="1"/>
    <col min="7" max="7" width="25.5703125" style="52" customWidth="1"/>
    <col min="8" max="8" width="15" style="52" customWidth="1"/>
    <col min="9" max="16384" width="11.42578125" style="52"/>
  </cols>
  <sheetData>
    <row r="1" spans="2:8" ht="13.5" thickBot="1" x14ac:dyDescent="0.25"/>
    <row r="2" spans="2:8" ht="18" customHeight="1" x14ac:dyDescent="0.2">
      <c r="B2" s="53"/>
      <c r="C2" s="207" t="s">
        <v>124</v>
      </c>
      <c r="D2" s="208"/>
      <c r="E2" s="208"/>
      <c r="F2" s="220"/>
      <c r="G2" s="197" t="str">
        <f>Proyecto!K2</f>
        <v>Codigo: GC-F-015</v>
      </c>
      <c r="H2" s="199"/>
    </row>
    <row r="3" spans="2:8" ht="19.5" customHeight="1" x14ac:dyDescent="0.2">
      <c r="B3" s="54"/>
      <c r="C3" s="209" t="s">
        <v>126</v>
      </c>
      <c r="D3" s="210"/>
      <c r="E3" s="210"/>
      <c r="F3" s="221"/>
      <c r="G3" s="200" t="str">
        <f>Proyecto!K3</f>
        <v>Fecha: 17 de septiembre de 2014</v>
      </c>
      <c r="H3" s="202"/>
    </row>
    <row r="4" spans="2:8" ht="19.5" customHeight="1" x14ac:dyDescent="0.2">
      <c r="B4" s="54"/>
      <c r="C4" s="209" t="s">
        <v>127</v>
      </c>
      <c r="D4" s="210"/>
      <c r="E4" s="210"/>
      <c r="F4" s="221"/>
      <c r="G4" s="200" t="str">
        <f>Proyecto!K4</f>
        <v>Version 001</v>
      </c>
      <c r="H4" s="202"/>
    </row>
    <row r="5" spans="2:8" ht="21.75" customHeight="1" thickBot="1" x14ac:dyDescent="0.25">
      <c r="B5" s="55"/>
      <c r="C5" s="211" t="s">
        <v>129</v>
      </c>
      <c r="D5" s="212"/>
      <c r="E5" s="212"/>
      <c r="F5" s="222"/>
      <c r="G5" s="203" t="s">
        <v>130</v>
      </c>
      <c r="H5" s="205"/>
    </row>
    <row r="6" spans="2:8" ht="21" customHeight="1" x14ac:dyDescent="0.2"/>
    <row r="7" spans="2:8" ht="22.5" customHeight="1" x14ac:dyDescent="0.2">
      <c r="B7" s="214" t="s">
        <v>77</v>
      </c>
      <c r="C7" s="215"/>
      <c r="D7" s="215"/>
      <c r="E7" s="215"/>
      <c r="F7" s="215"/>
      <c r="G7" s="215"/>
      <c r="H7" s="215"/>
    </row>
    <row r="8" spans="2:8" ht="103.5" customHeight="1" x14ac:dyDescent="0.2">
      <c r="B8" s="216" t="s">
        <v>142</v>
      </c>
      <c r="C8" s="217"/>
      <c r="D8" s="217"/>
      <c r="E8" s="217"/>
      <c r="F8" s="217"/>
      <c r="G8" s="217"/>
      <c r="H8" s="217"/>
    </row>
    <row r="11" spans="2:8" ht="22.5" customHeight="1" x14ac:dyDescent="0.2">
      <c r="B11" s="218" t="s">
        <v>74</v>
      </c>
      <c r="C11" s="219"/>
      <c r="E11" s="214" t="s">
        <v>76</v>
      </c>
      <c r="F11" s="215"/>
      <c r="G11" s="215"/>
      <c r="H11" s="215"/>
    </row>
    <row r="13" spans="2:8" ht="20.25" customHeight="1" x14ac:dyDescent="0.2">
      <c r="B13" s="58" t="s">
        <v>6</v>
      </c>
      <c r="C13" s="58" t="s">
        <v>75</v>
      </c>
      <c r="D13" s="56"/>
      <c r="E13" s="58" t="s">
        <v>6</v>
      </c>
      <c r="F13" s="58" t="s">
        <v>75</v>
      </c>
      <c r="G13" s="58" t="s">
        <v>73</v>
      </c>
      <c r="H13" s="58" t="s">
        <v>91</v>
      </c>
    </row>
    <row r="14" spans="2:8" ht="54" customHeight="1" x14ac:dyDescent="0.2">
      <c r="B14" s="73" t="str">
        <f>+'Recursos Humanos'!C12</f>
        <v>Superintendente de Sociedades</v>
      </c>
      <c r="C14" s="73" t="str">
        <f>+'Recursos Humanos'!B12</f>
        <v>Patrocinador</v>
      </c>
      <c r="E14" s="73"/>
      <c r="F14" s="73"/>
      <c r="G14" s="57"/>
      <c r="H14" s="57"/>
    </row>
    <row r="15" spans="2:8" ht="64.5" customHeight="1" x14ac:dyDescent="0.2">
      <c r="B15" s="73" t="str">
        <f>+'Recursos Humanos'!C13</f>
        <v>Delegado de Asuntos Económicos y Societarios</v>
      </c>
      <c r="C15" s="73" t="str">
        <f>+'Recursos Humanos'!B13</f>
        <v>Gerente</v>
      </c>
      <c r="E15" s="57"/>
      <c r="F15" s="57"/>
      <c r="G15" s="57"/>
      <c r="H15" s="57"/>
    </row>
    <row r="16" spans="2:8" ht="81.75" customHeight="1" x14ac:dyDescent="0.2">
      <c r="B16" s="73" t="str">
        <f>+'Recursos Humanos'!C14</f>
        <v>Director de Informes Empresariales y Estudios Económicos y Contables
Directora de Cumplimiento</v>
      </c>
      <c r="C16" s="73" t="str">
        <f>+'Recursos Humanos'!B14</f>
        <v>Lider funcional</v>
      </c>
      <c r="E16" s="57"/>
      <c r="F16" s="57"/>
      <c r="G16" s="57"/>
      <c r="H16" s="57"/>
    </row>
    <row r="17" spans="2:8" ht="99.75" customHeight="1" x14ac:dyDescent="0.2">
      <c r="B17" s="73" t="str">
        <f>+'Recursos Humanos'!C15</f>
        <v>Coordinador de Grupo de Análisis y Regulación Contable.
Coordinador Grupo de Investigaciones de Soborno Transnacional y otros Delitos.
Coordinador Grupo de Supervisión de Programas y Riesgos Especiales.
Coordinador Grupo de Sostenibilidad Empresarial y Supervisión de Sociedades BIC</v>
      </c>
      <c r="C17" s="73" t="str">
        <f>+'Recursos Humanos'!B15</f>
        <v>Líder Técnico</v>
      </c>
      <c r="E17" s="57"/>
      <c r="F17" s="57"/>
      <c r="G17" s="57"/>
      <c r="H17" s="57"/>
    </row>
    <row r="18" spans="2:8" ht="54" customHeight="1" x14ac:dyDescent="0.2">
      <c r="B18" s="73"/>
      <c r="C18" s="71"/>
      <c r="E18" s="57"/>
      <c r="F18" s="57"/>
      <c r="G18" s="57"/>
      <c r="H18" s="5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0"/>
  <sheetViews>
    <sheetView showGridLines="0" topLeftCell="A12" zoomScale="60" zoomScaleNormal="60" workbookViewId="0">
      <selection activeCell="D22" sqref="D22"/>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39"/>
      <c r="C2" s="240"/>
      <c r="D2" s="230" t="s">
        <v>124</v>
      </c>
      <c r="E2" s="231"/>
      <c r="F2" s="231"/>
      <c r="G2" s="232"/>
      <c r="H2" s="66" t="str">
        <f>Proyecto!K2</f>
        <v>Codigo: GC-F-015</v>
      </c>
    </row>
    <row r="3" spans="2:16" ht="23.25" customHeight="1" x14ac:dyDescent="0.15">
      <c r="B3" s="241"/>
      <c r="C3" s="228"/>
      <c r="D3" s="233" t="s">
        <v>126</v>
      </c>
      <c r="E3" s="234"/>
      <c r="F3" s="234"/>
      <c r="G3" s="235"/>
      <c r="H3" s="67" t="str">
        <f>Proyecto!K3</f>
        <v>Fecha: 17 de septiembre de 2014</v>
      </c>
    </row>
    <row r="4" spans="2:16" ht="24" customHeight="1" x14ac:dyDescent="0.15">
      <c r="B4" s="241"/>
      <c r="C4" s="228"/>
      <c r="D4" s="233" t="s">
        <v>127</v>
      </c>
      <c r="E4" s="234"/>
      <c r="F4" s="234"/>
      <c r="G4" s="235"/>
      <c r="H4" s="68" t="str">
        <f>Proyecto!K4</f>
        <v>Version 001</v>
      </c>
    </row>
    <row r="5" spans="2:16" ht="22.5" customHeight="1" thickBot="1" x14ac:dyDescent="0.2">
      <c r="B5" s="242"/>
      <c r="C5" s="243"/>
      <c r="D5" s="236" t="s">
        <v>129</v>
      </c>
      <c r="E5" s="237"/>
      <c r="F5" s="237"/>
      <c r="G5" s="238"/>
      <c r="H5" s="69" t="s">
        <v>130</v>
      </c>
    </row>
    <row r="6" spans="2:16" ht="5.25" customHeight="1" x14ac:dyDescent="0.15">
      <c r="B6" s="22"/>
      <c r="C6" s="22"/>
      <c r="D6" s="22"/>
      <c r="E6" s="22"/>
      <c r="F6" s="22"/>
      <c r="G6" s="22"/>
      <c r="H6" s="22"/>
    </row>
    <row r="7" spans="2:16" ht="29.25" customHeight="1" x14ac:dyDescent="0.2">
      <c r="B7" s="121" t="s">
        <v>0</v>
      </c>
      <c r="C7" s="121"/>
      <c r="D7" s="156" t="str">
        <f>Proyecto!$E$7</f>
        <v>Transparencia, integridad y ética en las sociedades colombianas 2025</v>
      </c>
      <c r="E7" s="156"/>
      <c r="F7" s="156"/>
      <c r="G7" s="156"/>
      <c r="H7" s="156"/>
      <c r="P7" s="16"/>
    </row>
    <row r="8" spans="2:16" s="34" customFormat="1" ht="19.5" customHeight="1" x14ac:dyDescent="0.2"/>
    <row r="9" spans="2:16" ht="30" customHeight="1" x14ac:dyDescent="0.15">
      <c r="B9" s="223" t="s">
        <v>37</v>
      </c>
      <c r="C9" s="224"/>
      <c r="D9" s="224"/>
      <c r="E9" s="224"/>
      <c r="F9" s="224"/>
      <c r="G9" s="224"/>
      <c r="H9" s="224"/>
    </row>
    <row r="10" spans="2:16" ht="9.75" customHeight="1" x14ac:dyDescent="0.2">
      <c r="B10" s="228"/>
      <c r="C10" s="228"/>
      <c r="D10" s="228"/>
      <c r="E10" s="228"/>
      <c r="F10" s="228"/>
      <c r="G10" s="228"/>
      <c r="H10" s="228"/>
      <c r="P10" s="16"/>
    </row>
    <row r="11" spans="2:16" ht="25.5" customHeight="1" x14ac:dyDescent="0.2">
      <c r="B11" s="190" t="s">
        <v>6</v>
      </c>
      <c r="C11" s="190"/>
      <c r="D11" s="27" t="s">
        <v>7</v>
      </c>
      <c r="E11" s="26" t="s">
        <v>71</v>
      </c>
      <c r="F11" s="27" t="s">
        <v>11</v>
      </c>
      <c r="G11" s="27" t="s">
        <v>98</v>
      </c>
      <c r="H11" s="27" t="s">
        <v>8</v>
      </c>
      <c r="P11" s="16"/>
    </row>
    <row r="12" spans="2:16" s="90" customFormat="1" ht="39.950000000000003" customHeight="1" x14ac:dyDescent="0.2">
      <c r="B12" s="227" t="s">
        <v>170</v>
      </c>
      <c r="C12" s="227"/>
      <c r="D12" s="120" t="s">
        <v>171</v>
      </c>
      <c r="E12" s="89">
        <v>6012201000</v>
      </c>
      <c r="F12" s="111" t="s">
        <v>172</v>
      </c>
      <c r="G12" s="89" t="s">
        <v>173</v>
      </c>
      <c r="H12" s="89" t="s">
        <v>68</v>
      </c>
    </row>
    <row r="13" spans="2:16" s="90" customFormat="1" ht="73.5" customHeight="1" x14ac:dyDescent="0.2">
      <c r="B13" s="229" t="s">
        <v>174</v>
      </c>
      <c r="C13" s="229"/>
      <c r="D13" s="120" t="s">
        <v>175</v>
      </c>
      <c r="E13" s="89">
        <v>6012201000</v>
      </c>
      <c r="F13" s="111" t="s">
        <v>176</v>
      </c>
      <c r="G13" s="89" t="s">
        <v>173</v>
      </c>
      <c r="H13" s="89" t="s">
        <v>68</v>
      </c>
    </row>
    <row r="14" spans="2:16" s="90" customFormat="1" ht="69.75" customHeight="1" x14ac:dyDescent="0.2">
      <c r="B14" s="227" t="s">
        <v>183</v>
      </c>
      <c r="C14" s="227"/>
      <c r="D14" s="120" t="s">
        <v>184</v>
      </c>
      <c r="E14" s="89">
        <v>6012201000</v>
      </c>
      <c r="F14" s="111" t="s">
        <v>185</v>
      </c>
      <c r="G14" s="89" t="s">
        <v>173</v>
      </c>
      <c r="H14" s="89" t="s">
        <v>68</v>
      </c>
    </row>
    <row r="15" spans="2:16" s="90" customFormat="1" ht="56.25" customHeight="1" x14ac:dyDescent="0.2">
      <c r="B15" s="225" t="s">
        <v>207</v>
      </c>
      <c r="C15" s="226"/>
      <c r="D15" s="120" t="s">
        <v>208</v>
      </c>
      <c r="E15" s="89">
        <v>6012201000</v>
      </c>
      <c r="F15" s="111" t="s">
        <v>209</v>
      </c>
      <c r="G15" s="89" t="s">
        <v>173</v>
      </c>
      <c r="H15" s="89" t="s">
        <v>68</v>
      </c>
      <c r="O15" s="116"/>
    </row>
    <row r="16" spans="2:16" s="90" customFormat="1" ht="54.75" customHeight="1" x14ac:dyDescent="0.2">
      <c r="B16" s="225" t="s">
        <v>177</v>
      </c>
      <c r="C16" s="226"/>
      <c r="D16" s="120" t="s">
        <v>178</v>
      </c>
      <c r="E16" s="89">
        <v>6012201000</v>
      </c>
      <c r="F16" s="111" t="s">
        <v>179</v>
      </c>
      <c r="G16" s="89" t="s">
        <v>173</v>
      </c>
      <c r="H16" s="89" t="s">
        <v>68</v>
      </c>
    </row>
    <row r="17" spans="2:16" s="90" customFormat="1" ht="39.950000000000003" customHeight="1" x14ac:dyDescent="0.2">
      <c r="B17" s="225" t="s">
        <v>210</v>
      </c>
      <c r="C17" s="226"/>
      <c r="D17" s="120" t="s">
        <v>211</v>
      </c>
      <c r="E17" s="89">
        <v>6012201000</v>
      </c>
      <c r="F17" s="318" t="s">
        <v>212</v>
      </c>
      <c r="G17" s="89" t="s">
        <v>173</v>
      </c>
      <c r="H17" s="89" t="s">
        <v>68</v>
      </c>
      <c r="O17" s="116"/>
    </row>
    <row r="18" spans="2:16" s="90" customFormat="1" ht="60" customHeight="1" x14ac:dyDescent="0.2">
      <c r="B18" s="225" t="s">
        <v>213</v>
      </c>
      <c r="C18" s="226"/>
      <c r="D18" s="120" t="s">
        <v>214</v>
      </c>
      <c r="E18" s="89">
        <v>6012201000</v>
      </c>
      <c r="F18" s="111" t="s">
        <v>215</v>
      </c>
      <c r="G18" s="89" t="s">
        <v>173</v>
      </c>
      <c r="H18" s="89" t="s">
        <v>68</v>
      </c>
    </row>
    <row r="19" spans="2:16" s="90" customFormat="1" ht="60" customHeight="1" x14ac:dyDescent="0.2">
      <c r="B19" s="225" t="s">
        <v>180</v>
      </c>
      <c r="C19" s="226"/>
      <c r="D19" s="120" t="s">
        <v>181</v>
      </c>
      <c r="E19" s="89">
        <v>6012201000</v>
      </c>
      <c r="F19" s="111" t="s">
        <v>182</v>
      </c>
      <c r="G19" s="89" t="s">
        <v>173</v>
      </c>
      <c r="H19" s="89" t="s">
        <v>68</v>
      </c>
      <c r="O19" s="92"/>
    </row>
    <row r="20" spans="2:16" ht="39.950000000000003" customHeight="1" x14ac:dyDescent="0.2">
      <c r="B20" s="225"/>
      <c r="C20" s="226"/>
      <c r="D20" s="89"/>
      <c r="E20" s="111"/>
      <c r="F20" s="111"/>
      <c r="G20" s="89"/>
      <c r="H20" s="89"/>
      <c r="P20" s="16"/>
    </row>
  </sheetData>
  <mergeCells count="19">
    <mergeCell ref="D2:G2"/>
    <mergeCell ref="D3:G3"/>
    <mergeCell ref="D4:G4"/>
    <mergeCell ref="D5:G5"/>
    <mergeCell ref="B2:C5"/>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s>
  <conditionalFormatting sqref="D11">
    <cfRule type="cellIs" dxfId="22" priority="10" stopIfTrue="1" operator="equal">
      <formula>"Alto"</formula>
    </cfRule>
    <cfRule type="cellIs" dxfId="21" priority="11" stopIfTrue="1" operator="equal">
      <formula>"Medio"</formula>
    </cfRule>
    <cfRule type="cellIs" dxfId="20" priority="12" stopIfTrue="1" operator="equal">
      <formula>"Bajo"</formula>
    </cfRule>
  </conditionalFormatting>
  <conditionalFormatting sqref="D20">
    <cfRule type="cellIs" dxfId="16" priority="13" stopIfTrue="1" operator="equal">
      <formula>"Alto"</formula>
    </cfRule>
    <cfRule type="cellIs" dxfId="15" priority="14" stopIfTrue="1" operator="equal">
      <formula>"Medio"</formula>
    </cfRule>
    <cfRule type="cellIs" dxfId="14" priority="15" stopIfTrue="1" operator="equal">
      <formula>"Bajo"</formula>
    </cfRule>
  </conditionalFormatting>
  <conditionalFormatting sqref="D19">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I9:N9 F21:N65480" xr:uid="{00000000-0002-0000-0600-000000000000}">
      <formula1>1</formula1>
      <formula2>5</formula2>
    </dataValidation>
  </dataValidations>
  <hyperlinks>
    <hyperlink ref="F12" r:id="rId1" xr:uid="{AD2113EA-1BDD-42E6-B6CD-EBEC1B975D0B}"/>
    <hyperlink ref="F15" r:id="rId2" xr:uid="{6EC0A603-5BFD-4B33-99C9-BAFDD06911B7}"/>
    <hyperlink ref="F18" r:id="rId3" xr:uid="{D5C47C26-EF6E-42C0-BAB6-6310AD7B3D90}"/>
    <hyperlink ref="F17" r:id="rId4" xr:uid="{385DA671-FED7-4EEC-818E-EC60C19FB220}"/>
  </hyperlinks>
  <pageMargins left="0.39370078740157483" right="0.39370078740157483" top="0.74803149606299213" bottom="0.74803149606299213" header="0.31496062992125984" footer="0.31496062992125984"/>
  <pageSetup scale="70" fitToHeight="0"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4" zoomScale="90" zoomScaleNormal="90" workbookViewId="0">
      <selection activeCell="B17" sqref="B17"/>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3"/>
      <c r="C2" s="207" t="s">
        <v>124</v>
      </c>
      <c r="D2" s="208"/>
      <c r="E2" s="208"/>
      <c r="F2" s="208"/>
      <c r="G2" s="70" t="str">
        <f>Proyecto!K2</f>
        <v>Codigo: GC-F-015</v>
      </c>
      <c r="H2" s="62"/>
    </row>
    <row r="3" spans="2:16" ht="23.25" customHeight="1" x14ac:dyDescent="0.15">
      <c r="B3" s="54"/>
      <c r="C3" s="209" t="s">
        <v>126</v>
      </c>
      <c r="D3" s="210"/>
      <c r="E3" s="210"/>
      <c r="F3" s="210"/>
      <c r="G3" s="67" t="str">
        <f>Proyecto!K3</f>
        <v>Fecha: 17 de septiembre de 2014</v>
      </c>
      <c r="H3" s="62"/>
    </row>
    <row r="4" spans="2:16" ht="24" customHeight="1" x14ac:dyDescent="0.15">
      <c r="B4" s="54"/>
      <c r="C4" s="209" t="s">
        <v>127</v>
      </c>
      <c r="D4" s="210"/>
      <c r="E4" s="210"/>
      <c r="F4" s="210"/>
      <c r="G4" s="67" t="str">
        <f>Proyecto!K4</f>
        <v>Version 001</v>
      </c>
      <c r="H4" s="62"/>
    </row>
    <row r="5" spans="2:16" ht="22.5" customHeight="1" thickBot="1" x14ac:dyDescent="0.2">
      <c r="B5" s="55"/>
      <c r="C5" s="211" t="s">
        <v>129</v>
      </c>
      <c r="D5" s="212"/>
      <c r="E5" s="212"/>
      <c r="F5" s="212"/>
      <c r="G5" s="69" t="s">
        <v>130</v>
      </c>
      <c r="H5" s="62"/>
    </row>
    <row r="6" spans="2:16" ht="5.25" customHeight="1" x14ac:dyDescent="0.15">
      <c r="B6" s="22"/>
      <c r="C6" s="22"/>
      <c r="D6" s="22"/>
      <c r="E6" s="22"/>
      <c r="F6" s="22"/>
    </row>
    <row r="7" spans="2:16" ht="29.25" customHeight="1" x14ac:dyDescent="0.2">
      <c r="B7" s="23" t="s">
        <v>0</v>
      </c>
      <c r="C7" s="247" t="str">
        <f>Proyecto!$E$7</f>
        <v>Transparencia, integridad y ética en las sociedades colombianas 2025</v>
      </c>
      <c r="D7" s="247"/>
      <c r="E7" s="247"/>
      <c r="F7" s="247"/>
      <c r="G7" s="63"/>
      <c r="P7" s="16"/>
    </row>
    <row r="8" spans="2:16" ht="6.75" customHeight="1" x14ac:dyDescent="0.2">
      <c r="B8" s="32"/>
      <c r="C8" s="33"/>
      <c r="D8" s="33"/>
      <c r="E8" s="33"/>
      <c r="F8" s="33"/>
      <c r="P8" s="16"/>
    </row>
    <row r="9" spans="2:16" x14ac:dyDescent="0.15">
      <c r="B9" s="130"/>
      <c r="C9" s="130"/>
    </row>
    <row r="10" spans="2:16" ht="20.25" customHeight="1" x14ac:dyDescent="0.15">
      <c r="B10" s="244" t="s">
        <v>16</v>
      </c>
      <c r="C10" s="245"/>
      <c r="D10" s="245"/>
      <c r="E10" s="245"/>
      <c r="F10" s="245"/>
      <c r="G10" s="246"/>
    </row>
    <row r="11" spans="2:16" s="34" customFormat="1" ht="15" customHeight="1" x14ac:dyDescent="0.2"/>
    <row r="12" spans="2:16" ht="24.75" customHeight="1" x14ac:dyDescent="0.15">
      <c r="B12" s="64" t="s">
        <v>89</v>
      </c>
      <c r="C12" s="65" t="s">
        <v>17</v>
      </c>
      <c r="D12" s="65" t="s">
        <v>18</v>
      </c>
      <c r="E12" s="65" t="s">
        <v>19</v>
      </c>
      <c r="F12" s="65" t="s">
        <v>20</v>
      </c>
      <c r="G12" s="65" t="s">
        <v>21</v>
      </c>
    </row>
    <row r="13" spans="2:16" ht="66" customHeight="1" x14ac:dyDescent="0.15">
      <c r="B13" s="107" t="s">
        <v>193</v>
      </c>
      <c r="C13" s="107" t="s">
        <v>103</v>
      </c>
      <c r="D13" s="114" t="s">
        <v>186</v>
      </c>
      <c r="E13" s="107" t="s">
        <v>118</v>
      </c>
      <c r="F13" s="107" t="s">
        <v>194</v>
      </c>
      <c r="G13" s="93" t="s">
        <v>187</v>
      </c>
    </row>
    <row r="14" spans="2:16" ht="90" customHeight="1" x14ac:dyDescent="0.15">
      <c r="B14" s="107" t="s">
        <v>194</v>
      </c>
      <c r="C14" s="107" t="s">
        <v>103</v>
      </c>
      <c r="D14" s="114" t="s">
        <v>188</v>
      </c>
      <c r="E14" s="107" t="s">
        <v>189</v>
      </c>
      <c r="F14" s="107" t="s">
        <v>195</v>
      </c>
      <c r="G14" s="93" t="s">
        <v>190</v>
      </c>
    </row>
    <row r="15" spans="2:16" ht="201.75" customHeight="1" x14ac:dyDescent="0.15">
      <c r="B15" s="107" t="s">
        <v>195</v>
      </c>
      <c r="C15" s="107" t="s">
        <v>103</v>
      </c>
      <c r="D15" s="114" t="s">
        <v>191</v>
      </c>
      <c r="E15" s="107" t="s">
        <v>192</v>
      </c>
      <c r="F15" s="107" t="s">
        <v>216</v>
      </c>
      <c r="G15" s="93" t="s">
        <v>190</v>
      </c>
    </row>
    <row r="16" spans="2:16" ht="52.5" customHeight="1" x14ac:dyDescent="0.15">
      <c r="B16" s="115"/>
      <c r="C16" s="115"/>
      <c r="D16" s="115"/>
      <c r="E16" s="115"/>
      <c r="F16" s="115"/>
      <c r="G16" s="115"/>
    </row>
    <row r="17" spans="1:7" ht="41.25" customHeight="1" x14ac:dyDescent="0.15">
      <c r="B17" s="117"/>
      <c r="C17" s="89"/>
      <c r="D17" s="89"/>
      <c r="E17" s="106"/>
      <c r="F17" s="106"/>
      <c r="G17" s="106"/>
    </row>
    <row r="18" spans="1:7" ht="21.95" customHeight="1" x14ac:dyDescent="0.15">
      <c r="B18" s="51"/>
      <c r="C18" s="31"/>
      <c r="D18" s="51"/>
      <c r="E18" s="51"/>
      <c r="F18" s="51"/>
      <c r="G18" s="51"/>
    </row>
    <row r="19" spans="1:7" ht="21.95" customHeight="1" x14ac:dyDescent="0.15">
      <c r="A19" s="16" t="s">
        <v>143</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C18:C19</xm:sqref>
        </x14:dataValidation>
        <x14:dataValidation type="list" allowBlank="1" showInputMessage="1" showErrorMessage="1" xr:uid="{00000000-0002-0000-0700-000002000000}">
          <x14:formula1>
            <xm:f>'No tocar'!$Q$15:$Q$23</xm:f>
          </x14:formula1>
          <xm:sqref>E18:E19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3"/>
      <c r="C2" s="207" t="s">
        <v>124</v>
      </c>
      <c r="D2" s="208"/>
      <c r="E2" s="208"/>
      <c r="F2" s="208"/>
      <c r="G2" s="197" t="str">
        <f>Proyecto!K2</f>
        <v>Codigo: GC-F-015</v>
      </c>
      <c r="H2" s="199"/>
      <c r="K2" s="29"/>
      <c r="L2" s="29"/>
      <c r="M2" s="30"/>
    </row>
    <row r="3" spans="2:23" ht="23.25" customHeight="1" x14ac:dyDescent="0.15">
      <c r="B3" s="54"/>
      <c r="C3" s="209" t="s">
        <v>126</v>
      </c>
      <c r="D3" s="210"/>
      <c r="E3" s="210"/>
      <c r="F3" s="210"/>
      <c r="G3" s="200" t="str">
        <f>Proyecto!K3</f>
        <v>Fecha: 17 de septiembre de 2014</v>
      </c>
      <c r="H3" s="202"/>
      <c r="K3" s="29"/>
      <c r="L3" s="29"/>
      <c r="M3" s="30"/>
    </row>
    <row r="4" spans="2:23" ht="24" customHeight="1" x14ac:dyDescent="0.15">
      <c r="B4" s="54"/>
      <c r="C4" s="209" t="s">
        <v>127</v>
      </c>
      <c r="D4" s="210"/>
      <c r="E4" s="210"/>
      <c r="F4" s="210"/>
      <c r="G4" s="200" t="str">
        <f>Proyecto!K4</f>
        <v>Version 001</v>
      </c>
      <c r="H4" s="202"/>
      <c r="M4" s="30"/>
    </row>
    <row r="5" spans="2:23" ht="22.5" customHeight="1" thickBot="1" x14ac:dyDescent="0.2">
      <c r="B5" s="55"/>
      <c r="C5" s="211" t="s">
        <v>129</v>
      </c>
      <c r="D5" s="212"/>
      <c r="E5" s="212"/>
      <c r="F5" s="212"/>
      <c r="G5" s="203" t="s">
        <v>130</v>
      </c>
      <c r="H5" s="205"/>
    </row>
    <row r="6" spans="2:23" ht="5.25" customHeight="1" x14ac:dyDescent="0.15">
      <c r="B6" s="22"/>
      <c r="C6" s="22"/>
      <c r="D6" s="22"/>
      <c r="E6" s="22"/>
      <c r="F6" s="22"/>
      <c r="G6" s="22"/>
      <c r="H6" s="22"/>
    </row>
    <row r="7" spans="2:23" ht="29.25" customHeight="1" x14ac:dyDescent="0.2">
      <c r="B7" s="76" t="s">
        <v>0</v>
      </c>
      <c r="C7" s="156" t="str">
        <f>Proyecto!$E$7</f>
        <v>Transparencia, integridad y ética en las sociedades colombianas 2025</v>
      </c>
      <c r="D7" s="156"/>
      <c r="E7" s="156"/>
      <c r="F7" s="156"/>
      <c r="G7" s="156"/>
      <c r="H7" s="156"/>
      <c r="W7" s="16"/>
    </row>
    <row r="9" spans="2:23" ht="15" customHeight="1" x14ac:dyDescent="0.15">
      <c r="B9" s="195" t="s">
        <v>9</v>
      </c>
      <c r="C9" s="195"/>
      <c r="D9" s="195"/>
      <c r="E9" s="195"/>
      <c r="F9" s="195"/>
      <c r="G9" s="195"/>
      <c r="H9" s="195"/>
    </row>
    <row r="10" spans="2:23" s="34" customFormat="1" ht="15" customHeight="1" x14ac:dyDescent="0.2"/>
    <row r="11" spans="2:23" ht="33.75" customHeight="1" x14ac:dyDescent="0.15">
      <c r="B11" s="190" t="s">
        <v>90</v>
      </c>
      <c r="C11" s="190"/>
      <c r="D11" s="27" t="s">
        <v>28</v>
      </c>
      <c r="E11" s="27" t="s">
        <v>10</v>
      </c>
      <c r="F11" s="27" t="s">
        <v>12</v>
      </c>
      <c r="G11" s="27" t="s">
        <v>13</v>
      </c>
      <c r="H11" s="27" t="s">
        <v>123</v>
      </c>
    </row>
    <row r="12" spans="2:23" ht="50.1" customHeight="1" x14ac:dyDescent="0.15">
      <c r="B12" s="248" t="s">
        <v>161</v>
      </c>
      <c r="C12" s="248"/>
      <c r="D12" s="71"/>
      <c r="E12" s="71"/>
      <c r="F12" s="71"/>
      <c r="G12" s="77"/>
      <c r="H12" s="71"/>
    </row>
    <row r="13" spans="2:23" ht="66" customHeight="1" x14ac:dyDescent="0.15">
      <c r="B13" s="248"/>
      <c r="C13" s="248"/>
      <c r="D13" s="71"/>
      <c r="E13" s="71"/>
      <c r="F13" s="71"/>
      <c r="G13" s="77"/>
      <c r="H13" s="71"/>
    </row>
    <row r="14" spans="2:23" ht="50.1" customHeight="1" x14ac:dyDescent="0.15">
      <c r="B14" s="248"/>
      <c r="C14" s="248"/>
      <c r="D14" s="71"/>
      <c r="E14" s="71"/>
      <c r="F14" s="71"/>
      <c r="G14" s="77"/>
      <c r="H14" s="71"/>
    </row>
    <row r="15" spans="2:23" ht="50.1" customHeight="1" x14ac:dyDescent="0.15">
      <c r="B15" s="249"/>
      <c r="C15" s="249"/>
      <c r="D15" s="78"/>
      <c r="E15" s="78"/>
      <c r="F15" s="71"/>
      <c r="G15" s="77"/>
      <c r="H15" s="71"/>
    </row>
    <row r="16" spans="2:23" ht="18" customHeight="1" x14ac:dyDescent="0.15">
      <c r="B16" s="201"/>
      <c r="C16" s="201"/>
      <c r="D16" s="28"/>
      <c r="E16" s="28"/>
      <c r="F16" s="35"/>
      <c r="G16" s="79"/>
      <c r="H16" s="28"/>
    </row>
    <row r="17" spans="2:8" ht="18" customHeight="1" x14ac:dyDescent="0.15">
      <c r="B17" s="201"/>
      <c r="C17" s="201"/>
      <c r="D17" s="28"/>
      <c r="E17" s="28"/>
      <c r="F17" s="35"/>
      <c r="G17" s="79"/>
      <c r="H17" s="28"/>
    </row>
    <row r="18" spans="2:8" ht="18" customHeight="1" x14ac:dyDescent="0.15">
      <c r="B18" s="201"/>
      <c r="C18" s="201"/>
      <c r="D18" s="28"/>
      <c r="E18" s="28"/>
      <c r="F18" s="35"/>
      <c r="G18" s="79"/>
      <c r="H18" s="28"/>
    </row>
    <row r="19" spans="2:8" ht="18" customHeight="1" x14ac:dyDescent="0.15">
      <c r="B19" s="201"/>
      <c r="C19" s="201"/>
      <c r="D19" s="28"/>
      <c r="E19" s="28"/>
      <c r="F19" s="35"/>
      <c r="G19" s="79"/>
      <c r="H19" s="28"/>
    </row>
    <row r="20" spans="2:8" ht="18" customHeight="1" x14ac:dyDescent="0.15">
      <c r="B20" s="201"/>
      <c r="C20" s="201"/>
      <c r="D20" s="28"/>
      <c r="E20" s="28"/>
      <c r="F20" s="35"/>
      <c r="G20" s="79"/>
      <c r="H20" s="28"/>
    </row>
    <row r="21" spans="2:8" ht="18" customHeight="1" x14ac:dyDescent="0.15">
      <c r="B21" s="201"/>
      <c r="C21" s="201"/>
      <c r="D21" s="28"/>
      <c r="E21" s="28"/>
      <c r="F21" s="35"/>
      <c r="G21" s="79"/>
      <c r="H21" s="28"/>
    </row>
    <row r="22" spans="2:8" ht="18" customHeight="1" x14ac:dyDescent="0.15">
      <c r="B22" s="201"/>
      <c r="C22" s="201"/>
      <c r="D22" s="28"/>
      <c r="E22" s="28"/>
      <c r="F22" s="35"/>
      <c r="G22" s="79"/>
      <c r="H22" s="28"/>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E22">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2025-01-31T01:28:39Z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