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85" documentId="14_{B92742AB-2347-4096-846E-4976DEBF7FBD}" xr6:coauthVersionLast="47" xr6:coauthVersionMax="47" xr10:uidLastSave="{22198152-77F3-407E-AC7D-5D9F0D38ACF2}"/>
  <bookViews>
    <workbookView xWindow="-120" yWindow="-120" windowWidth="20730" windowHeight="11160" tabRatio="803" xr2:uid="{00000000-000D-0000-FFFF-FFFF00000000}"/>
  </bookViews>
  <sheets>
    <sheet name="Proyecto" sheetId="10" r:id="rId1"/>
    <sheet name="Justificación - Objetivo" sheetId="2" r:id="rId2"/>
    <sheet name="Recursos Financieros" sheetId="12" r:id="rId3"/>
    <sheet name="Indicadores" sheetId="3"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3">#REF!</definedName>
    <definedName name="Activos" localSheetId="6">#REF!</definedName>
    <definedName name="Activos" localSheetId="7">#REF!</definedName>
    <definedName name="Activos" localSheetId="0">#REF!</definedName>
    <definedName name="Activos" localSheetId="2">#REF!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3">#REF!</definedName>
    <definedName name="ActivosP1" localSheetId="6">#REF!</definedName>
    <definedName name="ActivosP1" localSheetId="7">#REF!</definedName>
    <definedName name="ActivosP1" localSheetId="0">#REF!</definedName>
    <definedName name="ActivosP1" localSheetId="2">#REF!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3">#REF!</definedName>
    <definedName name="ActivosP10" localSheetId="6">#REF!</definedName>
    <definedName name="ActivosP10" localSheetId="7">#REF!</definedName>
    <definedName name="ActivosP10" localSheetId="0">#REF!</definedName>
    <definedName name="ActivosP10" localSheetId="2">#REF!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3">#REF!</definedName>
    <definedName name="ActivosP11" localSheetId="6">#REF!</definedName>
    <definedName name="ActivosP11" localSheetId="7">#REF!</definedName>
    <definedName name="ActivosP11" localSheetId="0">#REF!</definedName>
    <definedName name="ActivosP11" localSheetId="2">#REF!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3">#REF!</definedName>
    <definedName name="Activosp11000" localSheetId="6">#REF!</definedName>
    <definedName name="Activosp11000" localSheetId="7">#REF!</definedName>
    <definedName name="Activosp11000" localSheetId="0">#REF!</definedName>
    <definedName name="Activosp11000" localSheetId="2">#REF!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3">#REF!</definedName>
    <definedName name="ActivosP12" localSheetId="6">#REF!</definedName>
    <definedName name="ActivosP12" localSheetId="7">#REF!</definedName>
    <definedName name="ActivosP12" localSheetId="0">#REF!</definedName>
    <definedName name="ActivosP12" localSheetId="2">#REF!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3">#REF!</definedName>
    <definedName name="ActivosP2" localSheetId="6">#REF!</definedName>
    <definedName name="ActivosP2" localSheetId="7">#REF!</definedName>
    <definedName name="ActivosP2" localSheetId="0">#REF!</definedName>
    <definedName name="ActivosP2" localSheetId="2">#REF!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3">#REF!</definedName>
    <definedName name="ActivosP3" localSheetId="6">#REF!</definedName>
    <definedName name="ActivosP3" localSheetId="7">#REF!</definedName>
    <definedName name="ActivosP3" localSheetId="0">#REF!</definedName>
    <definedName name="ActivosP3" localSheetId="2">#REF!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3">#REF!</definedName>
    <definedName name="ActivosP4" localSheetId="6">#REF!</definedName>
    <definedName name="ActivosP4" localSheetId="7">#REF!</definedName>
    <definedName name="ActivosP4" localSheetId="0">#REF!</definedName>
    <definedName name="ActivosP4" localSheetId="2">#REF!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3">#REF!</definedName>
    <definedName name="ActivosP5" localSheetId="6">#REF!</definedName>
    <definedName name="ActivosP5" localSheetId="7">#REF!</definedName>
    <definedName name="ActivosP5" localSheetId="0">#REF!</definedName>
    <definedName name="ActivosP5" localSheetId="2">#REF!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3">#REF!</definedName>
    <definedName name="ActivosP6" localSheetId="6">#REF!</definedName>
    <definedName name="ActivosP6" localSheetId="7">#REF!</definedName>
    <definedName name="ActivosP6" localSheetId="0">#REF!</definedName>
    <definedName name="ActivosP6" localSheetId="2">#REF!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3">#REF!</definedName>
    <definedName name="ActivosP7" localSheetId="6">#REF!</definedName>
    <definedName name="ActivosP7" localSheetId="7">#REF!</definedName>
    <definedName name="ActivosP7" localSheetId="0">#REF!</definedName>
    <definedName name="ActivosP7" localSheetId="2">#REF!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3">#REF!</definedName>
    <definedName name="ActivosP8" localSheetId="6">#REF!</definedName>
    <definedName name="ActivosP8" localSheetId="7">#REF!</definedName>
    <definedName name="ActivosP8" localSheetId="0">#REF!</definedName>
    <definedName name="ActivosP8" localSheetId="2">#REF!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3">#REF!</definedName>
    <definedName name="ActivosP9" localSheetId="6">#REF!</definedName>
    <definedName name="ActivosP9" localSheetId="7">#REF!</definedName>
    <definedName name="ActivosP9" localSheetId="0">#REF!</definedName>
    <definedName name="ActivosP9" localSheetId="2">#REF!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3">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2">'Recursos Financieros'!$B$2:$F$8</definedName>
    <definedName name="_xlnm.Print_Area" localSheetId="4">'Recursos Humanos'!$B$2:$G$15</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3">#REF!</definedName>
    <definedName name="Consulta__L" localSheetId="6">#REF!</definedName>
    <definedName name="Consulta__L" localSheetId="7">#REF!</definedName>
    <definedName name="Consulta__L" localSheetId="0">#REF!</definedName>
    <definedName name="Consulta__L" localSheetId="2">#REF!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3">#REF!</definedName>
    <definedName name="gloria" localSheetId="6">#REF!</definedName>
    <definedName name="gloria" localSheetId="7">#REF!</definedName>
    <definedName name="gloria" localSheetId="0">#REF!</definedName>
    <definedName name="gloria" localSheetId="2">#REF!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3">#REF!</definedName>
    <definedName name="pl" localSheetId="6">#REF!</definedName>
    <definedName name="pl" localSheetId="7">#REF!</definedName>
    <definedName name="pl" localSheetId="0">#REF!</definedName>
    <definedName name="pl" localSheetId="2">#REF!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6" l="1"/>
  <c r="B12" i="6"/>
  <c r="D12" i="6"/>
  <c r="F13" i="7"/>
  <c r="F14" i="7"/>
  <c r="F15" i="7"/>
  <c r="F16" i="7"/>
  <c r="F17" i="7"/>
  <c r="F18" i="7"/>
  <c r="F19" i="7"/>
  <c r="F20" i="7"/>
  <c r="B20" i="7"/>
  <c r="B19" i="7"/>
  <c r="B18" i="7"/>
  <c r="B17" i="7"/>
  <c r="B16" i="7"/>
  <c r="B15" i="7"/>
  <c r="B14" i="7"/>
  <c r="B13" i="7"/>
  <c r="B18" i="16"/>
  <c r="C18" i="16"/>
  <c r="B19" i="16"/>
  <c r="C19" i="16"/>
  <c r="B20" i="16"/>
  <c r="C20" i="16"/>
  <c r="B21" i="16"/>
  <c r="C21" i="16"/>
  <c r="B22" i="16"/>
  <c r="C22" i="16"/>
  <c r="F19" i="11"/>
  <c r="M19" i="11"/>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<sst xmlns="http://schemas.openxmlformats.org/spreadsheetml/2006/main" count="459" uniqueCount="238">
  <si>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</si>
  <si>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</si>
  <si>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</si>
  <si>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</si>
  <si>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</si>
  <si>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</si>
  <si>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</si>
  <si>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</si>
  <si>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</si>
  <si>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</si>
  <si>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</si>
  <si>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</si>
  <si>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</si>
  <si>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</si>
  <si>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</si>
  <si>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</si>
  <si>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</si>
  <si>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</si>
  <si>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</si>
  <si>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</si>
  <si>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</si>
  <si>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</si>
  <si>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</si>
  <si>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</si>
  <si>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</si>
  <si>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</si>
  <si>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</si>
  <si>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</si>
  <si>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</si>
  <si>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</si>
  <si>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</si>
  <si>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</si>
  <si>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</si>
  <si>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</si>
  <si>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</si>
  <si>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</si>
  <si>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</si>
  <si>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</si>
  <si>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</si>
  <si>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</si>
  <si>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</si>
  <si>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</si>
  <si>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</si>
  <si>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</si>
  <si>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</si>
  <si>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</si>
  <si>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</si>
  <si>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</si>
  <si>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</si>
  <si>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</si>
  <si>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</si>
  <si>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</si>
  <si>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</si>
  <si>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</si>
  <si>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</si>
  <si>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</si>
  <si>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</si>
  <si>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</si>
  <si>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</si>
  <si>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</si>
  <si>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</si>
  <si>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</si>
  <si>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</si>
  <si>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</si>
  <si>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</si>
  <si>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</si>
  <si>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</si>
  <si>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</si>
  <si>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</si>
  <si>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</si>
  <si>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</si>
  <si>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</si>
  <si>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</si>
  <si>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</si>
  <si>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</si>
  <si>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</si>
  <si>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</si>
  <si>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</si>
  <si>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</si>
  <si>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</si>
  <si>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</si>
  <si>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</si>
  <si>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</si>
  <si>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</si>
  <si>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</si>
  <si>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</si>
  <si>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</si>
  <si>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</si>
  <si>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</si>
  <si>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</si>
  <si>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</si>
  <si>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</si>
  <si>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</si>
  <si>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</si>
  <si>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</si>
  <si>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</si>
  <si>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</si>
  <si>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</si>
  <si>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</si>
  <si>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</si>
  <si>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</si>
  <si>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</si>
  <si>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</si>
  <si>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</si>
  <si>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</si>
  <si>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</si>
  <si>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</si>
  <si>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</si>
  <si>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</si>
  <si>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</si>
  <si>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</si>
  <si>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</si>
  <si>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</si>
  <si>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</si>
  <si>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</si>
  <si>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</si>
  <si>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</si>
  <si>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</si>
  <si>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</si>
  <si>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</si>
  <si>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</si>
  <si>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</si>
  <si>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</si>
  <si>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</si>
  <si>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</si>
  <si>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</si>
  <si>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</si>
  <si>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</si>
  <si>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</si>
  <si>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</si>
  <si>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</si>
  <si>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</si>
  <si>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</si>
  <si>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</si>
  <si>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</si>
  <si>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</si>
  <si>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</si>
  <si>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</si>
  <si>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</si>
  <si>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</si>
  <si>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</si>
  <si>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</si>
  <si>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</si>
  <si>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</si>
  <si>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</si>
  <si>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</si>
  <si>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</si>
  <si>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</si>
  <si>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</si>
  <si>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</si>
  <si>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</si>
  <si>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</si>
  <si>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</si>
  <si>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</si>
  <si>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</si>
  <si>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</si>
  <si>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</si>
  <si>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Líder Técnico</t>
  </si>
  <si>
    <t>Mayra Alejandra Jiménez Vega</t>
  </si>
  <si>
    <t>Elsa María López Roca</t>
  </si>
  <si>
    <t>ElsaL@SUPERSOCIEDADES.GOV.CO</t>
  </si>
  <si>
    <t>Superintendente Delegado de Asuntos Económicos y Societarios</t>
  </si>
  <si>
    <t>Santiago Londoño Correa</t>
  </si>
  <si>
    <t>SantiagoL@SUPERSOCIEDADES.GOV.CO</t>
  </si>
  <si>
    <t>Jorge Eduardo Cabrera Jaramillo</t>
  </si>
  <si>
    <t>Andrés Mauricio Cervantes Díaz</t>
  </si>
  <si>
    <t>ACervantes@SUPERSOCIEDADES.GOV.CO</t>
  </si>
  <si>
    <t>Robustecimiento del uso de la inteligencia artificial a través del Tesauro: buscador inteligente de la jurisprudencia y doctrina jurídica de la Supersociedades</t>
  </si>
  <si>
    <t>Utilizar y apropiar nuevas tecnologías de la información para fortalecer la gestión institucional</t>
  </si>
  <si>
    <t>Perspectiva Estratégica: Procesos
Trasnformación Tecnólogica</t>
  </si>
  <si>
    <t>Fortalecer la herramienta tecnológica Tesauro en aras de organizar, clasificar y sistematizar la información de la jurisprudencia y doctrina jurídica que permita estructurar la concepción de una cultura de memoria institucional, fortalecer de forma compartida el conocimiento de la Entidad, así como socializar y difundir el conocimiento que produce la Entidad para uso de los grupos de interés de ésta, generando procesos más participativos y de esta forma, mejorar los servicios que presta la Entidad</t>
  </si>
  <si>
    <t>Organizar, clasificar y sistematizar la información de la jurisprudencia y doctrina jurídica que permita estructurar la memoria institucional de la Entidad.</t>
  </si>
  <si>
    <t>Despacho del Superintendente</t>
  </si>
  <si>
    <t>María Consuelo Alarcón Pardo
Gerente Proyecto</t>
  </si>
  <si>
    <t>Ana Maria Patricia Marmolejo Angel
Oficina Asesora Jurídica</t>
  </si>
  <si>
    <t>María Consuelo Alarcón Pardo
Delegatura de Procedimientos Mercantiles</t>
  </si>
  <si>
    <t>Mauricio Español Leon
Delegatura de Asuntos Económicos y Societarios</t>
  </si>
  <si>
    <t>Responsable por el desarrollo exitoso del proyecto
Toma decisiones claves en el proyecto
Realizar gestión y ayuda en la solución imprevistos con las partes interesadas y el equipo del proyecto</t>
  </si>
  <si>
    <t>El Patrocinador desgana un Gerente de Proyecto, cuyo perfil permite liderar de manera global y a nivel funcional la ejecución del proyecto dado el conocimiento adquirido en la construcción del aplicativo.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</si>
  <si>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</si>
  <si>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El Gerente de Proyecto designado por el Patrocinador, conforma un equipo interdisciplinario con los líderes funcionales y técnicos adscritos al proyecto. Tiene la responsabilidad de coordinar la ejecución del proyecto.</t>
  </si>
  <si>
    <t xml:space="preserve">El líder funcional designado por Jefe OAJ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</si>
  <si>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DPM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</si>
  <si>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DPI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</si>
  <si>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DIAFE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</si>
  <si>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DSS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</si>
  <si>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Delegado DAES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</si>
  <si>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 xml:space="preserve">El líder funcional designado por el Director DTIC (área que integra el desarrollo del Proyecto), debe garantizar que las actividades programadas se desarrollen en los tiempos establecidos y con los recursos asignados. El Líder Funcional reporta al Gerente de Proyecto los avances o desviaciones significativas que afecten el cumplimiento operativo del mismo. </t>
  </si>
  <si>
    <t>Marcela E. Doria
Dirección de Cámaras de Comercio</t>
  </si>
  <si>
    <t>Angela P. Mortigo
Delegatura de Intervención y Asuntos Financieros Especiales</t>
  </si>
  <si>
    <t>Nini Castañeda
Delegatura de Procedimientos de Insolvencia</t>
  </si>
  <si>
    <t xml:space="preserve">
Dirección TIC</t>
  </si>
  <si>
    <t xml:space="preserve">Comunicar al Patrocinador los avances, novedades, riesgos y demás asuntos cruciales relacionados con la ejecución del proyecto. </t>
  </si>
  <si>
    <t>Presentación Comité Trimestral
Comunicación escrita o verbal, según solicitud planteada.</t>
  </si>
  <si>
    <t>* Comunicar al Gerente de Proyecto los avances, novedades, riesgos y demás asuntos cruciales relacionados con la ejecución del proyecto. 
* Entregar al Gerente de Proyecto los entregables asociados a la ejecución del proyecto.</t>
  </si>
  <si>
    <t>Presentaciones (si a ello hay lugar)
Informes ejecutivos</t>
  </si>
  <si>
    <t xml:space="preserve">Informes </t>
  </si>
  <si>
    <t>Comunicación escrita o verbal, según solicitud planteada.</t>
  </si>
  <si>
    <t>* Comunicar al Líder Técnico los posibles inconvenientes en el funcionamiento de la herramienta Tesauro.</t>
  </si>
  <si>
    <t>* Comunicar al Grupo de Comunicaciones las estrategias a desarrollar para apropiar el uso de la herramienta.</t>
  </si>
  <si>
    <t>Todos los Líderes Funcionales</t>
  </si>
  <si>
    <t>BEscobar@SUPERSOCIEDADES.GOV.CO</t>
  </si>
  <si>
    <t>MariaA@SUPERSOCIEDADES.GOV.CO</t>
  </si>
  <si>
    <t>Jefe Oficina Asesora Juridica</t>
  </si>
  <si>
    <t>AnaMA@SUPERSOCIEDADES.GOV.CO</t>
  </si>
  <si>
    <t>Superintendente Delegada Delegatura de Procedimientos Mercantiles</t>
  </si>
  <si>
    <t>Superintendente Delegado Delegatura de Procedimientos de Insolvencia</t>
  </si>
  <si>
    <t>ManuelaRV@SUPERSOCIEDADES.GOV.CO</t>
  </si>
  <si>
    <t>Ruby Ruth Ramirez Medina</t>
  </si>
  <si>
    <t xml:space="preserve">Superintendente DelegadoDelegatura de Intervención y Asuntos Financieros Especiales </t>
  </si>
  <si>
    <t>RURamirez@SUPERSOCIEDADES.GOV.CO</t>
  </si>
  <si>
    <t>Superintendente Delegado Delegatura de Supervisión Societaria</t>
  </si>
  <si>
    <t>ECabrera@SUPERSOCIEDADES.GOV.CO</t>
  </si>
  <si>
    <t>MauricioE@SUPERSOCIEDADES.GOV.CO</t>
  </si>
  <si>
    <t>MIGonzalez@supersociedades.gov.co</t>
  </si>
  <si>
    <t>Marisol Castiblanco Calixto</t>
  </si>
  <si>
    <t>Coordinadora Grupo de Innovación, Desarrollo y Arquitectura de A</t>
  </si>
  <si>
    <t>MarisolCC@SUPERSOCIEDADES.GOV.CO</t>
  </si>
  <si>
    <t>Asesora Despacho del Superintendente de Sociedades</t>
  </si>
  <si>
    <t>MJimenez@SUPERSOCIEDADES.GOV.CO</t>
  </si>
  <si>
    <t>Líder funcional</t>
  </si>
  <si>
    <t>Angela Mortigo
Delegatura de Intervención y Asuntos Financieros Especiales</t>
  </si>
  <si>
    <t>nini Castañeda
Delegatura de Procedimientos de Insolvencia</t>
  </si>
  <si>
    <t>No Aplica</t>
  </si>
  <si>
    <t>Desde el levantamiento hasta la revisión y validación de la información recopilada para la elaboración de las fichas de Tesauro de las Delegaturas de Procedimientos de Insolvencia; Intervención y Asuntos Financieros Especiales; Asuntos Económicos y Societarios; y Supervisión Societaria. 
Desde la actualización de la información de la Delegatura de Procedimientos Mercantiles y la Oficina Asesora Juridica para el uso eficiente de la herramienta Tesauro, hasta la verificación de la calidad de datos de la información cargada para cada área (DPM/OAJ).</t>
  </si>
  <si>
    <t xml:space="preserve">No se contempla la automatización de la alimentación del cargue de la información en la herramienta Tesauro. </t>
  </si>
  <si>
    <t>Dedicación en términos de tiempo, del talento humano que hace parte del proyecto. No existe un equipo del proyecto con dedicación exclusiva al mismo. 
Afectación funcional de la Herramienta que impida el desarrollo del proyecto.</t>
  </si>
  <si>
    <t>Respetar los recursos financieros asignados para la ejecución del proyecto; 
Garantizar que los proveedores y/o contratistas sean idóneos para la ejecución del proyecto.
Que el equipo del proyecto (Talento Humano) pueda dedicar el tiempo necesario para el cumplimiento del proyecto y no afectar la ejeución en tiempo ni la calidad de los entregables.</t>
  </si>
  <si>
    <t>1. Flujogramas de los procesos de DIAFE e Insolvencia
2. Recopilación de la Información de insumo para la elaboración de fichas.
3. Modelos de fichas de Tesauro a utilizar en la siguiente vigencia
4. Calidad de datos a 54 Fichas y 1700 oficios de la Oficina Asesora Jurídica.
5. Análisis de 360  sentencias para elaborar las fichas  de la DPM y análisis de 54 sentencias con sus respectivas pautas legales
6. Piezas publicitarias de la herramienta Tesauro</t>
  </si>
  <si>
    <t xml:space="preserve">Cumplir con los lineamientos de calidad definidos para la herramienta Tesauro. Que los entregables estén alineados a la estratégia y requerimientos de la Entidad. </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</si>
  <si>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</si>
  <si>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</si>
  <si>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Patrocinador del Proyecto
Gerente del Proyecto</t>
  </si>
  <si>
    <t>Actualización del sistema SGDEA que puede impactar el funcionamiento adecuado de la herramienta tecnológica de Tesauro</t>
  </si>
  <si>
    <t>Gestionar y ejecutar las actividades necesarias de acuerdo con las funciones del área usuaria para generar el menor impacto en la herramienta tecnológica de Tesauro.</t>
  </si>
  <si>
    <t>Dirección de Tecnologías de la Información 
Gestión Documental y Áreas funcionales</t>
  </si>
  <si>
    <t>No disponibilidad de recursos económicos, humanos, financieros y tecnológicos para el desarrollo del Proyecto.</t>
  </si>
  <si>
    <t>Planificación, aprobación y seguimiento de los Contratatos requeridos para el desarrollo del proyecto  por parte de las áreas pertinentes de la Entidad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</si>
</sst>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240A]#,##0"/>
    <numFmt numFmtId="166" formatCode="dd\-mm\-yy"/>
    <numFmt numFmtId="167" formatCode="0.0"/>
    <numFmt numFmtId="168" formatCode="[$-240A]d&quot; de &quot;mmmm&quot; de &quot;yyyy;@"/>
    <numFmt numFmtId="169" formatCode="0.0%"/>
    <numFmt numFmtId="170" formatCode="[$-80A]dddd\ d&quot; de &quot;mmmm&quot; de &quot;yyyy;@"/>
    <numFmt numFmtId="171" formatCode="d/mm/yyyy;@"/>
    <numFmt numFmtId="172" formatCode="[$-240A]dddd\ d&quot; de &quot;mmmm&quot; de &quot;yyyy;@"/>
  </numFmts>
  <fonts count="44"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sz val="10"/>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9"/>
      <color theme="3"/>
      <name val="Verdana"/>
      <family val="2"/>
    </font>
    <font>
      <sz val="11"/>
      <color theme="0"/>
      <name val="Verdana"/>
      <family val="2"/>
    </font>
    <font>
      <sz val="11"/>
      <name val="Arial"/>
      <family val="2"/>
    </font>
    <font>
      <b/>
      <sz val="11"/>
      <color theme="0"/>
      <name val="Verdana"/>
      <family val="2"/>
    </font>
    <font>
      <b/>
      <sz val="11"/>
      <name val="Calibri Light"/>
      <family val="2"/>
    </font>
    <font>
      <sz val="10"/>
      <color theme="0"/>
      <name val="Verdana"/>
      <family val="2"/>
    </font>
    <font>
      <sz val="11"/>
      <color theme="3"/>
      <name val="Verdana"/>
      <family val="2"/>
    </font>
    <font>
      <u/>
      <sz val="12"/>
      <color theme="10"/>
      <name val="Verdana"/>
      <family val="2"/>
    </font>
    <font>
      <sz val="16"/>
      <name val="Calibri Light"/>
      <family val="2"/>
    </font>
    <font>
      <sz val="14"/>
      <name val="Verdana"/>
      <family val="2"/>
    </font>
    <font>
      <u/>
      <sz val="10"/>
      <color theme="10"/>
      <name val="Verdana"/>
      <family val="2"/>
    </font>
  </fonts>
  <fills count="12">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9FF33"/>
        <bgColor indexed="64"/>
      </patternFill>
    </fill>
  </fills>
  <borders count="4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62">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26"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165" fontId="25" fillId="0" borderId="2" xfId="0" applyNumberFormat="1" applyFont="1" applyBorder="1" applyAlignment="1">
      <alignment horizontal="center" vertical="center" wrapText="1"/>
    </xf>
    <xf numFmtId="0" fontId="14" fillId="5" borderId="2" xfId="0" applyFont="1" applyFill="1" applyBorder="1" applyAlignment="1">
      <alignment vertical="center"/>
    </xf>
    <xf numFmtId="164" fontId="12" fillId="3" borderId="2" xfId="0" applyNumberFormat="1" applyFont="1" applyFill="1" applyBorder="1" applyAlignment="1">
      <alignment horizontal="center" vertical="center" wrapText="1"/>
    </xf>
    <xf numFmtId="0" fontId="16" fillId="3" borderId="0" xfId="0" applyFont="1" applyFill="1" applyAlignment="1" applyProtection="1">
      <alignment horizontal="center" vertical="center" wrapText="1"/>
      <protection locked="0"/>
    </xf>
    <xf numFmtId="0" fontId="28" fillId="7" borderId="2" xfId="0" applyFont="1" applyFill="1" applyBorder="1" applyAlignment="1">
      <alignment horizontal="center" vertical="center" wrapText="1"/>
    </xf>
    <xf numFmtId="9" fontId="28" fillId="7" borderId="2" xfId="0" applyNumberFormat="1" applyFont="1" applyFill="1" applyBorder="1" applyAlignment="1">
      <alignment horizontal="center" vertical="center" wrapText="1"/>
    </xf>
    <xf numFmtId="166" fontId="28" fillId="7" borderId="2" xfId="0" applyNumberFormat="1" applyFont="1" applyFill="1" applyBorder="1" applyAlignment="1">
      <alignment horizontal="center" vertical="center" wrapText="1"/>
    </xf>
    <xf numFmtId="0" fontId="28"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5" borderId="2" xfId="0" applyFont="1" applyFill="1" applyBorder="1" applyAlignment="1">
      <alignment horizontal="center" vertical="center" wrapText="1"/>
    </xf>
    <xf numFmtId="0" fontId="31" fillId="3" borderId="0" xfId="0" applyFont="1" applyFill="1" applyAlignment="1" applyProtection="1">
      <alignment horizontal="center" vertical="center" wrapText="1"/>
      <protection locked="0"/>
    </xf>
    <xf numFmtId="0" fontId="3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Alignment="1">
      <alignment horizontal="center" vertical="center" wrapText="1"/>
    </xf>
    <xf numFmtId="0" fontId="34" fillId="0" borderId="0" xfId="0" applyFont="1" applyAlignment="1">
      <alignment horizontal="center" vertical="center" wrapText="1"/>
    </xf>
    <xf numFmtId="0" fontId="21" fillId="0" borderId="0" xfId="0" applyFont="1"/>
    <xf numFmtId="0" fontId="12" fillId="0" borderId="0" xfId="0" applyFont="1" applyAlignment="1">
      <alignment horizontal="justify" vertical="center" wrapText="1"/>
    </xf>
    <xf numFmtId="0" fontId="35" fillId="3" borderId="2" xfId="0" applyFont="1" applyFill="1" applyBorder="1" applyAlignment="1">
      <alignment horizontal="center" vertical="center" wrapText="1"/>
    </xf>
    <xf numFmtId="9" fontId="35" fillId="3" borderId="2" xfId="0" applyNumberFormat="1" applyFont="1" applyFill="1" applyBorder="1" applyAlignment="1">
      <alignment horizontal="center" vertical="center" wrapText="1"/>
    </xf>
    <xf numFmtId="0" fontId="24" fillId="0" borderId="11" xfId="2" applyFont="1" applyBorder="1" applyAlignment="1">
      <alignment vertical="center"/>
    </xf>
    <xf numFmtId="0" fontId="34" fillId="0" borderId="0" xfId="0" applyFont="1" applyAlignment="1">
      <alignment horizontal="center" vertical="center"/>
    </xf>
    <xf numFmtId="0" fontId="24" fillId="0" borderId="0" xfId="2" applyFont="1" applyAlignment="1">
      <alignment vertical="center"/>
    </xf>
    <xf numFmtId="0" fontId="24" fillId="0" borderId="16" xfId="2" applyFont="1" applyBorder="1" applyAlignment="1">
      <alignment vertical="center"/>
    </xf>
    <xf numFmtId="0" fontId="24" fillId="0" borderId="0" xfId="2"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6" fillId="5" borderId="2" xfId="0" applyFont="1" applyFill="1" applyBorder="1" applyAlignment="1">
      <alignment horizontal="center" vertical="center" wrapText="1"/>
    </xf>
    <xf numFmtId="0" fontId="36" fillId="5" borderId="2" xfId="0" applyFont="1" applyFill="1" applyBorder="1" applyAlignment="1">
      <alignment vertical="center" wrapText="1"/>
    </xf>
    <xf numFmtId="165" fontId="37"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38" fillId="0" borderId="0" xfId="0" applyFont="1" applyAlignment="1">
      <alignment horizontal="center" vertical="center" wrapText="1"/>
    </xf>
    <xf numFmtId="0" fontId="32"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5" applyNumberFormat="1" applyFont="1" applyFill="1" applyBorder="1" applyAlignment="1" applyProtection="1">
      <alignment horizontal="center" vertical="center" wrapText="1"/>
    </xf>
    <xf numFmtId="9" fontId="39" fillId="0" borderId="2" xfId="5" applyFont="1" applyFill="1" applyBorder="1" applyAlignment="1" applyProtection="1">
      <alignment horizontal="center" vertical="center" wrapText="1"/>
    </xf>
    <xf numFmtId="0" fontId="39" fillId="0" borderId="2" xfId="0" applyFont="1" applyBorder="1" applyAlignment="1" applyProtection="1">
      <alignment horizontal="justify" vertical="center" wrapText="1"/>
      <protection locked="0"/>
    </xf>
    <xf numFmtId="168" fontId="39" fillId="0" borderId="2" xfId="0" applyNumberFormat="1" applyFont="1" applyBorder="1" applyAlignment="1" applyProtection="1">
      <alignment horizontal="center" vertical="center" wrapText="1"/>
      <protection locked="0"/>
    </xf>
    <xf numFmtId="169" fontId="32" fillId="9" borderId="2" xfId="0" applyNumberFormat="1" applyFont="1" applyFill="1" applyBorder="1" applyAlignment="1">
      <alignment horizontal="center" vertical="center" wrapText="1"/>
    </xf>
    <xf numFmtId="10" fontId="39" fillId="8" borderId="2" xfId="5" applyNumberFormat="1" applyFont="1" applyFill="1" applyBorder="1" applyAlignment="1" applyProtection="1">
      <alignment horizontal="center" vertical="center" wrapText="1"/>
    </xf>
    <xf numFmtId="10" fontId="39" fillId="0" borderId="2" xfId="5" applyNumberFormat="1" applyFont="1" applyFill="1" applyBorder="1" applyAlignment="1" applyProtection="1">
      <alignment horizontal="center" vertical="center" wrapText="1"/>
      <protection locked="0"/>
    </xf>
    <xf numFmtId="10" fontId="39" fillId="0" borderId="2" xfId="5" applyNumberFormat="1" applyFont="1" applyFill="1" applyBorder="1" applyAlignment="1" applyProtection="1">
      <alignment horizontal="left" vertical="center" wrapText="1"/>
      <protection locked="0"/>
    </xf>
    <xf numFmtId="10" fontId="39" fillId="0" borderId="0" xfId="5" applyNumberFormat="1" applyFont="1" applyFill="1" applyBorder="1" applyAlignment="1" applyProtection="1">
      <alignment horizontal="center" vertical="center" wrapText="1"/>
    </xf>
    <xf numFmtId="170" fontId="39" fillId="0" borderId="0" xfId="0" applyNumberFormat="1" applyFont="1" applyAlignment="1" applyProtection="1">
      <alignment horizontal="left" vertical="center" wrapText="1"/>
      <protection locked="0"/>
    </xf>
    <xf numFmtId="1" fontId="39" fillId="0" borderId="0" xfId="0" applyNumberFormat="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lignment horizontal="center" vertical="center" wrapText="1"/>
    </xf>
    <xf numFmtId="9" fontId="32" fillId="10" borderId="2"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40" fillId="3" borderId="2" xfId="4" applyFont="1" applyFill="1" applyBorder="1" applyAlignment="1">
      <alignment horizontal="center" vertical="center" wrapText="1"/>
    </xf>
    <xf numFmtId="0" fontId="40" fillId="0" borderId="2" xfId="4"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xf numFmtId="172" fontId="39" fillId="0" borderId="2" xfId="0" applyNumberFormat="1" applyFont="1" applyBorder="1" applyAlignment="1" applyProtection="1">
      <alignment horizontal="center" vertical="center"/>
      <protection locked="0"/>
    </xf>
    <xf numFmtId="172" fontId="39" fillId="0" borderId="9" xfId="0" applyNumberFormat="1" applyFont="1" applyBorder="1" applyAlignment="1">
      <alignment horizontal="center" vertical="center"/>
    </xf>
    <xf numFmtId="10" fontId="32" fillId="9" borderId="44" xfId="0" applyNumberFormat="1" applyFont="1" applyFill="1" applyBorder="1" applyAlignment="1">
      <alignment horizontal="center" vertical="center" wrapText="1"/>
    </xf>
    <xf numFmtId="0" fontId="39" fillId="3" borderId="2" xfId="0" applyFont="1" applyFill="1" applyBorder="1" applyAlignment="1">
      <alignment horizontal="justify" vertical="center" wrapText="1"/>
    </xf>
    <xf numFmtId="0" fontId="39" fillId="3" borderId="2" xfId="0" applyFont="1" applyFill="1" applyBorder="1" applyAlignment="1">
      <alignment horizontal="center" vertical="center" wrapText="1"/>
    </xf>
    <xf numFmtId="9" fontId="39" fillId="3" borderId="2" xfId="5" applyFont="1" applyFill="1" applyBorder="1" applyAlignment="1" applyProtection="1">
      <alignment horizontal="center" vertical="center" wrapText="1"/>
    </xf>
    <xf numFmtId="167" fontId="39" fillId="3" borderId="2" xfId="0" applyNumberFormat="1" applyFont="1" applyFill="1" applyBorder="1" applyAlignment="1">
      <alignment horizontal="center" vertical="center" wrapText="1"/>
    </xf>
    <xf numFmtId="0" fontId="39" fillId="3" borderId="2" xfId="0" applyFont="1" applyFill="1" applyBorder="1" applyAlignment="1" applyProtection="1">
      <alignment horizontal="justify" vertical="center" wrapText="1"/>
      <protection locked="0"/>
    </xf>
    <xf numFmtId="171" fontId="32" fillId="3" borderId="2" xfId="0" applyNumberFormat="1" applyFont="1" applyFill="1" applyBorder="1" applyAlignment="1" applyProtection="1">
      <alignment horizontal="center" vertical="center"/>
      <protection locked="0"/>
    </xf>
    <xf numFmtId="0" fontId="39" fillId="3" borderId="2" xfId="5" applyNumberFormat="1" applyFont="1" applyFill="1" applyBorder="1" applyAlignment="1" applyProtection="1">
      <alignment horizontal="center" vertical="center" wrapText="1"/>
    </xf>
    <xf numFmtId="9" fontId="39" fillId="3" borderId="2" xfId="0" applyNumberFormat="1" applyFont="1" applyFill="1" applyBorder="1" applyAlignment="1">
      <alignment horizontal="center" vertical="center" wrapText="1"/>
    </xf>
    <xf numFmtId="0" fontId="39" fillId="3" borderId="2" xfId="0" applyFont="1" applyFill="1" applyBorder="1" applyAlignment="1">
      <alignment horizontal="center" wrapText="1"/>
    </xf>
    <xf numFmtId="0" fontId="39" fillId="3" borderId="0" xfId="0" applyFont="1" applyFill="1" applyAlignment="1">
      <alignment horizontal="center" vertical="center" wrapText="1"/>
    </xf>
    <xf numFmtId="0" fontId="39" fillId="3" borderId="0" xfId="0" applyFont="1" applyFill="1" applyAlignment="1">
      <alignment vertical="center" wrapText="1"/>
    </xf>
    <xf numFmtId="167" fontId="39" fillId="3" borderId="0" xfId="0" applyNumberFormat="1" applyFont="1" applyFill="1" applyAlignment="1">
      <alignment horizontal="center" vertical="center" wrapText="1"/>
    </xf>
    <xf numFmtId="0" fontId="39" fillId="3" borderId="0" xfId="0" applyFont="1" applyFill="1" applyAlignment="1" applyProtection="1">
      <alignment horizontal="justify" vertical="center" wrapText="1"/>
      <protection locked="0"/>
    </xf>
    <xf numFmtId="0" fontId="39" fillId="3" borderId="0" xfId="0" applyFont="1" applyFill="1" applyAlignment="1" applyProtection="1">
      <alignment horizontal="center" vertical="center" wrapText="1"/>
      <protection locked="0"/>
    </xf>
    <xf numFmtId="169" fontId="32" fillId="11" borderId="44" xfId="0" applyNumberFormat="1" applyFont="1" applyFill="1" applyBorder="1" applyAlignment="1">
      <alignment horizontal="center" vertical="center" wrapText="1"/>
    </xf>
    <xf numFmtId="10" fontId="32" fillId="9" borderId="0" xfId="0" applyNumberFormat="1" applyFont="1" applyFill="1" applyAlignment="1">
      <alignment horizontal="center" vertical="center" wrapText="1"/>
    </xf>
    <xf numFmtId="168" fontId="33" fillId="3" borderId="2" xfId="0" applyNumberFormat="1" applyFont="1" applyFill="1" applyBorder="1" applyAlignment="1">
      <alignment horizontal="center" vertical="center"/>
    </xf>
    <xf numFmtId="0" fontId="21" fillId="0" borderId="0" xfId="0" applyFont="1" applyAlignment="1">
      <alignment vertical="center" wrapText="1"/>
    </xf>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21" fillId="0" borderId="5" xfId="0" applyFont="1" applyBorder="1" applyAlignment="1">
      <alignment horizontal="justify" vertical="center" wrapText="1"/>
    </xf>
    <xf numFmtId="0" fontId="22" fillId="0" borderId="2" xfId="0" applyFont="1" applyBorder="1" applyAlignment="1">
      <alignment horizontal="left" vertical="center" wrapText="1"/>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0" fillId="0" borderId="2" xfId="0" applyFont="1" applyBorder="1" applyAlignment="1">
      <alignment horizontal="left" vertical="center"/>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3" fillId="3" borderId="29"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3" xfId="2" applyFont="1" applyFill="1" applyBorder="1" applyAlignment="1">
      <alignment horizontal="center" vertical="center"/>
    </xf>
    <xf numFmtId="0" fontId="22" fillId="3" borderId="2" xfId="0" applyFont="1" applyFill="1" applyBorder="1" applyAlignment="1">
      <alignment horizontal="center"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9" fillId="3" borderId="2" xfId="0" applyFont="1" applyFill="1" applyBorder="1" applyAlignment="1" applyProtection="1">
      <alignment horizontal="center"/>
      <protection locked="0"/>
    </xf>
    <xf numFmtId="0" fontId="22" fillId="0" borderId="2"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4"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4" xfId="0" applyFont="1" applyBorder="1" applyAlignment="1">
      <alignment horizontal="center" vertical="center" wrapText="1"/>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36" fillId="5" borderId="2" xfId="0"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0" borderId="2" xfId="0" applyFont="1" applyBorder="1" applyAlignment="1">
      <alignment horizontal="left" vertical="center" wrapText="1"/>
    </xf>
    <xf numFmtId="0" fontId="36" fillId="5" borderId="2" xfId="0" applyFont="1" applyFill="1" applyBorder="1" applyAlignment="1">
      <alignment horizontal="left" vertical="center"/>
    </xf>
    <xf numFmtId="0" fontId="36" fillId="5"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41" fillId="3" borderId="2"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0" borderId="0" xfId="0" applyFont="1"/>
    <xf numFmtId="0" fontId="42" fillId="3" borderId="2" xfId="0" applyFont="1" applyFill="1" applyBorder="1" applyAlignment="1">
      <alignment horizontal="left" vertical="center" wrapText="1"/>
    </xf>
    <xf numFmtId="0" fontId="41" fillId="3" borderId="0" xfId="0" applyFont="1" applyFill="1" applyAlignment="1">
      <alignment horizontal="justify" vertical="center" wrapText="1"/>
    </xf>
    <xf numFmtId="0" fontId="22" fillId="3" borderId="2" xfId="0" applyFont="1" applyFill="1" applyBorder="1" applyAlignment="1">
      <alignment horizontal="justify" vertical="center" wrapText="1"/>
    </xf>
    <xf numFmtId="0" fontId="22" fillId="3" borderId="0" xfId="0" applyFont="1" applyFill="1" applyAlignment="1">
      <alignment horizontal="justify" vertical="center" wrapText="1"/>
    </xf>
    <xf numFmtId="0" fontId="25"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25" fillId="3" borderId="2"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6" fillId="0" borderId="2" xfId="0" applyFont="1" applyBorder="1" applyAlignment="1">
      <alignment horizontal="center" vertical="center" wrapText="1"/>
    </xf>
    <xf numFmtId="0" fontId="22" fillId="3" borderId="2" xfId="0" quotePrefix="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43" fillId="3" borderId="2" xfId="4"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2" xfId="0" applyFont="1" applyFill="1" applyBorder="1" applyAlignment="1">
      <alignment horizontal="left" vertical="center" wrapText="1"/>
    </xf>
    <xf numFmtId="164" fontId="41" fillId="3" borderId="2" xfId="0" applyNumberFormat="1" applyFont="1" applyFill="1" applyBorder="1" applyAlignment="1">
      <alignment horizontal="center" vertical="center" wrapText="1"/>
    </xf>
    <xf numFmtId="0" fontId="22" fillId="0" borderId="2" xfId="0" applyFont="1" applyBorder="1" applyAlignment="1">
      <alignment horizontal="justify" vertical="center"/>
    </xf>
    <xf numFmtId="0" fontId="22" fillId="0" borderId="0" xfId="0" applyFont="1" applyAlignment="1">
      <alignment horizontal="justify" vertical="center" wrapText="1"/>
    </xf>
    <xf numFmtId="0" fontId="22" fillId="0" borderId="0" xfId="0" applyFont="1" applyAlignment="1">
      <alignment horizontal="justify" vertical="center"/>
    </xf>
    <xf numFmtId="0" fontId="24" fillId="0" borderId="2"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29">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ECabrera@SUPERSOCIEDADES.GOV.CO" TargetMode="External"/><Relationship Id="rId13" Type="http://schemas.openxmlformats.org/officeDocument/2006/relationships/hyperlink" Target="mailto:BEscobar@SUPERSOCIEDADES.GOV.CO" TargetMode="External"/><Relationship Id="rId18" Type="http://schemas.openxmlformats.org/officeDocument/2006/relationships/comments" Target="../comments6.xml"/><Relationship Id="rId3" Type="http://schemas.openxmlformats.org/officeDocument/2006/relationships/hyperlink" Target="mailto:ElsaL@SUPERSOCIEDADES.GOV.CO" TargetMode="External"/><Relationship Id="rId7" Type="http://schemas.openxmlformats.org/officeDocument/2006/relationships/hyperlink" Target="mailto:RURamirez@SUPERSOCIEDADES.GOV.CO" TargetMode="External"/><Relationship Id="rId12" Type="http://schemas.openxmlformats.org/officeDocument/2006/relationships/hyperlink" Target="mailto:MarisolCC@SUPERSOCIEDADES.GOV.CO" TargetMode="External"/><Relationship Id="rId17" Type="http://schemas.openxmlformats.org/officeDocument/2006/relationships/vmlDrawing" Target="../drawings/vmlDrawing6.vml"/><Relationship Id="rId2" Type="http://schemas.openxmlformats.org/officeDocument/2006/relationships/hyperlink" Target="mailto:MariaA@SUPERSOCIEDADES.GOV.CO" TargetMode="External"/><Relationship Id="rId16" Type="http://schemas.openxmlformats.org/officeDocument/2006/relationships/drawing" Target="../drawings/drawing7.xml"/><Relationship Id="rId1" Type="http://schemas.openxmlformats.org/officeDocument/2006/relationships/hyperlink" Target="mailto:MariaA@SUPERSOCIEDADES.GOV.CO" TargetMode="External"/><Relationship Id="rId6" Type="http://schemas.openxmlformats.org/officeDocument/2006/relationships/hyperlink" Target="mailto:ManuelaRV@SUPERSOCIEDADES.GOV.CO" TargetMode="External"/><Relationship Id="rId11" Type="http://schemas.openxmlformats.org/officeDocument/2006/relationships/hyperlink" Target="mailto:MIGonzalez@supersociedades.gov.co" TargetMode="External"/><Relationship Id="rId5" Type="http://schemas.openxmlformats.org/officeDocument/2006/relationships/hyperlink" Target="mailto:SantiagoL@SUPERSOCIEDADES.GOV.CO" TargetMode="External"/><Relationship Id="rId15" Type="http://schemas.openxmlformats.org/officeDocument/2006/relationships/printerSettings" Target="../printerSettings/printerSettings7.bin"/><Relationship Id="rId10" Type="http://schemas.openxmlformats.org/officeDocument/2006/relationships/hyperlink" Target="mailto:AnaMA@SUPERSOCIEDADES.GOV.CO" TargetMode="External"/><Relationship Id="rId4" Type="http://schemas.openxmlformats.org/officeDocument/2006/relationships/hyperlink" Target="mailto:ACervantes@SUPERSOCIEDADES.GOV.CO" TargetMode="External"/><Relationship Id="rId9" Type="http://schemas.openxmlformats.org/officeDocument/2006/relationships/hyperlink" Target="mailto:MauricioE@SUPERSOCIEDADES.GOV.CO" TargetMode="External"/><Relationship Id="rId14" Type="http://schemas.openxmlformats.org/officeDocument/2006/relationships/hyperlink" Target="mailto:MJimenez@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7" sqref="E7:K7"/>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63"/>
      <c r="C2" s="164"/>
      <c r="D2" s="165" t="s">
        <v>121</v>
      </c>
      <c r="E2" s="166"/>
      <c r="F2" s="166"/>
      <c r="G2" s="166"/>
      <c r="H2" s="166"/>
      <c r="I2" s="166"/>
      <c r="J2" s="167"/>
      <c r="K2" s="153" t="s">
        <v>122</v>
      </c>
      <c r="L2" s="154"/>
    </row>
    <row r="3" spans="2:19" ht="23.25" customHeight="1" x14ac:dyDescent="0.15">
      <c r="B3" s="159"/>
      <c r="C3" s="160"/>
      <c r="D3" s="168" t="s">
        <v>123</v>
      </c>
      <c r="E3" s="169"/>
      <c r="F3" s="169"/>
      <c r="G3" s="169"/>
      <c r="H3" s="169"/>
      <c r="I3" s="169"/>
      <c r="J3" s="170"/>
      <c r="K3" s="155" t="s">
        <v>128</v>
      </c>
      <c r="L3" s="156"/>
    </row>
    <row r="4" spans="2:19" ht="24" customHeight="1" x14ac:dyDescent="0.15">
      <c r="B4" s="159"/>
      <c r="C4" s="160"/>
      <c r="D4" s="168" t="s">
        <v>124</v>
      </c>
      <c r="E4" s="169"/>
      <c r="F4" s="169"/>
      <c r="G4" s="169"/>
      <c r="H4" s="169"/>
      <c r="I4" s="169"/>
      <c r="J4" s="170"/>
      <c r="K4" s="155" t="s">
        <v>125</v>
      </c>
      <c r="L4" s="156"/>
    </row>
    <row r="5" spans="2:19" ht="22.5" customHeight="1" thickBot="1" x14ac:dyDescent="0.2">
      <c r="B5" s="161"/>
      <c r="C5" s="162"/>
      <c r="D5" s="171" t="s">
        <v>126</v>
      </c>
      <c r="E5" s="172"/>
      <c r="F5" s="172"/>
      <c r="G5" s="172"/>
      <c r="H5" s="172"/>
      <c r="I5" s="172"/>
      <c r="J5" s="173"/>
      <c r="K5" s="157" t="s">
        <v>127</v>
      </c>
      <c r="L5" s="158"/>
    </row>
    <row r="6" spans="2:19" ht="5.25" customHeight="1" x14ac:dyDescent="0.15">
      <c r="C6" s="22"/>
      <c r="D6" s="22"/>
      <c r="E6" s="22"/>
      <c r="F6" s="22"/>
      <c r="G6" s="22"/>
      <c r="H6" s="22"/>
      <c r="I6" s="22"/>
    </row>
    <row r="7" spans="2:19" ht="48" customHeight="1" x14ac:dyDescent="0.2">
      <c r="C7" s="151" t="s">
        <v>0</v>
      </c>
      <c r="D7" s="151"/>
      <c r="E7" s="327" t="s">
        <v>167</v>
      </c>
      <c r="F7" s="327"/>
      <c r="G7" s="327"/>
      <c r="H7" s="327"/>
      <c r="I7" s="327"/>
      <c r="J7" s="327"/>
      <c r="K7" s="327"/>
      <c r="S7" s="16"/>
    </row>
    <row r="8" spans="2:19" ht="6.75" customHeight="1" x14ac:dyDescent="0.2">
      <c r="C8" s="31"/>
      <c r="D8" s="31"/>
      <c r="E8" s="32"/>
      <c r="F8" s="32"/>
      <c r="G8" s="32"/>
      <c r="H8" s="32"/>
      <c r="I8" s="32"/>
      <c r="S8" s="16"/>
    </row>
    <row r="9" spans="2:19" ht="6.75" customHeight="1" thickBot="1" x14ac:dyDescent="0.25">
      <c r="C9" s="31"/>
      <c r="D9" s="31"/>
      <c r="E9" s="32"/>
      <c r="F9" s="32"/>
      <c r="G9" s="32"/>
      <c r="H9" s="32"/>
      <c r="I9" s="32"/>
      <c r="S9" s="16"/>
    </row>
    <row r="10" spans="2:19" ht="12" thickBot="1" x14ac:dyDescent="0.2">
      <c r="B10" s="36"/>
      <c r="C10" s="37"/>
      <c r="D10" s="37"/>
      <c r="E10" s="37"/>
      <c r="F10" s="37"/>
      <c r="G10" s="37"/>
      <c r="H10" s="37"/>
      <c r="I10" s="37"/>
      <c r="J10" s="37"/>
      <c r="K10" s="37"/>
      <c r="L10" s="38"/>
    </row>
    <row r="11" spans="2:19" ht="39.950000000000003" customHeight="1" thickBot="1" x14ac:dyDescent="0.2">
      <c r="B11" s="39"/>
      <c r="C11" s="46" t="s">
        <v>35</v>
      </c>
      <c r="D11" s="41"/>
      <c r="E11" s="40" t="s">
        <v>36</v>
      </c>
      <c r="F11" s="41"/>
      <c r="G11" s="40" t="s">
        <v>49</v>
      </c>
      <c r="H11" s="41"/>
      <c r="I11" s="46" t="s">
        <v>69</v>
      </c>
      <c r="J11" s="41"/>
      <c r="K11" s="46" t="s">
        <v>50</v>
      </c>
      <c r="L11" s="42"/>
    </row>
    <row r="12" spans="2:19" ht="15" customHeight="1" thickBot="1" x14ac:dyDescent="0.2">
      <c r="B12" s="39"/>
      <c r="C12" s="41"/>
      <c r="D12" s="41"/>
      <c r="E12" s="41"/>
      <c r="F12" s="41"/>
      <c r="G12" s="41"/>
      <c r="H12" s="41"/>
      <c r="I12" s="41"/>
      <c r="J12" s="41"/>
      <c r="K12" s="41"/>
      <c r="L12" s="42"/>
    </row>
    <row r="13" spans="2:19" ht="39.950000000000003" customHeight="1" thickBot="1" x14ac:dyDescent="0.2">
      <c r="B13" s="39"/>
      <c r="C13" s="40" t="s">
        <v>37</v>
      </c>
      <c r="D13" s="41"/>
      <c r="E13" s="40" t="s">
        <v>38</v>
      </c>
      <c r="F13" s="41"/>
      <c r="G13" s="40" t="s">
        <v>39</v>
      </c>
      <c r="H13" s="41"/>
      <c r="I13" s="40" t="s">
        <v>51</v>
      </c>
      <c r="J13" s="41"/>
      <c r="K13" s="46" t="s">
        <v>40</v>
      </c>
      <c r="L13" s="42"/>
    </row>
    <row r="14" spans="2:19" ht="15" customHeight="1" thickBot="1" x14ac:dyDescent="0.2">
      <c r="B14" s="39"/>
      <c r="C14" s="41"/>
      <c r="D14" s="41"/>
      <c r="E14" s="41"/>
      <c r="F14" s="41"/>
      <c r="G14" s="41"/>
      <c r="H14" s="41"/>
      <c r="I14" s="41"/>
      <c r="J14" s="41"/>
      <c r="K14" s="41"/>
      <c r="L14" s="42"/>
    </row>
    <row r="15" spans="2:19" ht="37.5" customHeight="1" thickBot="1" x14ac:dyDescent="0.2">
      <c r="B15" s="39"/>
      <c r="C15" s="41"/>
      <c r="D15" s="41"/>
      <c r="E15" s="41"/>
      <c r="F15" s="41"/>
      <c r="G15" s="46" t="s">
        <v>41</v>
      </c>
      <c r="H15" s="41"/>
      <c r="I15" s="41"/>
      <c r="J15" s="41"/>
      <c r="K15" s="41"/>
      <c r="L15" s="42"/>
    </row>
    <row r="16" spans="2:19" ht="12" thickBot="1" x14ac:dyDescent="0.2">
      <c r="B16" s="43"/>
      <c r="C16" s="44"/>
      <c r="D16" s="44"/>
      <c r="E16" s="44"/>
      <c r="F16" s="44"/>
      <c r="G16" s="44"/>
      <c r="H16" s="44"/>
      <c r="I16" s="44"/>
      <c r="J16" s="44"/>
      <c r="K16" s="44"/>
      <c r="L16" s="45"/>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1"/>
  <sheetViews>
    <sheetView showGridLines="0" topLeftCell="A9" zoomScale="80" zoomScaleNormal="80" workbookViewId="0">
      <selection activeCell="E13" sqref="E13:P17"/>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63"/>
      <c r="C2" s="164"/>
      <c r="D2" s="197" t="s">
        <v>121</v>
      </c>
      <c r="E2" s="198"/>
      <c r="F2" s="198"/>
      <c r="G2" s="198"/>
      <c r="H2" s="198"/>
      <c r="I2" s="198"/>
      <c r="J2" s="199"/>
      <c r="K2" s="185" t="s">
        <v>122</v>
      </c>
      <c r="L2" s="200"/>
      <c r="M2" s="185" t="str">
        <f>Proyecto!K2</f>
        <v>Codigo: GC-F-015</v>
      </c>
      <c r="N2" s="186"/>
      <c r="O2" s="186"/>
      <c r="P2" s="187"/>
      <c r="S2" s="29"/>
      <c r="T2" s="29"/>
      <c r="U2" s="30"/>
    </row>
    <row r="3" spans="2:31" ht="23.25" customHeight="1" x14ac:dyDescent="0.15">
      <c r="B3" s="159"/>
      <c r="C3" s="160"/>
      <c r="D3" s="201" t="s">
        <v>123</v>
      </c>
      <c r="E3" s="202"/>
      <c r="F3" s="202"/>
      <c r="G3" s="202"/>
      <c r="H3" s="202"/>
      <c r="I3" s="202"/>
      <c r="J3" s="203"/>
      <c r="K3" s="191" t="s">
        <v>128</v>
      </c>
      <c r="L3" s="204"/>
      <c r="M3" s="188" t="str">
        <f>Proyecto!K3</f>
        <v>Fecha: 17 de septiembre de 2014</v>
      </c>
      <c r="N3" s="189"/>
      <c r="O3" s="189"/>
      <c r="P3" s="190"/>
      <c r="S3" s="29"/>
      <c r="T3" s="29"/>
      <c r="U3" s="30"/>
    </row>
    <row r="4" spans="2:31" ht="24" customHeight="1" x14ac:dyDescent="0.15">
      <c r="B4" s="159"/>
      <c r="C4" s="160"/>
      <c r="D4" s="201" t="s">
        <v>124</v>
      </c>
      <c r="E4" s="202"/>
      <c r="F4" s="202"/>
      <c r="G4" s="202"/>
      <c r="H4" s="202"/>
      <c r="I4" s="202"/>
      <c r="J4" s="203"/>
      <c r="K4" s="191" t="s">
        <v>125</v>
      </c>
      <c r="L4" s="204"/>
      <c r="M4" s="191" t="str">
        <f>Proyecto!K4</f>
        <v>Version 001</v>
      </c>
      <c r="N4" s="192"/>
      <c r="O4" s="192"/>
      <c r="P4" s="193"/>
      <c r="U4" s="30"/>
    </row>
    <row r="5" spans="2:31" ht="22.5" customHeight="1" thickBot="1" x14ac:dyDescent="0.2">
      <c r="B5" s="161"/>
      <c r="C5" s="162"/>
      <c r="D5" s="174" t="s">
        <v>126</v>
      </c>
      <c r="E5" s="175"/>
      <c r="F5" s="175"/>
      <c r="G5" s="175"/>
      <c r="H5" s="175"/>
      <c r="I5" s="175"/>
      <c r="J5" s="176"/>
      <c r="K5" s="177" t="s">
        <v>127</v>
      </c>
      <c r="L5" s="178"/>
      <c r="M5" s="194" t="s">
        <v>127</v>
      </c>
      <c r="N5" s="195"/>
      <c r="O5" s="195"/>
      <c r="P5" s="196"/>
    </row>
    <row r="6" spans="2:31" ht="5.25" customHeight="1" x14ac:dyDescent="0.15">
      <c r="B6" s="22"/>
      <c r="C6" s="22"/>
      <c r="D6" s="22"/>
      <c r="E6" s="22"/>
      <c r="F6" s="22"/>
      <c r="G6" s="22"/>
      <c r="H6" s="22"/>
      <c r="I6" s="22"/>
      <c r="J6" s="22"/>
      <c r="K6" s="22"/>
      <c r="L6" s="22"/>
      <c r="M6" s="22"/>
      <c r="N6" s="22"/>
      <c r="O6" s="22"/>
      <c r="P6" s="22"/>
    </row>
    <row r="7" spans="2:31" ht="29.25" customHeight="1" x14ac:dyDescent="0.2">
      <c r="B7" s="151" t="s">
        <v>0</v>
      </c>
      <c r="C7" s="151"/>
      <c r="D7" s="152" t="str">
        <f>Proyecto!$E$7</f>
        <v>Robustecimiento del uso de la inteligencia artificial a través del Tesauro: buscador inteligente de la jurisprudencia y doctrina jurídica de la Supersociedades</v>
      </c>
      <c r="E7" s="152"/>
      <c r="F7" s="152"/>
      <c r="G7" s="152"/>
      <c r="H7" s="152"/>
      <c r="I7" s="152"/>
      <c r="J7" s="152"/>
      <c r="K7" s="152"/>
      <c r="L7" s="152"/>
      <c r="M7" s="152"/>
      <c r="N7" s="152"/>
      <c r="O7" s="152"/>
      <c r="P7" s="152"/>
      <c r="AE7" s="16"/>
    </row>
    <row r="8" spans="2:31" ht="6.75" customHeight="1" x14ac:dyDescent="0.2">
      <c r="B8" s="31"/>
      <c r="C8" s="31"/>
      <c r="D8" s="32"/>
      <c r="E8" s="32"/>
      <c r="F8" s="32"/>
      <c r="G8" s="32"/>
      <c r="H8" s="32"/>
      <c r="I8" s="32"/>
      <c r="J8" s="32"/>
      <c r="K8" s="32"/>
      <c r="L8" s="32"/>
      <c r="M8" s="32"/>
      <c r="N8" s="32"/>
      <c r="O8" s="32"/>
      <c r="P8" s="32"/>
      <c r="AE8" s="16"/>
    </row>
    <row r="9" spans="2:31" ht="36" customHeight="1" x14ac:dyDescent="0.2">
      <c r="B9" s="183" t="s">
        <v>25</v>
      </c>
      <c r="C9" s="184"/>
      <c r="D9" s="329" t="s">
        <v>168</v>
      </c>
      <c r="E9" s="330"/>
      <c r="F9" s="330"/>
      <c r="G9" s="330"/>
      <c r="H9" s="330"/>
      <c r="I9" s="330"/>
      <c r="J9" s="330"/>
      <c r="K9" s="330"/>
      <c r="L9" s="330"/>
      <c r="M9" s="330"/>
      <c r="N9" s="330"/>
      <c r="O9" s="330"/>
      <c r="P9" s="331"/>
      <c r="AE9" s="16"/>
    </row>
    <row r="10" spans="2:31" s="33" customFormat="1" ht="7.5" customHeight="1" x14ac:dyDescent="0.25">
      <c r="D10" s="332"/>
      <c r="E10" s="332"/>
      <c r="F10" s="332"/>
      <c r="G10" s="332"/>
      <c r="H10" s="332"/>
      <c r="I10" s="332"/>
      <c r="J10" s="332"/>
      <c r="K10" s="332"/>
      <c r="L10" s="332"/>
      <c r="M10" s="332"/>
      <c r="N10" s="332"/>
      <c r="O10" s="332"/>
      <c r="P10" s="332"/>
    </row>
    <row r="11" spans="2:31" ht="39.75" customHeight="1" x14ac:dyDescent="0.2">
      <c r="B11" s="183" t="s">
        <v>26</v>
      </c>
      <c r="C11" s="184"/>
      <c r="D11" s="333" t="s">
        <v>169</v>
      </c>
      <c r="E11" s="333"/>
      <c r="F11" s="333"/>
      <c r="G11" s="333"/>
      <c r="H11" s="333"/>
      <c r="I11" s="333"/>
      <c r="J11" s="333"/>
      <c r="K11" s="333"/>
      <c r="L11" s="333"/>
      <c r="M11" s="333"/>
      <c r="N11" s="333"/>
      <c r="O11" s="333"/>
      <c r="P11" s="333"/>
      <c r="AE11" s="16"/>
    </row>
    <row r="12" spans="2:31" ht="5.25" customHeight="1" x14ac:dyDescent="0.2">
      <c r="B12" s="24"/>
      <c r="C12" s="24"/>
      <c r="D12" s="35"/>
      <c r="E12" s="35"/>
      <c r="F12" s="35"/>
      <c r="G12" s="35"/>
      <c r="H12" s="35"/>
      <c r="I12" s="35"/>
      <c r="J12" s="35"/>
      <c r="K12" s="35"/>
      <c r="L12" s="35"/>
      <c r="M12" s="35"/>
      <c r="N12" s="35"/>
      <c r="O12" s="35"/>
      <c r="P12" s="35"/>
      <c r="AE12" s="16"/>
    </row>
    <row r="13" spans="2:31" ht="26.25" customHeight="1" x14ac:dyDescent="0.2">
      <c r="B13" s="181" t="s">
        <v>103</v>
      </c>
      <c r="C13" s="181"/>
      <c r="D13" s="70" t="s">
        <v>1</v>
      </c>
      <c r="E13" s="335" t="s">
        <v>170</v>
      </c>
      <c r="F13" s="335"/>
      <c r="G13" s="335"/>
      <c r="H13" s="335"/>
      <c r="I13" s="335"/>
      <c r="J13" s="335"/>
      <c r="K13" s="335"/>
      <c r="L13" s="335"/>
      <c r="M13" s="335"/>
      <c r="N13" s="335"/>
      <c r="O13" s="335"/>
      <c r="P13" s="335"/>
      <c r="AE13" s="16"/>
    </row>
    <row r="14" spans="2:31" ht="75" customHeight="1" x14ac:dyDescent="0.2">
      <c r="B14" s="182"/>
      <c r="C14" s="182"/>
      <c r="D14" s="71" t="s">
        <v>105</v>
      </c>
      <c r="E14" s="335"/>
      <c r="F14" s="335"/>
      <c r="G14" s="335"/>
      <c r="H14" s="335"/>
      <c r="I14" s="335"/>
      <c r="J14" s="335"/>
      <c r="K14" s="335"/>
      <c r="L14" s="335"/>
      <c r="M14" s="335"/>
      <c r="N14" s="335"/>
      <c r="O14" s="335"/>
      <c r="P14" s="335"/>
      <c r="AE14" s="16"/>
    </row>
    <row r="15" spans="2:31" ht="5.25" customHeight="1" x14ac:dyDescent="0.2">
      <c r="B15" s="24"/>
      <c r="C15" s="24"/>
      <c r="D15" s="72"/>
      <c r="E15" s="336"/>
      <c r="F15" s="336"/>
      <c r="G15" s="336"/>
      <c r="H15" s="336"/>
      <c r="I15" s="336"/>
      <c r="J15" s="336"/>
      <c r="K15" s="336"/>
      <c r="L15" s="336"/>
      <c r="M15" s="336"/>
      <c r="N15" s="336"/>
      <c r="O15" s="336"/>
      <c r="P15" s="336"/>
      <c r="AE15" s="16"/>
    </row>
    <row r="16" spans="2:31" ht="22.5" customHeight="1" x14ac:dyDescent="0.2">
      <c r="B16" s="181" t="s">
        <v>103</v>
      </c>
      <c r="C16" s="181"/>
      <c r="D16" s="70" t="s">
        <v>1</v>
      </c>
      <c r="E16" s="335" t="s">
        <v>171</v>
      </c>
      <c r="F16" s="335"/>
      <c r="G16" s="335"/>
      <c r="H16" s="335"/>
      <c r="I16" s="335"/>
      <c r="J16" s="335"/>
      <c r="K16" s="335"/>
      <c r="L16" s="335"/>
      <c r="M16" s="335"/>
      <c r="N16" s="335"/>
      <c r="O16" s="335"/>
      <c r="P16" s="335"/>
      <c r="AE16" s="16"/>
    </row>
    <row r="17" spans="2:31" ht="39.75" customHeight="1" x14ac:dyDescent="0.2">
      <c r="B17" s="182"/>
      <c r="C17" s="182"/>
      <c r="D17" s="71" t="s">
        <v>106</v>
      </c>
      <c r="E17" s="335"/>
      <c r="F17" s="335"/>
      <c r="G17" s="335"/>
      <c r="H17" s="335"/>
      <c r="I17" s="335"/>
      <c r="J17" s="335"/>
      <c r="K17" s="335"/>
      <c r="L17" s="335"/>
      <c r="M17" s="335"/>
      <c r="N17" s="335"/>
      <c r="O17" s="335"/>
      <c r="P17" s="335"/>
      <c r="AE17" s="16"/>
    </row>
    <row r="18" spans="2:31" ht="5.25" customHeight="1" x14ac:dyDescent="0.2">
      <c r="B18" s="24"/>
      <c r="C18" s="24"/>
      <c r="D18" s="72"/>
      <c r="E18" s="334"/>
      <c r="F18" s="334"/>
      <c r="G18" s="334"/>
      <c r="H18" s="334"/>
      <c r="I18" s="334"/>
      <c r="J18" s="334"/>
      <c r="K18" s="334"/>
      <c r="L18" s="334"/>
      <c r="M18" s="334"/>
      <c r="N18" s="334"/>
      <c r="O18" s="334"/>
      <c r="P18" s="334"/>
      <c r="AE18" s="16"/>
    </row>
    <row r="19" spans="2:31" ht="22.5" customHeight="1" x14ac:dyDescent="0.2">
      <c r="B19" s="181" t="s">
        <v>103</v>
      </c>
      <c r="C19" s="181"/>
      <c r="D19" s="70" t="s">
        <v>1</v>
      </c>
      <c r="E19" s="180"/>
      <c r="F19" s="180"/>
      <c r="G19" s="180"/>
      <c r="H19" s="180"/>
      <c r="I19" s="180"/>
      <c r="J19" s="180"/>
      <c r="K19" s="180"/>
      <c r="L19" s="180"/>
      <c r="M19" s="180"/>
      <c r="N19" s="180"/>
      <c r="O19" s="180"/>
      <c r="P19" s="180"/>
      <c r="AE19" s="16"/>
    </row>
    <row r="20" spans="2:31" ht="21" customHeight="1" x14ac:dyDescent="0.2">
      <c r="B20" s="182"/>
      <c r="C20" s="182"/>
      <c r="D20" s="71" t="s">
        <v>106</v>
      </c>
      <c r="E20" s="180"/>
      <c r="F20" s="180"/>
      <c r="G20" s="180"/>
      <c r="H20" s="180"/>
      <c r="I20" s="180"/>
      <c r="J20" s="180"/>
      <c r="K20" s="180"/>
      <c r="L20" s="180"/>
      <c r="M20" s="180"/>
      <c r="N20" s="180"/>
      <c r="O20" s="180"/>
      <c r="P20" s="180"/>
      <c r="AE20" s="16"/>
    </row>
    <row r="21" spans="2:31" ht="5.25" customHeight="1" x14ac:dyDescent="0.2">
      <c r="B21" s="24"/>
      <c r="C21" s="24"/>
      <c r="D21" s="72"/>
      <c r="E21" s="92"/>
      <c r="F21" s="92"/>
      <c r="G21" s="92"/>
      <c r="H21" s="92"/>
      <c r="I21" s="92"/>
      <c r="J21" s="92"/>
      <c r="K21" s="92"/>
      <c r="L21" s="92"/>
      <c r="M21" s="92"/>
      <c r="N21" s="92"/>
      <c r="O21" s="92"/>
      <c r="P21" s="92"/>
      <c r="AE21" s="16"/>
    </row>
  </sheetData>
  <mergeCells count="28">
    <mergeCell ref="B19:C20"/>
    <mergeCell ref="E19:P20"/>
    <mergeCell ref="B13:C14"/>
    <mergeCell ref="M2:P2"/>
    <mergeCell ref="M3:P3"/>
    <mergeCell ref="M4:P4"/>
    <mergeCell ref="M5:P5"/>
    <mergeCell ref="D7:P7"/>
    <mergeCell ref="D2:J2"/>
    <mergeCell ref="K2:L2"/>
    <mergeCell ref="D3:J3"/>
    <mergeCell ref="K3:L3"/>
    <mergeCell ref="D4:J4"/>
    <mergeCell ref="K4:L4"/>
    <mergeCell ref="D11:P11"/>
    <mergeCell ref="D9:P9"/>
    <mergeCell ref="B5:C5"/>
    <mergeCell ref="E13:P14"/>
    <mergeCell ref="B16:C17"/>
    <mergeCell ref="E16:P17"/>
    <mergeCell ref="B7:C7"/>
    <mergeCell ref="B11:C11"/>
    <mergeCell ref="B9:C9"/>
    <mergeCell ref="B2:C2"/>
    <mergeCell ref="B3:C3"/>
    <mergeCell ref="B4:C4"/>
    <mergeCell ref="D5:J5"/>
    <mergeCell ref="K5:L5"/>
  </mergeCells>
  <dataValidations count="1">
    <dataValidation type="whole" allowBlank="1" showInputMessage="1" showErrorMessage="1" sqref="G21:M65471 O21:P65471 Q22:U65473 W22:AC65473"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6" sqref="C16"/>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1"/>
      <c r="C2" s="215" t="s">
        <v>121</v>
      </c>
      <c r="D2" s="216"/>
      <c r="E2" s="216"/>
      <c r="F2" s="216"/>
      <c r="G2" s="205" t="str">
        <f>Proyecto!K2</f>
        <v>Codigo: GC-F-015</v>
      </c>
      <c r="H2" s="206"/>
      <c r="I2" s="206"/>
      <c r="J2" s="206"/>
      <c r="K2" s="206"/>
      <c r="L2" s="207"/>
    </row>
    <row r="3" spans="1:21" ht="23.25" customHeight="1" x14ac:dyDescent="0.15">
      <c r="B3" s="52"/>
      <c r="C3" s="217" t="s">
        <v>123</v>
      </c>
      <c r="D3" s="218"/>
      <c r="E3" s="218"/>
      <c r="F3" s="218"/>
      <c r="G3" s="208" t="str">
        <f>Proyecto!K3</f>
        <v>Fecha: 17 de septiembre de 2014</v>
      </c>
      <c r="H3" s="209"/>
      <c r="I3" s="209"/>
      <c r="J3" s="209"/>
      <c r="K3" s="209"/>
      <c r="L3" s="210"/>
    </row>
    <row r="4" spans="1:21" ht="24" customHeight="1" x14ac:dyDescent="0.15">
      <c r="B4" s="52"/>
      <c r="C4" s="217" t="s">
        <v>124</v>
      </c>
      <c r="D4" s="218"/>
      <c r="E4" s="218"/>
      <c r="F4" s="218"/>
      <c r="G4" s="208" t="str">
        <f>Proyecto!K4</f>
        <v>Version 001</v>
      </c>
      <c r="H4" s="209"/>
      <c r="I4" s="209"/>
      <c r="J4" s="209"/>
      <c r="K4" s="209"/>
      <c r="L4" s="210"/>
    </row>
    <row r="5" spans="1:21" ht="22.5" customHeight="1" thickBot="1" x14ac:dyDescent="0.2">
      <c r="B5" s="53"/>
      <c r="C5" s="219" t="s">
        <v>126</v>
      </c>
      <c r="D5" s="220"/>
      <c r="E5" s="220"/>
      <c r="F5" s="220"/>
      <c r="G5" s="211" t="s">
        <v>127</v>
      </c>
      <c r="H5" s="212"/>
      <c r="I5" s="212"/>
      <c r="J5" s="212"/>
      <c r="K5" s="212"/>
      <c r="L5" s="213"/>
    </row>
    <row r="6" spans="1:21" ht="5.25" customHeight="1" x14ac:dyDescent="0.15">
      <c r="A6" s="29" t="str">
        <f>Proyecto!$E$7</f>
        <v>Robustecimiento del uso de la inteligencia artificial a través del Tesauro: buscador inteligente de la jurisprudencia y doctrina jurídica de la Supersociedades</v>
      </c>
      <c r="B6" s="22"/>
      <c r="C6" s="22"/>
      <c r="D6" s="22"/>
      <c r="E6" s="22"/>
      <c r="F6" s="22"/>
    </row>
    <row r="7" spans="1:21" ht="29.25" customHeight="1" x14ac:dyDescent="0.2">
      <c r="B7" s="23" t="s">
        <v>0</v>
      </c>
      <c r="C7" s="214" t="str">
        <f>Proyecto!$E$7</f>
        <v>Robustecimiento del uso de la inteligencia artificial a través del Tesauro: buscador inteligente de la jurisprudencia y doctrina jurídica de la Supersociedades</v>
      </c>
      <c r="D7" s="214"/>
      <c r="E7" s="214"/>
      <c r="F7" s="214"/>
      <c r="U7" s="16"/>
    </row>
    <row r="10" spans="1:21" ht="24" customHeight="1" x14ac:dyDescent="0.15">
      <c r="B10" s="59" t="s">
        <v>85</v>
      </c>
      <c r="C10" s="57" t="s">
        <v>92</v>
      </c>
    </row>
    <row r="11" spans="1:21" ht="6" customHeight="1" x14ac:dyDescent="0.15"/>
    <row r="12" spans="1:21" ht="18" customHeight="1" x14ac:dyDescent="0.15">
      <c r="B12" s="23" t="s">
        <v>47</v>
      </c>
      <c r="C12" s="75"/>
    </row>
    <row r="13" spans="1:21" ht="6" customHeight="1" x14ac:dyDescent="0.15"/>
    <row r="14" spans="1:21" ht="18" customHeight="1" x14ac:dyDescent="0.15">
      <c r="B14" s="23" t="s">
        <v>48</v>
      </c>
      <c r="C14" s="57"/>
    </row>
    <row r="15" spans="1:21" ht="6" customHeight="1" x14ac:dyDescent="0.15"/>
    <row r="16" spans="1:21" ht="18" customHeight="1" x14ac:dyDescent="0.15">
      <c r="B16" s="23" t="s">
        <v>44</v>
      </c>
      <c r="C16" s="104"/>
    </row>
    <row r="17" spans="2:3" ht="6" customHeight="1" x14ac:dyDescent="0.15"/>
    <row r="18" spans="2:3" ht="18" customHeight="1" x14ac:dyDescent="0.15">
      <c r="B18" s="23" t="s">
        <v>45</v>
      </c>
      <c r="C18" s="58">
        <v>0</v>
      </c>
    </row>
    <row r="19" spans="2:3" ht="6" customHeight="1" x14ac:dyDescent="0.15"/>
    <row r="20" spans="2:3" ht="18" customHeight="1" x14ac:dyDescent="0.15">
      <c r="B20" s="23" t="s">
        <v>46</v>
      </c>
      <c r="C20" s="58">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63"/>
      <c r="C2" s="164"/>
      <c r="D2" s="228" t="s">
        <v>121</v>
      </c>
      <c r="E2" s="229"/>
      <c r="F2" s="229"/>
      <c r="G2" s="229"/>
      <c r="H2" s="230"/>
      <c r="I2" s="19" t="str">
        <f>Proyecto!K2</f>
        <v>Codigo: GC-F-015</v>
      </c>
      <c r="J2" s="17"/>
      <c r="K2" s="17"/>
      <c r="L2" s="17"/>
      <c r="N2" s="16"/>
      <c r="T2" s="18"/>
      <c r="X2" s="16"/>
    </row>
    <row r="3" spans="2:24" ht="23.25" customHeight="1" x14ac:dyDescent="0.15">
      <c r="B3" s="159"/>
      <c r="C3" s="160"/>
      <c r="D3" s="231" t="s">
        <v>123</v>
      </c>
      <c r="E3" s="232"/>
      <c r="F3" s="232"/>
      <c r="G3" s="232"/>
      <c r="H3" s="233"/>
      <c r="I3" s="20" t="str">
        <f>Proyecto!K3</f>
        <v>Fecha: 17 de septiembre de 2014</v>
      </c>
      <c r="J3" s="17"/>
      <c r="K3" s="17"/>
      <c r="L3" s="17"/>
      <c r="N3" s="16"/>
      <c r="T3" s="18"/>
      <c r="X3" s="16"/>
    </row>
    <row r="4" spans="2:24" ht="24" customHeight="1" x14ac:dyDescent="0.15">
      <c r="B4" s="159"/>
      <c r="C4" s="160"/>
      <c r="D4" s="231" t="s">
        <v>124</v>
      </c>
      <c r="E4" s="232"/>
      <c r="F4" s="232"/>
      <c r="G4" s="232"/>
      <c r="H4" s="233"/>
      <c r="I4" s="20" t="str">
        <f>Proyecto!K4</f>
        <v>Version 001</v>
      </c>
      <c r="J4" s="17"/>
      <c r="K4" s="17"/>
      <c r="L4" s="17"/>
      <c r="N4" s="16"/>
      <c r="T4" s="18"/>
      <c r="X4" s="16"/>
    </row>
    <row r="5" spans="2:24" ht="22.5" customHeight="1" thickBot="1" x14ac:dyDescent="0.2">
      <c r="B5" s="161"/>
      <c r="C5" s="162"/>
      <c r="D5" s="234" t="s">
        <v>126</v>
      </c>
      <c r="E5" s="235"/>
      <c r="F5" s="235"/>
      <c r="G5" s="235"/>
      <c r="H5" s="236"/>
      <c r="I5" s="21" t="s">
        <v>127</v>
      </c>
      <c r="J5" s="17"/>
      <c r="K5" s="17"/>
      <c r="L5" s="17"/>
      <c r="N5" s="16"/>
      <c r="T5" s="18"/>
      <c r="X5" s="16"/>
    </row>
    <row r="6" spans="2:24" ht="5.25" customHeight="1" x14ac:dyDescent="0.15">
      <c r="B6" s="22"/>
      <c r="C6" s="22"/>
      <c r="D6" s="22"/>
      <c r="E6" s="22"/>
      <c r="F6" s="22"/>
      <c r="G6" s="22"/>
      <c r="H6" s="22"/>
      <c r="I6" s="22"/>
    </row>
    <row r="7" spans="2:24" ht="29.25" customHeight="1" x14ac:dyDescent="0.2">
      <c r="B7" s="151" t="s">
        <v>0</v>
      </c>
      <c r="C7" s="151"/>
      <c r="D7" s="214" t="str">
        <f>Proyecto!$E$7</f>
        <v>Robustecimiento del uso de la inteligencia artificial a través del Tesauro: buscador inteligente de la jurisprudencia y doctrina jurídica de la Supersociedades</v>
      </c>
      <c r="E7" s="214"/>
      <c r="F7" s="214"/>
      <c r="G7" s="214"/>
      <c r="H7" s="214"/>
      <c r="I7" s="214"/>
      <c r="X7" s="16"/>
    </row>
    <row r="8" spans="2:24" ht="10.5" customHeight="1" x14ac:dyDescent="0.2">
      <c r="B8" s="24"/>
      <c r="C8" s="24"/>
      <c r="D8" s="25"/>
      <c r="E8" s="25"/>
      <c r="F8" s="25"/>
      <c r="G8" s="25"/>
      <c r="H8" s="25"/>
      <c r="I8" s="25"/>
      <c r="X8" s="16"/>
    </row>
    <row r="9" spans="2:24" ht="18.75" customHeight="1" x14ac:dyDescent="0.2">
      <c r="B9" s="226" t="s">
        <v>109</v>
      </c>
      <c r="C9" s="226"/>
      <c r="D9" s="226"/>
      <c r="E9" s="226"/>
      <c r="F9" s="226"/>
      <c r="G9" s="226"/>
      <c r="H9" s="226"/>
      <c r="I9" s="226"/>
      <c r="X9" s="16"/>
    </row>
    <row r="10" spans="2:24" ht="28.5" customHeight="1" x14ac:dyDescent="0.2">
      <c r="B10" s="221" t="s">
        <v>27</v>
      </c>
      <c r="C10" s="221"/>
      <c r="D10" s="227" t="s">
        <v>156</v>
      </c>
      <c r="E10" s="227"/>
      <c r="F10" s="227"/>
      <c r="G10" s="227"/>
      <c r="H10" s="227"/>
      <c r="I10" s="227"/>
      <c r="X10" s="16"/>
    </row>
    <row r="11" spans="2:24" ht="22.5" customHeight="1" x14ac:dyDescent="0.2">
      <c r="B11" s="221" t="s">
        <v>1</v>
      </c>
      <c r="C11" s="221"/>
      <c r="D11" s="221" t="s">
        <v>2</v>
      </c>
      <c r="E11" s="221"/>
      <c r="F11" s="27" t="s">
        <v>3</v>
      </c>
      <c r="G11" s="27" t="s">
        <v>107</v>
      </c>
      <c r="H11" s="27" t="s">
        <v>4</v>
      </c>
      <c r="I11" s="27" t="s">
        <v>108</v>
      </c>
      <c r="X11" s="16"/>
    </row>
    <row r="12" spans="2:24" ht="51" customHeight="1" x14ac:dyDescent="0.2">
      <c r="B12" s="225" t="s">
        <v>52</v>
      </c>
      <c r="C12" s="225"/>
      <c r="D12" s="225" t="s">
        <v>155</v>
      </c>
      <c r="E12" s="225"/>
      <c r="F12" s="94">
        <v>1</v>
      </c>
      <c r="G12" s="93" t="s">
        <v>113</v>
      </c>
      <c r="H12" s="93" t="s">
        <v>53</v>
      </c>
      <c r="I12" s="28"/>
      <c r="X12" s="16"/>
    </row>
    <row r="13" spans="2:24" ht="24.75" customHeight="1" x14ac:dyDescent="0.2">
      <c r="B13" s="221" t="s">
        <v>5</v>
      </c>
      <c r="C13" s="221"/>
      <c r="D13" s="222" t="s">
        <v>137</v>
      </c>
      <c r="E13" s="223"/>
      <c r="F13" s="223"/>
      <c r="G13" s="223"/>
      <c r="H13" s="223"/>
      <c r="I13" s="224"/>
      <c r="X13" s="16"/>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20"/>
  <sheetViews>
    <sheetView showGridLines="0" topLeftCell="A17" zoomScale="90" zoomScaleNormal="90" workbookViewId="0">
      <selection activeCell="C21" sqref="C21"/>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7"/>
      <c r="C2" s="228" t="s">
        <v>121</v>
      </c>
      <c r="D2" s="229"/>
      <c r="E2" s="229"/>
      <c r="F2" s="230"/>
      <c r="G2" s="19" t="str">
        <f>Proyecto!K2</f>
        <v>Codigo: GC-F-015</v>
      </c>
      <c r="H2" s="29"/>
      <c r="J2" s="30"/>
      <c r="L2" s="16"/>
      <c r="T2" s="18"/>
      <c r="V2" s="16"/>
    </row>
    <row r="3" spans="2:22" ht="23.25" customHeight="1" x14ac:dyDescent="0.15">
      <c r="B3" s="48"/>
      <c r="C3" s="231" t="s">
        <v>123</v>
      </c>
      <c r="D3" s="232"/>
      <c r="E3" s="232"/>
      <c r="F3" s="233"/>
      <c r="G3" s="20" t="str">
        <f>Proyecto!K3</f>
        <v>Fecha: 17 de septiembre de 2014</v>
      </c>
      <c r="H3" s="29"/>
      <c r="J3" s="30"/>
      <c r="L3" s="16"/>
      <c r="T3" s="18"/>
      <c r="V3" s="16"/>
    </row>
    <row r="4" spans="2:22" ht="24" customHeight="1" x14ac:dyDescent="0.15">
      <c r="B4" s="48"/>
      <c r="C4" s="231" t="s">
        <v>124</v>
      </c>
      <c r="D4" s="232"/>
      <c r="E4" s="232"/>
      <c r="F4" s="233"/>
      <c r="G4" s="20" t="str">
        <f>Proyecto!K4</f>
        <v>Version 001</v>
      </c>
      <c r="I4" s="16"/>
      <c r="J4" s="30"/>
      <c r="L4" s="16"/>
      <c r="T4" s="18"/>
      <c r="V4" s="16"/>
    </row>
    <row r="5" spans="2:22" ht="22.5" customHeight="1" thickBot="1" x14ac:dyDescent="0.2">
      <c r="B5" s="49"/>
      <c r="C5" s="234" t="s">
        <v>126</v>
      </c>
      <c r="D5" s="235"/>
      <c r="E5" s="235"/>
      <c r="F5" s="236"/>
      <c r="G5" s="21" t="s">
        <v>127</v>
      </c>
      <c r="I5" s="16"/>
      <c r="J5" s="29"/>
      <c r="L5" s="16"/>
      <c r="T5" s="18"/>
      <c r="V5" s="16"/>
    </row>
    <row r="6" spans="2:22" ht="5.25" customHeight="1" x14ac:dyDescent="0.15">
      <c r="B6" s="22"/>
      <c r="C6" s="22"/>
      <c r="D6" s="22"/>
      <c r="E6" s="22"/>
      <c r="F6" s="22"/>
      <c r="G6" s="22"/>
    </row>
    <row r="7" spans="2:22" ht="29.25" customHeight="1" x14ac:dyDescent="0.2">
      <c r="B7" s="23" t="s">
        <v>0</v>
      </c>
      <c r="C7" s="214" t="str">
        <f>Proyecto!$E$7</f>
        <v>Robustecimiento del uso de la inteligencia artificial a través del Tesauro: buscador inteligente de la jurisprudencia y doctrina jurídica de la Supersociedades</v>
      </c>
      <c r="D7" s="214"/>
      <c r="E7" s="214"/>
      <c r="F7" s="214"/>
      <c r="G7" s="214"/>
      <c r="V7" s="16"/>
    </row>
    <row r="9" spans="2:22" ht="18" customHeight="1" x14ac:dyDescent="0.15">
      <c r="B9" s="226" t="s">
        <v>43</v>
      </c>
      <c r="C9" s="226"/>
      <c r="D9" s="226"/>
      <c r="E9" s="226"/>
      <c r="F9" s="226"/>
      <c r="G9" s="226"/>
    </row>
    <row r="10" spans="2:22" s="33" customFormat="1" ht="15" customHeight="1" x14ac:dyDescent="0.2"/>
    <row r="11" spans="2:22" ht="20.25" customHeight="1" x14ac:dyDescent="0.15">
      <c r="B11" s="27" t="s">
        <v>72</v>
      </c>
      <c r="C11" s="27" t="s">
        <v>6</v>
      </c>
      <c r="D11" s="27" t="s">
        <v>14</v>
      </c>
      <c r="E11" s="27" t="s">
        <v>42</v>
      </c>
      <c r="F11" s="226" t="s">
        <v>15</v>
      </c>
      <c r="G11" s="226"/>
    </row>
    <row r="12" spans="2:22" s="105" customFormat="1" ht="89.25" customHeight="1" x14ac:dyDescent="0.2">
      <c r="B12" s="339" t="s">
        <v>60</v>
      </c>
      <c r="C12" s="339" t="s">
        <v>172</v>
      </c>
      <c r="D12" s="340" t="s">
        <v>177</v>
      </c>
      <c r="E12" s="339" t="s">
        <v>93</v>
      </c>
      <c r="F12" s="341" t="s">
        <v>178</v>
      </c>
      <c r="G12" s="341"/>
      <c r="I12" s="106"/>
      <c r="L12" s="106"/>
      <c r="V12" s="33"/>
    </row>
    <row r="13" spans="2:22" s="105" customFormat="1" ht="191.25" customHeight="1" x14ac:dyDescent="0.2">
      <c r="B13" s="339" t="s">
        <v>61</v>
      </c>
      <c r="C13" s="339" t="s">
        <v>173</v>
      </c>
      <c r="D13" s="340" t="s">
        <v>179</v>
      </c>
      <c r="E13" s="339" t="s">
        <v>93</v>
      </c>
      <c r="F13" s="341" t="s">
        <v>180</v>
      </c>
      <c r="G13" s="341"/>
      <c r="I13" s="106"/>
      <c r="L13" s="106"/>
      <c r="V13" s="33"/>
    </row>
    <row r="14" spans="2:22" s="105" customFormat="1" ht="89.25" customHeight="1" x14ac:dyDescent="0.2">
      <c r="B14" s="339" t="s">
        <v>62</v>
      </c>
      <c r="C14" s="339" t="s">
        <v>174</v>
      </c>
      <c r="D14" s="340" t="s">
        <v>138</v>
      </c>
      <c r="E14" s="339" t="s">
        <v>93</v>
      </c>
      <c r="F14" s="341" t="s">
        <v>181</v>
      </c>
      <c r="G14" s="341"/>
      <c r="I14" s="106"/>
      <c r="L14" s="106"/>
      <c r="V14" s="33"/>
    </row>
    <row r="15" spans="2:22" s="105" customFormat="1" ht="85.5" customHeight="1" x14ac:dyDescent="0.2">
      <c r="B15" s="339" t="s">
        <v>157</v>
      </c>
      <c r="C15" s="339" t="s">
        <v>175</v>
      </c>
      <c r="D15" s="340" t="s">
        <v>138</v>
      </c>
      <c r="E15" s="339" t="s">
        <v>93</v>
      </c>
      <c r="F15" s="341" t="s">
        <v>182</v>
      </c>
      <c r="G15" s="341"/>
      <c r="I15" s="106"/>
      <c r="L15" s="106"/>
      <c r="V15" s="33"/>
    </row>
    <row r="16" spans="2:22" ht="67.5" x14ac:dyDescent="0.15">
      <c r="B16" s="339" t="s">
        <v>157</v>
      </c>
      <c r="C16" s="339" t="s">
        <v>190</v>
      </c>
      <c r="D16" s="340" t="s">
        <v>138</v>
      </c>
      <c r="E16" s="339" t="s">
        <v>93</v>
      </c>
      <c r="F16" s="341" t="s">
        <v>183</v>
      </c>
      <c r="G16" s="341"/>
    </row>
    <row r="17" spans="2:7" ht="67.5" x14ac:dyDescent="0.15">
      <c r="B17" s="339" t="s">
        <v>157</v>
      </c>
      <c r="C17" s="339" t="s">
        <v>189</v>
      </c>
      <c r="D17" s="340" t="s">
        <v>138</v>
      </c>
      <c r="E17" s="339" t="s">
        <v>93</v>
      </c>
      <c r="F17" s="341" t="s">
        <v>184</v>
      </c>
      <c r="G17" s="341"/>
    </row>
    <row r="18" spans="2:7" ht="67.5" x14ac:dyDescent="0.15">
      <c r="B18" s="339" t="s">
        <v>157</v>
      </c>
      <c r="C18" s="339" t="s">
        <v>188</v>
      </c>
      <c r="D18" s="340" t="s">
        <v>138</v>
      </c>
      <c r="E18" s="339" t="s">
        <v>93</v>
      </c>
      <c r="F18" s="341" t="s">
        <v>185</v>
      </c>
      <c r="G18" s="341"/>
    </row>
    <row r="19" spans="2:7" ht="67.5" x14ac:dyDescent="0.15">
      <c r="B19" s="339" t="s">
        <v>157</v>
      </c>
      <c r="C19" s="339" t="s">
        <v>176</v>
      </c>
      <c r="D19" s="340" t="s">
        <v>138</v>
      </c>
      <c r="E19" s="339" t="s">
        <v>93</v>
      </c>
      <c r="F19" s="341" t="s">
        <v>186</v>
      </c>
      <c r="G19" s="341"/>
    </row>
    <row r="20" spans="2:7" ht="67.5" x14ac:dyDescent="0.15">
      <c r="B20" s="339" t="s">
        <v>157</v>
      </c>
      <c r="C20" s="339" t="s">
        <v>191</v>
      </c>
      <c r="D20" s="340" t="s">
        <v>138</v>
      </c>
      <c r="E20" s="339" t="s">
        <v>93</v>
      </c>
      <c r="F20" s="341" t="s">
        <v>187</v>
      </c>
      <c r="G20" s="341"/>
    </row>
  </sheetData>
  <mergeCells count="16">
    <mergeCell ref="F16:G16"/>
    <mergeCell ref="F17:G17"/>
    <mergeCell ref="F18:G18"/>
    <mergeCell ref="F19:G19"/>
    <mergeCell ref="F20:G20"/>
    <mergeCell ref="F12:G12"/>
    <mergeCell ref="F13:G13"/>
    <mergeCell ref="F14:G14"/>
    <mergeCell ref="F15:G15"/>
    <mergeCell ref="C2:F2"/>
    <mergeCell ref="C3:F3"/>
    <mergeCell ref="C4:F4"/>
    <mergeCell ref="C5:F5"/>
    <mergeCell ref="F11:G11"/>
    <mergeCell ref="C7:G7"/>
    <mergeCell ref="B9:G9"/>
  </mergeCells>
  <conditionalFormatting sqref="C15">
    <cfRule type="cellIs" dxfId="28" priority="1" stopIfTrue="1" operator="equal">
      <formula>"Alto"</formula>
    </cfRule>
    <cfRule type="cellIs" dxfId="27" priority="2" stopIfTrue="1" operator="equal">
      <formula>"Medio"</formula>
    </cfRule>
    <cfRule type="cellIs" dxfId="26" priority="3" stopIfTrue="1" operator="equal">
      <formula>"Bajo"</formula>
    </cfRule>
  </conditionalFormatting>
  <dataValidations count="1">
    <dataValidation type="whole" allowBlank="1" showInputMessage="1" showErrorMessage="1" sqref="E8:G8 N8:T65479 H8:L65479 E21:G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'No tocar'!$G$5:$G$7</xm:f>
          </x14:formula1>
          <xm:sqref>B12:B14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22"/>
  <sheetViews>
    <sheetView topLeftCell="A11" zoomScaleNormal="100" workbookViewId="0">
      <selection activeCell="B11" sqref="B11:C11"/>
    </sheetView>
  </sheetViews>
  <sheetFormatPr baseColWidth="10" defaultRowHeight="12.75" x14ac:dyDescent="0.2"/>
  <cols>
    <col min="1" max="1" width="5" style="50" customWidth="1"/>
    <col min="2" max="2" width="30.28515625" style="50" customWidth="1"/>
    <col min="3" max="3" width="25" style="50" customWidth="1"/>
    <col min="4" max="4" width="11.42578125" style="50"/>
    <col min="5" max="5" width="33" style="50" customWidth="1"/>
    <col min="6" max="6" width="20.7109375" style="50" customWidth="1"/>
    <col min="7" max="7" width="25.5703125" style="50" customWidth="1"/>
    <col min="8" max="8" width="15" style="50" customWidth="1"/>
    <col min="9" max="16384" width="11.42578125" style="50"/>
  </cols>
  <sheetData>
    <row r="1" spans="2:8" ht="13.5" thickBot="1" x14ac:dyDescent="0.25"/>
    <row r="2" spans="2:8" ht="18" customHeight="1" x14ac:dyDescent="0.2">
      <c r="B2" s="51"/>
      <c r="C2" s="215" t="s">
        <v>121</v>
      </c>
      <c r="D2" s="216"/>
      <c r="E2" s="216"/>
      <c r="F2" s="243"/>
      <c r="G2" s="205" t="str">
        <f>Proyecto!K2</f>
        <v>Codigo: GC-F-015</v>
      </c>
      <c r="H2" s="207"/>
    </row>
    <row r="3" spans="2:8" ht="19.5" customHeight="1" x14ac:dyDescent="0.2">
      <c r="B3" s="52"/>
      <c r="C3" s="217" t="s">
        <v>123</v>
      </c>
      <c r="D3" s="218"/>
      <c r="E3" s="218"/>
      <c r="F3" s="244"/>
      <c r="G3" s="208" t="str">
        <f>Proyecto!K3</f>
        <v>Fecha: 17 de septiembre de 2014</v>
      </c>
      <c r="H3" s="210"/>
    </row>
    <row r="4" spans="2:8" ht="19.5" customHeight="1" x14ac:dyDescent="0.2">
      <c r="B4" s="52"/>
      <c r="C4" s="217" t="s">
        <v>124</v>
      </c>
      <c r="D4" s="218"/>
      <c r="E4" s="218"/>
      <c r="F4" s="244"/>
      <c r="G4" s="208" t="str">
        <f>Proyecto!K4</f>
        <v>Version 001</v>
      </c>
      <c r="H4" s="210"/>
    </row>
    <row r="5" spans="2:8" ht="21.75" customHeight="1" thickBot="1" x14ac:dyDescent="0.25">
      <c r="B5" s="53"/>
      <c r="C5" s="219" t="s">
        <v>126</v>
      </c>
      <c r="D5" s="220"/>
      <c r="E5" s="220"/>
      <c r="F5" s="245"/>
      <c r="G5" s="211" t="s">
        <v>127</v>
      </c>
      <c r="H5" s="213"/>
    </row>
    <row r="6" spans="2:8" ht="21" customHeight="1" x14ac:dyDescent="0.2"/>
    <row r="7" spans="2:8" ht="22.5" customHeight="1" x14ac:dyDescent="0.2">
      <c r="B7" s="237" t="s">
        <v>74</v>
      </c>
      <c r="C7" s="238"/>
      <c r="D7" s="238"/>
      <c r="E7" s="238"/>
      <c r="F7" s="238"/>
      <c r="G7" s="238"/>
      <c r="H7" s="238"/>
    </row>
    <row r="8" spans="2:8" ht="103.5" customHeight="1" x14ac:dyDescent="0.2">
      <c r="B8" s="239" t="s">
        <v>139</v>
      </c>
      <c r="C8" s="240"/>
      <c r="D8" s="240"/>
      <c r="E8" s="240"/>
      <c r="F8" s="240"/>
      <c r="G8" s="240"/>
      <c r="H8" s="240"/>
    </row>
    <row r="11" spans="2:8" ht="22.5" customHeight="1" x14ac:dyDescent="0.2">
      <c r="B11" s="241" t="s">
        <v>71</v>
      </c>
      <c r="C11" s="242"/>
      <c r="E11" s="237" t="s">
        <v>73</v>
      </c>
      <c r="F11" s="238"/>
      <c r="G11" s="238"/>
      <c r="H11" s="238"/>
    </row>
    <row r="13" spans="2:8" ht="20.25" customHeight="1" x14ac:dyDescent="0.2">
      <c r="B13" s="56" t="s">
        <v>6</v>
      </c>
      <c r="C13" s="56" t="s">
        <v>72</v>
      </c>
      <c r="D13" s="54"/>
      <c r="E13" s="56" t="s">
        <v>6</v>
      </c>
      <c r="F13" s="56" t="s">
        <v>72</v>
      </c>
      <c r="G13" s="56" t="s">
        <v>70</v>
      </c>
      <c r="H13" s="56" t="s">
        <v>88</v>
      </c>
    </row>
    <row r="14" spans="2:8" ht="54" customHeight="1" x14ac:dyDescent="0.2">
      <c r="B14" s="74" t="str">
        <f>+'Recursos Humanos'!C12</f>
        <v>Despacho del Superintendente</v>
      </c>
      <c r="C14" s="73" t="str">
        <f>+'Recursos Humanos'!B12</f>
        <v>Patrocinador</v>
      </c>
      <c r="E14" s="55"/>
      <c r="F14" s="55"/>
      <c r="G14" s="55"/>
      <c r="H14" s="55"/>
    </row>
    <row r="15" spans="2:8" ht="64.5" customHeight="1" x14ac:dyDescent="0.2">
      <c r="B15" s="74" t="str">
        <f>+'Recursos Humanos'!C13</f>
        <v>María Consuelo Alarcón Pardo
Gerente Proyecto</v>
      </c>
      <c r="C15" s="73" t="str">
        <f>+'Recursos Humanos'!B13</f>
        <v>Gerente</v>
      </c>
      <c r="E15" s="55"/>
      <c r="F15" s="55"/>
      <c r="G15" s="55"/>
      <c r="H15" s="55"/>
    </row>
    <row r="16" spans="2:8" ht="54.75" customHeight="1" x14ac:dyDescent="0.2">
      <c r="B16" s="74" t="str">
        <f>+'Recursos Humanos'!C14</f>
        <v>Ana Maria Patricia Marmolejo Angel
Oficina Asesora Jurídica</v>
      </c>
      <c r="C16" s="73" t="str">
        <f>+'Recursos Humanos'!B14</f>
        <v>Lider funcional</v>
      </c>
      <c r="E16" s="55"/>
      <c r="F16" s="55"/>
      <c r="G16" s="55"/>
      <c r="H16" s="55"/>
    </row>
    <row r="17" spans="2:8" ht="64.5" customHeight="1" x14ac:dyDescent="0.2">
      <c r="B17" s="74" t="str">
        <f>+'Recursos Humanos'!C15</f>
        <v>María Consuelo Alarcón Pardo
Delegatura de Procedimientos Mercantiles</v>
      </c>
      <c r="C17" s="73" t="str">
        <f>+'Recursos Humanos'!B15</f>
        <v>Líder Técnico</v>
      </c>
      <c r="E17" s="55"/>
      <c r="F17" s="55"/>
      <c r="G17" s="55"/>
      <c r="H17" s="55"/>
    </row>
    <row r="18" spans="2:8" ht="54" customHeight="1" x14ac:dyDescent="0.2">
      <c r="B18" s="74" t="str">
        <f>+'Recursos Humanos'!C16</f>
        <v>Nini Castañeda
Delegatura de Procedimientos de Insolvencia</v>
      </c>
      <c r="C18" s="73" t="str">
        <f>+'Recursos Humanos'!B16</f>
        <v>Líder Técnico</v>
      </c>
      <c r="E18" s="55"/>
      <c r="F18" s="55"/>
      <c r="G18" s="55"/>
      <c r="H18" s="55"/>
    </row>
    <row r="19" spans="2:8" ht="38.25" x14ac:dyDescent="0.2">
      <c r="B19" s="74" t="str">
        <f>+'Recursos Humanos'!C17</f>
        <v>Angela P. Mortigo
Delegatura de Intervención y Asuntos Financieros Especiales</v>
      </c>
      <c r="C19" s="73" t="str">
        <f>+'Recursos Humanos'!B17</f>
        <v>Líder Técnico</v>
      </c>
    </row>
    <row r="20" spans="2:8" ht="38.25" x14ac:dyDescent="0.2">
      <c r="B20" s="74" t="str">
        <f>+'Recursos Humanos'!C18</f>
        <v>Marcela E. Doria
Dirección de Cámaras de Comercio</v>
      </c>
      <c r="C20" s="73" t="str">
        <f>+'Recursos Humanos'!B18</f>
        <v>Líder Técnico</v>
      </c>
    </row>
    <row r="21" spans="2:8" ht="38.25" x14ac:dyDescent="0.2">
      <c r="B21" s="74" t="str">
        <f>+'Recursos Humanos'!C19</f>
        <v>Mauricio Español Leon
Delegatura de Asuntos Económicos y Societarios</v>
      </c>
      <c r="C21" s="73" t="str">
        <f>+'Recursos Humanos'!B19</f>
        <v>Líder Técnico</v>
      </c>
    </row>
    <row r="22" spans="2:8" ht="25.5" x14ac:dyDescent="0.2">
      <c r="B22" s="74" t="str">
        <f>+'Recursos Humanos'!C20</f>
        <v xml:space="preserve">
Dirección TIC</v>
      </c>
      <c r="C22" s="73" t="str">
        <f>+'Recursos Humanos'!B20</f>
        <v>Líder Técnico</v>
      </c>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8"/>
  <sheetViews>
    <sheetView showGridLines="0" topLeftCell="A10" zoomScale="60" zoomScaleNormal="60" workbookViewId="0">
      <selection activeCell="B10" sqref="B10:H10"/>
    </sheetView>
  </sheetViews>
  <sheetFormatPr baseColWidth="10" defaultRowHeight="11.25" x14ac:dyDescent="0.15"/>
  <cols>
    <col min="1" max="1" width="2.42578125" style="16" customWidth="1"/>
    <col min="2" max="2" width="14.5703125" style="16" customWidth="1"/>
    <col min="3" max="3" width="24.140625" style="16" customWidth="1"/>
    <col min="4" max="4" width="47.28515625" style="16" customWidth="1"/>
    <col min="5" max="5" width="34"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56"/>
      <c r="C2" s="257"/>
      <c r="D2" s="247" t="s">
        <v>121</v>
      </c>
      <c r="E2" s="248"/>
      <c r="F2" s="248"/>
      <c r="G2" s="249"/>
      <c r="H2" s="64" t="str">
        <f>Proyecto!K2</f>
        <v>Codigo: GC-F-015</v>
      </c>
    </row>
    <row r="3" spans="2:16" ht="23.25" customHeight="1" x14ac:dyDescent="0.15">
      <c r="B3" s="258"/>
      <c r="C3" s="259"/>
      <c r="D3" s="250" t="s">
        <v>123</v>
      </c>
      <c r="E3" s="251"/>
      <c r="F3" s="251"/>
      <c r="G3" s="252"/>
      <c r="H3" s="65" t="str">
        <f>Proyecto!K3</f>
        <v>Fecha: 17 de septiembre de 2014</v>
      </c>
    </row>
    <row r="4" spans="2:16" ht="24" customHeight="1" x14ac:dyDescent="0.15">
      <c r="B4" s="258"/>
      <c r="C4" s="259"/>
      <c r="D4" s="250" t="s">
        <v>124</v>
      </c>
      <c r="E4" s="251"/>
      <c r="F4" s="251"/>
      <c r="G4" s="252"/>
      <c r="H4" s="66" t="str">
        <f>Proyecto!K4</f>
        <v>Version 001</v>
      </c>
    </row>
    <row r="5" spans="2:16" ht="22.5" customHeight="1" thickBot="1" x14ac:dyDescent="0.2">
      <c r="B5" s="260"/>
      <c r="C5" s="261"/>
      <c r="D5" s="253" t="s">
        <v>126</v>
      </c>
      <c r="E5" s="254"/>
      <c r="F5" s="254"/>
      <c r="G5" s="255"/>
      <c r="H5" s="67" t="s">
        <v>127</v>
      </c>
    </row>
    <row r="6" spans="2:16" ht="5.25" customHeight="1" x14ac:dyDescent="0.15">
      <c r="B6" s="22"/>
      <c r="C6" s="22"/>
      <c r="D6" s="22"/>
      <c r="E6" s="22"/>
      <c r="F6" s="22"/>
      <c r="G6" s="22"/>
      <c r="H6" s="22"/>
    </row>
    <row r="7" spans="2:16" ht="29.25" customHeight="1" x14ac:dyDescent="0.2">
      <c r="B7" s="151" t="s">
        <v>0</v>
      </c>
      <c r="C7" s="151"/>
      <c r="D7" s="214" t="str">
        <f>Proyecto!$E$7</f>
        <v>Robustecimiento del uso de la inteligencia artificial a través del Tesauro: buscador inteligente de la jurisprudencia y doctrina jurídica de la Supersociedades</v>
      </c>
      <c r="E7" s="214"/>
      <c r="F7" s="214"/>
      <c r="G7" s="214"/>
      <c r="H7" s="214"/>
      <c r="P7" s="16"/>
    </row>
    <row r="8" spans="2:16" s="33" customFormat="1" ht="19.5" customHeight="1" x14ac:dyDescent="0.2"/>
    <row r="9" spans="2:16" ht="30" customHeight="1" x14ac:dyDescent="0.15">
      <c r="B9" s="262" t="s">
        <v>37</v>
      </c>
      <c r="C9" s="263"/>
      <c r="D9" s="263"/>
      <c r="E9" s="263"/>
      <c r="F9" s="263"/>
      <c r="G9" s="263"/>
      <c r="H9" s="263"/>
    </row>
    <row r="10" spans="2:16" ht="9.75" customHeight="1" x14ac:dyDescent="0.2">
      <c r="B10" s="259"/>
      <c r="C10" s="259"/>
      <c r="D10" s="259"/>
      <c r="E10" s="259"/>
      <c r="F10" s="259"/>
      <c r="G10" s="259"/>
      <c r="H10" s="259"/>
      <c r="P10" s="16"/>
    </row>
    <row r="11" spans="2:16" ht="25.5" customHeight="1" x14ac:dyDescent="0.2">
      <c r="B11" s="221" t="s">
        <v>6</v>
      </c>
      <c r="C11" s="221"/>
      <c r="D11" s="27" t="s">
        <v>7</v>
      </c>
      <c r="E11" s="26" t="s">
        <v>68</v>
      </c>
      <c r="F11" s="27" t="s">
        <v>11</v>
      </c>
      <c r="G11" s="27" t="s">
        <v>95</v>
      </c>
      <c r="H11" s="27" t="s">
        <v>8</v>
      </c>
      <c r="P11" s="16"/>
    </row>
    <row r="12" spans="2:16" s="127" customFormat="1" ht="39.950000000000003" customHeight="1" x14ac:dyDescent="0.2">
      <c r="B12" s="246" t="str">
        <f>+'Recursos Humanos'!C12</f>
        <v>Despacho del Superintendente</v>
      </c>
      <c r="C12" s="246"/>
      <c r="D12" s="345" t="str">
        <f>+'Comunicaciones internas'!C14</f>
        <v>Patrocinador</v>
      </c>
      <c r="E12" s="125">
        <v>6012201000</v>
      </c>
      <c r="F12" s="125" t="s">
        <v>201</v>
      </c>
      <c r="G12" s="69" t="s">
        <v>93</v>
      </c>
      <c r="H12" s="69" t="s">
        <v>65</v>
      </c>
    </row>
    <row r="13" spans="2:16" s="127" customFormat="1" ht="73.5" customHeight="1" x14ac:dyDescent="0.2">
      <c r="B13" s="246" t="s">
        <v>173</v>
      </c>
      <c r="C13" s="246"/>
      <c r="D13" s="69" t="s">
        <v>173</v>
      </c>
      <c r="E13" s="125">
        <v>6012201000</v>
      </c>
      <c r="F13" s="125" t="s">
        <v>202</v>
      </c>
      <c r="G13" s="69" t="s">
        <v>93</v>
      </c>
      <c r="H13" s="69" t="s">
        <v>65</v>
      </c>
    </row>
    <row r="14" spans="2:16" s="127" customFormat="1" ht="69.75" customHeight="1" x14ac:dyDescent="0.2">
      <c r="B14" s="246" t="s">
        <v>165</v>
      </c>
      <c r="C14" s="246"/>
      <c r="D14" s="69" t="s">
        <v>203</v>
      </c>
      <c r="E14" s="125">
        <v>6012201000</v>
      </c>
      <c r="F14" s="125" t="s">
        <v>166</v>
      </c>
      <c r="G14" s="69" t="s">
        <v>93</v>
      </c>
      <c r="H14" s="69" t="s">
        <v>65</v>
      </c>
    </row>
    <row r="15" spans="2:16" s="127" customFormat="1" ht="56.25" customHeight="1" x14ac:dyDescent="0.2">
      <c r="B15" s="246" t="s">
        <v>174</v>
      </c>
      <c r="C15" s="246"/>
      <c r="D15" s="69" t="s">
        <v>220</v>
      </c>
      <c r="E15" s="125">
        <v>6012201000</v>
      </c>
      <c r="F15" s="125" t="s">
        <v>204</v>
      </c>
      <c r="G15" s="69" t="s">
        <v>93</v>
      </c>
      <c r="H15" s="69" t="s">
        <v>65</v>
      </c>
      <c r="O15" s="128"/>
    </row>
    <row r="16" spans="2:16" s="127" customFormat="1" ht="54.75" customHeight="1" x14ac:dyDescent="0.2">
      <c r="B16" s="346"/>
      <c r="C16" s="347"/>
      <c r="D16" s="69" t="s">
        <v>205</v>
      </c>
      <c r="E16" s="125">
        <v>6012201000</v>
      </c>
      <c r="F16" s="125"/>
      <c r="G16" s="69" t="s">
        <v>93</v>
      </c>
      <c r="H16" s="69" t="s">
        <v>65</v>
      </c>
    </row>
    <row r="17" spans="2:16" s="127" customFormat="1" ht="52.5" customHeight="1" x14ac:dyDescent="0.2">
      <c r="B17" s="246" t="s">
        <v>175</v>
      </c>
      <c r="C17" s="246"/>
      <c r="D17" s="69" t="s">
        <v>220</v>
      </c>
      <c r="E17" s="125">
        <v>6012201000</v>
      </c>
      <c r="F17" s="126" t="s">
        <v>202</v>
      </c>
      <c r="G17" s="69" t="s">
        <v>93</v>
      </c>
      <c r="H17" s="69" t="s">
        <v>65</v>
      </c>
      <c r="O17" s="128"/>
    </row>
    <row r="18" spans="2:16" s="127" customFormat="1" ht="39.950000000000003" customHeight="1" x14ac:dyDescent="0.2">
      <c r="B18" s="246" t="s">
        <v>162</v>
      </c>
      <c r="C18" s="246"/>
      <c r="D18" s="69" t="s">
        <v>206</v>
      </c>
      <c r="E18" s="125">
        <v>6012201000</v>
      </c>
      <c r="F18" s="125" t="s">
        <v>163</v>
      </c>
      <c r="G18" s="69" t="s">
        <v>93</v>
      </c>
      <c r="H18" s="69" t="s">
        <v>65</v>
      </c>
    </row>
    <row r="19" spans="2:16" s="127" customFormat="1" ht="64.5" customHeight="1" x14ac:dyDescent="0.2">
      <c r="B19" s="246" t="s">
        <v>222</v>
      </c>
      <c r="C19" s="246"/>
      <c r="D19" s="69" t="s">
        <v>220</v>
      </c>
      <c r="E19" s="125">
        <v>6012201000</v>
      </c>
      <c r="F19" s="125" t="s">
        <v>207</v>
      </c>
      <c r="G19" s="69" t="s">
        <v>93</v>
      </c>
      <c r="H19" s="69" t="s">
        <v>65</v>
      </c>
      <c r="O19" s="129"/>
    </row>
    <row r="20" spans="2:16" s="127" customFormat="1" ht="39.950000000000003" customHeight="1" x14ac:dyDescent="0.2">
      <c r="B20" s="246" t="s">
        <v>208</v>
      </c>
      <c r="C20" s="246"/>
      <c r="D20" s="69" t="s">
        <v>209</v>
      </c>
      <c r="E20" s="125">
        <v>6012201000</v>
      </c>
      <c r="F20" s="125" t="s">
        <v>210</v>
      </c>
      <c r="G20" s="69" t="s">
        <v>93</v>
      </c>
      <c r="H20" s="69" t="s">
        <v>65</v>
      </c>
    </row>
    <row r="21" spans="2:16" s="127" customFormat="1" ht="73.5" customHeight="1" x14ac:dyDescent="0.2">
      <c r="B21" s="246" t="s">
        <v>221</v>
      </c>
      <c r="C21" s="246"/>
      <c r="D21" s="69" t="s">
        <v>220</v>
      </c>
      <c r="E21" s="125">
        <v>6012201000</v>
      </c>
      <c r="F21" s="125"/>
      <c r="G21" s="69" t="s">
        <v>93</v>
      </c>
      <c r="H21" s="69" t="s">
        <v>65</v>
      </c>
      <c r="P21" s="129"/>
    </row>
    <row r="22" spans="2:16" s="127" customFormat="1" ht="30" x14ac:dyDescent="0.2">
      <c r="B22" s="246" t="s">
        <v>159</v>
      </c>
      <c r="C22" s="246"/>
      <c r="D22" s="69" t="s">
        <v>211</v>
      </c>
      <c r="E22" s="125">
        <v>6012201000</v>
      </c>
      <c r="F22" s="348" t="s">
        <v>160</v>
      </c>
      <c r="G22" s="69" t="s">
        <v>93</v>
      </c>
      <c r="H22" s="69" t="s">
        <v>65</v>
      </c>
      <c r="P22" s="129"/>
    </row>
    <row r="23" spans="2:16" s="127" customFormat="1" ht="60.75" customHeight="1" x14ac:dyDescent="0.2">
      <c r="B23" s="246" t="str">
        <f>+'Recursos Humanos'!C18</f>
        <v>Marcela E. Doria
Dirección de Cámaras de Comercio</v>
      </c>
      <c r="C23" s="246"/>
      <c r="D23" s="69" t="s">
        <v>220</v>
      </c>
      <c r="E23" s="125">
        <v>6012201000</v>
      </c>
      <c r="F23" s="126"/>
      <c r="G23" s="69" t="s">
        <v>93</v>
      </c>
      <c r="H23" s="69" t="s">
        <v>65</v>
      </c>
      <c r="P23" s="129"/>
    </row>
    <row r="24" spans="2:16" s="127" customFormat="1" ht="47.25" customHeight="1" x14ac:dyDescent="0.2">
      <c r="B24" s="246" t="s">
        <v>164</v>
      </c>
      <c r="C24" s="246"/>
      <c r="D24" s="69" t="s">
        <v>161</v>
      </c>
      <c r="E24" s="125">
        <v>6012201000</v>
      </c>
      <c r="F24" s="125" t="s">
        <v>212</v>
      </c>
      <c r="G24" s="69" t="s">
        <v>93</v>
      </c>
      <c r="H24" s="69" t="s">
        <v>65</v>
      </c>
      <c r="P24" s="129"/>
    </row>
    <row r="25" spans="2:16" s="127" customFormat="1" ht="58.5" customHeight="1" x14ac:dyDescent="0.2">
      <c r="B25" s="246" t="s">
        <v>176</v>
      </c>
      <c r="C25" s="246"/>
      <c r="D25" s="69" t="s">
        <v>220</v>
      </c>
      <c r="E25" s="125">
        <v>6012201000</v>
      </c>
      <c r="F25" s="125" t="s">
        <v>213</v>
      </c>
      <c r="G25" s="69" t="s">
        <v>93</v>
      </c>
      <c r="H25" s="69" t="s">
        <v>65</v>
      </c>
      <c r="P25" s="129"/>
    </row>
    <row r="26" spans="2:16" ht="54.75" customHeight="1" x14ac:dyDescent="0.15">
      <c r="B26" s="246" t="s">
        <v>191</v>
      </c>
      <c r="C26" s="246"/>
      <c r="D26" s="69" t="s">
        <v>157</v>
      </c>
      <c r="E26" s="125">
        <v>6012201000</v>
      </c>
      <c r="F26" s="125" t="s">
        <v>214</v>
      </c>
      <c r="G26" s="69" t="s">
        <v>93</v>
      </c>
      <c r="H26" s="69" t="s">
        <v>65</v>
      </c>
    </row>
    <row r="27" spans="2:16" ht="52.5" customHeight="1" x14ac:dyDescent="0.15">
      <c r="B27" s="246" t="s">
        <v>215</v>
      </c>
      <c r="C27" s="246"/>
      <c r="D27" s="69" t="s">
        <v>216</v>
      </c>
      <c r="E27" s="125">
        <v>6012201000</v>
      </c>
      <c r="F27" s="125" t="s">
        <v>217</v>
      </c>
      <c r="G27" s="69" t="s">
        <v>93</v>
      </c>
      <c r="H27" s="69" t="s">
        <v>65</v>
      </c>
    </row>
    <row r="28" spans="2:16" ht="54" customHeight="1" x14ac:dyDescent="0.15">
      <c r="B28" s="246" t="s">
        <v>158</v>
      </c>
      <c r="C28" s="246"/>
      <c r="D28" s="69" t="s">
        <v>218</v>
      </c>
      <c r="E28" s="125">
        <v>6012201000</v>
      </c>
      <c r="F28" s="348" t="s">
        <v>219</v>
      </c>
      <c r="G28" s="69" t="s">
        <v>93</v>
      </c>
      <c r="H28" s="69" t="s">
        <v>65</v>
      </c>
    </row>
  </sheetData>
  <mergeCells count="27">
    <mergeCell ref="B26:C26"/>
    <mergeCell ref="B27:C27"/>
    <mergeCell ref="B28:C28"/>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 ref="D2:G2"/>
    <mergeCell ref="D3:G3"/>
    <mergeCell ref="D4:G4"/>
    <mergeCell ref="D5:G5"/>
    <mergeCell ref="B2:C5"/>
    <mergeCell ref="B21:C21"/>
    <mergeCell ref="B22:C22"/>
    <mergeCell ref="B23:C23"/>
    <mergeCell ref="B24:C24"/>
    <mergeCell ref="B25:C25"/>
  </mergeCells>
  <conditionalFormatting sqref="D11">
    <cfRule type="cellIs" dxfId="25" priority="10" stopIfTrue="1" operator="equal">
      <formula>"Alto"</formula>
    </cfRule>
    <cfRule type="cellIs" dxfId="24" priority="11" stopIfTrue="1" operator="equal">
      <formula>"Medio"</formula>
    </cfRule>
    <cfRule type="cellIs" dxfId="23" priority="12" stopIfTrue="1" operator="equal">
      <formula>"Bajo"</formula>
    </cfRule>
  </conditionalFormatting>
  <conditionalFormatting sqref="D12:D28">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I21:N65480 F29:H65480" xr:uid="{00000000-0002-0000-0600-000000000000}">
      <formula1>1</formula1>
      <formula2>5</formula2>
    </dataValidation>
  </dataValidations>
  <hyperlinks>
    <hyperlink ref="F13" r:id="rId1" xr:uid="{04671972-6C86-4CA5-B253-5BD13C55D506}"/>
    <hyperlink ref="F17" r:id="rId2" xr:uid="{F21A069D-318C-49B3-BE81-CBF2783DB5C4}"/>
    <hyperlink ref="F22" r:id="rId3" xr:uid="{6D61D40F-21CD-4758-AB57-53D3F93159B4}"/>
    <hyperlink ref="F14" r:id="rId4" xr:uid="{D1AECA52-084B-4AAF-9EFD-371895C52AC3}"/>
    <hyperlink ref="F18" r:id="rId5" xr:uid="{350A4A95-5B07-4277-8CC4-F2F616474A10}"/>
    <hyperlink ref="F19" r:id="rId6" xr:uid="{3ABEFA62-16EE-4840-8AAE-3EBC1BBF4A95}"/>
    <hyperlink ref="F20" r:id="rId7" xr:uid="{D56E2037-B657-4EF5-82F7-8ED6B308C3DC}"/>
    <hyperlink ref="F24" r:id="rId8" xr:uid="{49DF7DE3-8BCA-4E28-BEA1-14A8700687E1}"/>
    <hyperlink ref="F25" r:id="rId9" xr:uid="{F0098737-D74A-41E6-B4B3-61B99C01B868}"/>
    <hyperlink ref="F15" r:id="rId10" xr:uid="{1C89BDEA-7AA2-4985-928E-EBD75E439180}"/>
    <hyperlink ref="F26" r:id="rId11" xr:uid="{E854E553-2288-472A-99F8-042744B12775}"/>
    <hyperlink ref="F27" r:id="rId12" xr:uid="{09B092C7-7445-4682-AAB6-A499421E5732}"/>
    <hyperlink ref="F12" r:id="rId13" xr:uid="{DBBE48F9-3AFC-4915-8967-ADF36D7A042E}"/>
    <hyperlink ref="F28" r:id="rId14" xr:uid="{0E548375-23A2-4D29-82C7-36309521811F}"/>
  </hyperlinks>
  <pageMargins left="0.39370078740157483" right="0.39370078740157483" top="0.74803149606299213" bottom="0.74803149606299213" header="0.31496062992125984" footer="0.31496062992125984"/>
  <pageSetup scale="70" fitToHeight="0" orientation="landscape" r:id="rId15"/>
  <drawing r:id="rId16"/>
  <legacyDrawing r:id="rId1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1" zoomScale="90" zoomScaleNormal="90" workbookViewId="0">
      <selection activeCell="D18" sqref="D18"/>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1"/>
      <c r="C2" s="215" t="s">
        <v>121</v>
      </c>
      <c r="D2" s="216"/>
      <c r="E2" s="216"/>
      <c r="F2" s="216"/>
      <c r="G2" s="68" t="str">
        <f>Proyecto!K2</f>
        <v>Codigo: GC-F-015</v>
      </c>
      <c r="H2" s="60"/>
    </row>
    <row r="3" spans="2:16" ht="23.25" customHeight="1" x14ac:dyDescent="0.15">
      <c r="B3" s="52"/>
      <c r="C3" s="217" t="s">
        <v>123</v>
      </c>
      <c r="D3" s="218"/>
      <c r="E3" s="218"/>
      <c r="F3" s="218"/>
      <c r="G3" s="65" t="str">
        <f>Proyecto!K3</f>
        <v>Fecha: 17 de septiembre de 2014</v>
      </c>
      <c r="H3" s="60"/>
    </row>
    <row r="4" spans="2:16" ht="24" customHeight="1" x14ac:dyDescent="0.15">
      <c r="B4" s="52"/>
      <c r="C4" s="217" t="s">
        <v>124</v>
      </c>
      <c r="D4" s="218"/>
      <c r="E4" s="218"/>
      <c r="F4" s="218"/>
      <c r="G4" s="65" t="str">
        <f>Proyecto!K4</f>
        <v>Version 001</v>
      </c>
      <c r="H4" s="60"/>
    </row>
    <row r="5" spans="2:16" ht="22.5" customHeight="1" thickBot="1" x14ac:dyDescent="0.2">
      <c r="B5" s="53"/>
      <c r="C5" s="219" t="s">
        <v>126</v>
      </c>
      <c r="D5" s="220"/>
      <c r="E5" s="220"/>
      <c r="F5" s="220"/>
      <c r="G5" s="67" t="s">
        <v>127</v>
      </c>
      <c r="H5" s="60"/>
    </row>
    <row r="6" spans="2:16" ht="5.25" customHeight="1" x14ac:dyDescent="0.15">
      <c r="B6" s="22"/>
      <c r="C6" s="22"/>
      <c r="D6" s="22"/>
      <c r="E6" s="22"/>
      <c r="F6" s="22"/>
    </row>
    <row r="7" spans="2:16" ht="29.25" customHeight="1" x14ac:dyDescent="0.2">
      <c r="B7" s="23" t="s">
        <v>0</v>
      </c>
      <c r="C7" s="269" t="str">
        <f>Proyecto!$E$7</f>
        <v>Robustecimiento del uso de la inteligencia artificial a través del Tesauro: buscador inteligente de la jurisprudencia y doctrina jurídica de la Supersociedades</v>
      </c>
      <c r="D7" s="269"/>
      <c r="E7" s="269"/>
      <c r="F7" s="269"/>
      <c r="G7" s="61"/>
      <c r="P7" s="16"/>
    </row>
    <row r="8" spans="2:16" ht="6.75" customHeight="1" x14ac:dyDescent="0.2">
      <c r="B8" s="31"/>
      <c r="C8" s="32"/>
      <c r="D8" s="32"/>
      <c r="E8" s="32"/>
      <c r="F8" s="32"/>
      <c r="P8" s="16"/>
    </row>
    <row r="9" spans="2:16" x14ac:dyDescent="0.15">
      <c r="B9" s="160"/>
      <c r="C9" s="160"/>
    </row>
    <row r="10" spans="2:16" ht="20.25" customHeight="1" x14ac:dyDescent="0.15">
      <c r="B10" s="266" t="s">
        <v>16</v>
      </c>
      <c r="C10" s="267"/>
      <c r="D10" s="267"/>
      <c r="E10" s="267"/>
      <c r="F10" s="267"/>
      <c r="G10" s="268"/>
    </row>
    <row r="11" spans="2:16" s="33" customFormat="1" ht="15" customHeight="1" x14ac:dyDescent="0.2"/>
    <row r="12" spans="2:16" ht="24.75" customHeight="1" x14ac:dyDescent="0.15">
      <c r="B12" s="62" t="s">
        <v>86</v>
      </c>
      <c r="C12" s="63" t="s">
        <v>17</v>
      </c>
      <c r="D12" s="63" t="s">
        <v>18</v>
      </c>
      <c r="E12" s="63" t="s">
        <v>19</v>
      </c>
      <c r="F12" s="63" t="s">
        <v>20</v>
      </c>
      <c r="G12" s="63" t="s">
        <v>21</v>
      </c>
    </row>
    <row r="13" spans="2:16" ht="57" customHeight="1" x14ac:dyDescent="0.15">
      <c r="B13" s="337" t="str">
        <f>+'Recursos Humanos'!C12</f>
        <v>Despacho del Superintendente</v>
      </c>
      <c r="C13" s="342" t="s">
        <v>100</v>
      </c>
      <c r="D13" s="343" t="s">
        <v>192</v>
      </c>
      <c r="E13" s="337" t="s">
        <v>115</v>
      </c>
      <c r="F13" s="337" t="str">
        <f>+'Recursos Humanos'!C13</f>
        <v>María Consuelo Alarcón Pardo
Gerente Proyecto</v>
      </c>
      <c r="G13" s="342" t="s">
        <v>193</v>
      </c>
    </row>
    <row r="14" spans="2:16" ht="54.75" customHeight="1" x14ac:dyDescent="0.15">
      <c r="B14" s="337" t="str">
        <f>+'Recursos Humanos'!$C$13</f>
        <v>María Consuelo Alarcón Pardo
Gerente Proyecto</v>
      </c>
      <c r="C14" s="342" t="s">
        <v>97</v>
      </c>
      <c r="D14" s="343" t="s">
        <v>194</v>
      </c>
      <c r="E14" s="342" t="s">
        <v>119</v>
      </c>
      <c r="F14" s="337" t="str">
        <f>+'Recursos Humanos'!C14</f>
        <v>Ana Maria Patricia Marmolejo Angel
Oficina Asesora Jurídica</v>
      </c>
      <c r="G14" s="342" t="s">
        <v>195</v>
      </c>
    </row>
    <row r="15" spans="2:16" ht="84.75" customHeight="1" x14ac:dyDescent="0.15">
      <c r="B15" s="337" t="str">
        <f>+'Recursos Humanos'!$C$13</f>
        <v>María Consuelo Alarcón Pardo
Gerente Proyecto</v>
      </c>
      <c r="C15" s="342" t="s">
        <v>97</v>
      </c>
      <c r="D15" s="343" t="s">
        <v>194</v>
      </c>
      <c r="E15" s="342" t="s">
        <v>119</v>
      </c>
      <c r="F15" s="337" t="str">
        <f>+'Recursos Humanos'!C15</f>
        <v>María Consuelo Alarcón Pardo
Delegatura de Procedimientos Mercantiles</v>
      </c>
      <c r="G15" s="342" t="s">
        <v>196</v>
      </c>
    </row>
    <row r="16" spans="2:16" ht="52.5" customHeight="1" x14ac:dyDescent="0.15">
      <c r="B16" s="337" t="str">
        <f>+'Recursos Humanos'!$C$13</f>
        <v>María Consuelo Alarcón Pardo
Gerente Proyecto</v>
      </c>
      <c r="C16" s="342" t="s">
        <v>97</v>
      </c>
      <c r="D16" s="343" t="s">
        <v>194</v>
      </c>
      <c r="E16" s="342" t="s">
        <v>119</v>
      </c>
      <c r="F16" s="337" t="str">
        <f>+'Recursos Humanos'!C16</f>
        <v>Nini Castañeda
Delegatura de Procedimientos de Insolvencia</v>
      </c>
      <c r="G16" s="342" t="s">
        <v>197</v>
      </c>
    </row>
    <row r="17" spans="1:7" ht="41.25" customHeight="1" x14ac:dyDescent="0.15">
      <c r="B17" s="337" t="str">
        <f>+'Recursos Humanos'!$C$13</f>
        <v>María Consuelo Alarcón Pardo
Gerente Proyecto</v>
      </c>
      <c r="C17" s="342" t="s">
        <v>97</v>
      </c>
      <c r="D17" s="343" t="s">
        <v>194</v>
      </c>
      <c r="E17" s="342" t="s">
        <v>119</v>
      </c>
      <c r="F17" s="337" t="str">
        <f>+'Recursos Humanos'!C17</f>
        <v>Angela P. Mortigo
Delegatura de Intervención y Asuntos Financieros Especiales</v>
      </c>
      <c r="G17" s="342" t="s">
        <v>197</v>
      </c>
    </row>
    <row r="18" spans="1:7" ht="53.25" customHeight="1" x14ac:dyDescent="0.15">
      <c r="B18" s="337" t="str">
        <f>+'Recursos Humanos'!$C$13</f>
        <v>María Consuelo Alarcón Pardo
Gerente Proyecto</v>
      </c>
      <c r="C18" s="342" t="s">
        <v>97</v>
      </c>
      <c r="D18" s="343" t="s">
        <v>194</v>
      </c>
      <c r="E18" s="342" t="s">
        <v>119</v>
      </c>
      <c r="F18" s="337" t="str">
        <f>+'Recursos Humanos'!C18</f>
        <v>Marcela E. Doria
Dirección de Cámaras de Comercio</v>
      </c>
      <c r="G18" s="342" t="s">
        <v>197</v>
      </c>
    </row>
    <row r="19" spans="1:7" ht="54.75" customHeight="1" x14ac:dyDescent="0.15">
      <c r="A19" s="16" t="s">
        <v>140</v>
      </c>
      <c r="B19" s="337" t="str">
        <f>+'Recursos Humanos'!$C$13</f>
        <v>María Consuelo Alarcón Pardo
Gerente Proyecto</v>
      </c>
      <c r="C19" s="342" t="s">
        <v>97</v>
      </c>
      <c r="D19" s="343" t="s">
        <v>194</v>
      </c>
      <c r="E19" s="342" t="s">
        <v>119</v>
      </c>
      <c r="F19" s="337" t="str">
        <f>+'Recursos Humanos'!C19</f>
        <v>Mauricio Español Leon
Delegatura de Asuntos Económicos y Societarios</v>
      </c>
      <c r="G19" s="342" t="s">
        <v>197</v>
      </c>
    </row>
    <row r="20" spans="1:7" ht="45" x14ac:dyDescent="0.15">
      <c r="B20" s="337" t="str">
        <f>+'Recursos Humanos'!$C$13</f>
        <v>María Consuelo Alarcón Pardo
Gerente Proyecto</v>
      </c>
      <c r="C20" s="342" t="s">
        <v>97</v>
      </c>
      <c r="D20" s="343" t="s">
        <v>198</v>
      </c>
      <c r="E20" s="342" t="s">
        <v>119</v>
      </c>
      <c r="F20" s="337" t="str">
        <f>+'Recursos Humanos'!C20</f>
        <v xml:space="preserve">
Dirección TIC</v>
      </c>
      <c r="G20" s="342" t="s">
        <v>197</v>
      </c>
    </row>
    <row r="21" spans="1:7" ht="45" x14ac:dyDescent="0.15">
      <c r="B21" s="344" t="s">
        <v>158</v>
      </c>
      <c r="C21" s="344" t="s">
        <v>97</v>
      </c>
      <c r="D21" s="343" t="s">
        <v>199</v>
      </c>
      <c r="E21" s="342" t="s">
        <v>119</v>
      </c>
      <c r="F21" s="344" t="s">
        <v>200</v>
      </c>
      <c r="G21" s="342" t="s">
        <v>197</v>
      </c>
    </row>
    <row r="22" spans="1:7" ht="12.75" x14ac:dyDescent="0.2">
      <c r="C22" s="33"/>
    </row>
    <row r="23" spans="1:7" ht="12.75" x14ac:dyDescent="0.2">
      <c r="C23" s="33"/>
    </row>
    <row r="24" spans="1:7" ht="12.75" x14ac:dyDescent="0.2">
      <c r="C24" s="33"/>
    </row>
    <row r="25" spans="1:7" ht="12.75" x14ac:dyDescent="0.2">
      <c r="C25" s="33"/>
    </row>
    <row r="26" spans="1:7" ht="12.75" x14ac:dyDescent="0.2">
      <c r="C26" s="33"/>
    </row>
    <row r="27" spans="1:7" ht="12.75" x14ac:dyDescent="0.2">
      <c r="C27" s="3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G22:G65505 G9 G11 E22:E65505"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2" sqref="B12:H16"/>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38.8554687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1"/>
      <c r="C2" s="215" t="s">
        <v>121</v>
      </c>
      <c r="D2" s="216"/>
      <c r="E2" s="216"/>
      <c r="F2" s="216"/>
      <c r="G2" s="205" t="str">
        <f>Proyecto!K2</f>
        <v>Codigo: GC-F-015</v>
      </c>
      <c r="H2" s="207"/>
      <c r="K2" s="29"/>
      <c r="L2" s="29"/>
      <c r="M2" s="30"/>
    </row>
    <row r="3" spans="2:23" ht="23.25" customHeight="1" x14ac:dyDescent="0.15">
      <c r="B3" s="52"/>
      <c r="C3" s="217" t="s">
        <v>123</v>
      </c>
      <c r="D3" s="218"/>
      <c r="E3" s="218"/>
      <c r="F3" s="218"/>
      <c r="G3" s="208" t="str">
        <f>Proyecto!K3</f>
        <v>Fecha: 17 de septiembre de 2014</v>
      </c>
      <c r="H3" s="210"/>
      <c r="K3" s="29"/>
      <c r="L3" s="29"/>
      <c r="M3" s="30"/>
    </row>
    <row r="4" spans="2:23" ht="24" customHeight="1" x14ac:dyDescent="0.15">
      <c r="B4" s="52"/>
      <c r="C4" s="217" t="s">
        <v>124</v>
      </c>
      <c r="D4" s="218"/>
      <c r="E4" s="218"/>
      <c r="F4" s="218"/>
      <c r="G4" s="208" t="str">
        <f>Proyecto!K4</f>
        <v>Version 001</v>
      </c>
      <c r="H4" s="210"/>
      <c r="M4" s="30"/>
    </row>
    <row r="5" spans="2:23" ht="22.5" customHeight="1" thickBot="1" x14ac:dyDescent="0.2">
      <c r="B5" s="53"/>
      <c r="C5" s="219" t="s">
        <v>126</v>
      </c>
      <c r="D5" s="220"/>
      <c r="E5" s="220"/>
      <c r="F5" s="220"/>
      <c r="G5" s="211" t="s">
        <v>127</v>
      </c>
      <c r="H5" s="213"/>
    </row>
    <row r="6" spans="2:23" ht="5.25" customHeight="1" x14ac:dyDescent="0.15">
      <c r="B6" s="22"/>
      <c r="C6" s="22"/>
      <c r="D6" s="22"/>
      <c r="E6" s="22"/>
      <c r="F6" s="22"/>
      <c r="G6" s="22"/>
      <c r="H6" s="22"/>
    </row>
    <row r="7" spans="2:23" ht="29.25" customHeight="1" x14ac:dyDescent="0.2">
      <c r="B7" s="76" t="s">
        <v>0</v>
      </c>
      <c r="C7" s="214" t="str">
        <f>Proyecto!$E$7</f>
        <v>Robustecimiento del uso de la inteligencia artificial a través del Tesauro: buscador inteligente de la jurisprudencia y doctrina jurídica de la Supersociedades</v>
      </c>
      <c r="D7" s="214"/>
      <c r="E7" s="214"/>
      <c r="F7" s="214"/>
      <c r="G7" s="214"/>
      <c r="H7" s="214"/>
      <c r="W7" s="16"/>
    </row>
    <row r="9" spans="2:23" ht="15" customHeight="1" x14ac:dyDescent="0.15">
      <c r="B9" s="226" t="s">
        <v>9</v>
      </c>
      <c r="C9" s="226"/>
      <c r="D9" s="226"/>
      <c r="E9" s="226"/>
      <c r="F9" s="226"/>
      <c r="G9" s="226"/>
      <c r="H9" s="226"/>
    </row>
    <row r="10" spans="2:23" s="33" customFormat="1" ht="15" customHeight="1" x14ac:dyDescent="0.2"/>
    <row r="11" spans="2:23" ht="33.75" customHeight="1" x14ac:dyDescent="0.15">
      <c r="B11" s="221" t="s">
        <v>87</v>
      </c>
      <c r="C11" s="221"/>
      <c r="D11" s="27" t="s">
        <v>28</v>
      </c>
      <c r="E11" s="27" t="s">
        <v>10</v>
      </c>
      <c r="F11" s="27" t="s">
        <v>12</v>
      </c>
      <c r="G11" s="27" t="s">
        <v>13</v>
      </c>
      <c r="H11" s="27" t="s">
        <v>120</v>
      </c>
    </row>
    <row r="12" spans="2:23" ht="50.1" customHeight="1" x14ac:dyDescent="0.15">
      <c r="B12" s="328" t="s">
        <v>223</v>
      </c>
      <c r="C12" s="328"/>
      <c r="D12" s="349"/>
      <c r="E12" s="350"/>
      <c r="F12" s="350"/>
      <c r="G12" s="351"/>
      <c r="H12" s="350"/>
    </row>
    <row r="13" spans="2:23" ht="66" customHeight="1" x14ac:dyDescent="0.15">
      <c r="B13" s="328"/>
      <c r="C13" s="328"/>
      <c r="D13" s="349"/>
      <c r="E13" s="349"/>
      <c r="F13" s="350"/>
      <c r="G13" s="351"/>
      <c r="H13" s="349"/>
    </row>
    <row r="14" spans="2:23" ht="50.1" customHeight="1" x14ac:dyDescent="0.15">
      <c r="B14" s="328"/>
      <c r="C14" s="328"/>
      <c r="D14" s="349"/>
      <c r="E14" s="349"/>
      <c r="F14" s="350"/>
      <c r="G14" s="351"/>
      <c r="H14" s="349"/>
    </row>
    <row r="15" spans="2:23" ht="50.1" customHeight="1" x14ac:dyDescent="0.15">
      <c r="B15" s="328"/>
      <c r="C15" s="328"/>
      <c r="D15" s="349"/>
      <c r="E15" s="349"/>
      <c r="F15" s="350"/>
      <c r="G15" s="351"/>
      <c r="H15" s="349"/>
    </row>
    <row r="16" spans="2:23" ht="18" customHeight="1" x14ac:dyDescent="0.15">
      <c r="B16" s="328"/>
      <c r="C16" s="328"/>
      <c r="D16" s="349"/>
      <c r="E16" s="349"/>
      <c r="F16" s="350"/>
      <c r="G16" s="351"/>
      <c r="H16" s="349"/>
    </row>
    <row r="17" spans="2:8" ht="18" customHeight="1" x14ac:dyDescent="0.15">
      <c r="B17" s="209"/>
      <c r="C17" s="209"/>
      <c r="D17" s="28"/>
      <c r="E17" s="28"/>
      <c r="F17" s="34"/>
      <c r="G17" s="77"/>
      <c r="H17" s="28"/>
    </row>
    <row r="18" spans="2:8" ht="18" customHeight="1" x14ac:dyDescent="0.15">
      <c r="B18" s="209"/>
      <c r="C18" s="209"/>
      <c r="D18" s="28"/>
      <c r="E18" s="28"/>
      <c r="F18" s="34"/>
      <c r="G18" s="77"/>
      <c r="H18" s="28"/>
    </row>
    <row r="19" spans="2:8" ht="18" customHeight="1" x14ac:dyDescent="0.15">
      <c r="B19" s="209"/>
      <c r="C19" s="209"/>
      <c r="D19" s="28"/>
      <c r="E19" s="28"/>
      <c r="F19" s="34"/>
      <c r="G19" s="77"/>
      <c r="H19" s="28"/>
    </row>
    <row r="20" spans="2:8" ht="18" customHeight="1" x14ac:dyDescent="0.15">
      <c r="B20" s="209"/>
      <c r="C20" s="209"/>
      <c r="D20" s="28"/>
      <c r="E20" s="28"/>
      <c r="F20" s="34"/>
      <c r="G20" s="77"/>
      <c r="H20" s="28"/>
    </row>
    <row r="21" spans="2:8" ht="18" customHeight="1" x14ac:dyDescent="0.15">
      <c r="B21" s="209"/>
      <c r="C21" s="209"/>
      <c r="D21" s="28"/>
      <c r="E21" s="28"/>
      <c r="F21" s="34"/>
      <c r="G21" s="77"/>
      <c r="H21" s="28"/>
    </row>
    <row r="22" spans="2:8" ht="18" customHeight="1" x14ac:dyDescent="0.15">
      <c r="B22" s="209"/>
      <c r="C22" s="209"/>
      <c r="D22" s="28"/>
      <c r="E22" s="28"/>
      <c r="F22" s="34"/>
      <c r="G22" s="77"/>
      <c r="H22" s="28"/>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7:E22">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E12:E16">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1"/>
  <sheetViews>
    <sheetView showGridLines="0" topLeftCell="A10" zoomScale="90" zoomScaleNormal="90" workbookViewId="0">
      <selection activeCell="A10" sqref="A1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77"/>
      <c r="C2" s="278"/>
      <c r="D2" s="283" t="s">
        <v>121</v>
      </c>
      <c r="E2" s="284"/>
      <c r="F2" s="284"/>
      <c r="G2" s="284"/>
      <c r="H2" s="284"/>
      <c r="I2" s="284"/>
      <c r="J2" s="285"/>
      <c r="K2" s="14"/>
      <c r="L2" s="12"/>
      <c r="M2" s="271" t="str">
        <f>Proyecto!K2</f>
        <v>Codigo: GC-F-015</v>
      </c>
      <c r="N2" s="271"/>
      <c r="O2" s="271"/>
      <c r="P2" s="272"/>
      <c r="S2" s="4"/>
      <c r="T2" s="4"/>
      <c r="U2" s="7"/>
    </row>
    <row r="3" spans="2:31" ht="23.25" customHeight="1" x14ac:dyDescent="0.2">
      <c r="B3" s="279"/>
      <c r="C3" s="280"/>
      <c r="D3" s="286" t="s">
        <v>123</v>
      </c>
      <c r="E3" s="287"/>
      <c r="F3" s="287"/>
      <c r="G3" s="287"/>
      <c r="H3" s="287"/>
      <c r="I3" s="287"/>
      <c r="J3" s="288"/>
      <c r="K3" s="10"/>
      <c r="L3" s="11"/>
      <c r="M3" s="273" t="str">
        <f>Proyecto!K3</f>
        <v>Fecha: 17 de septiembre de 2014</v>
      </c>
      <c r="N3" s="273"/>
      <c r="O3" s="273"/>
      <c r="P3" s="274"/>
      <c r="S3" s="4"/>
      <c r="T3" s="4"/>
      <c r="U3" s="7"/>
    </row>
    <row r="4" spans="2:31" ht="24" customHeight="1" x14ac:dyDescent="0.2">
      <c r="B4" s="279"/>
      <c r="C4" s="280"/>
      <c r="D4" s="286" t="s">
        <v>124</v>
      </c>
      <c r="E4" s="287"/>
      <c r="F4" s="287"/>
      <c r="G4" s="287"/>
      <c r="H4" s="287"/>
      <c r="I4" s="287"/>
      <c r="J4" s="288"/>
      <c r="K4" s="10"/>
      <c r="L4" s="11"/>
      <c r="M4" s="273" t="str">
        <f>Proyecto!K4</f>
        <v>Version 001</v>
      </c>
      <c r="N4" s="273"/>
      <c r="O4" s="273"/>
      <c r="P4" s="274"/>
      <c r="U4" s="7"/>
    </row>
    <row r="5" spans="2:31" ht="22.5" customHeight="1" thickBot="1" x14ac:dyDescent="0.25">
      <c r="B5" s="281"/>
      <c r="C5" s="282"/>
      <c r="D5" s="289" t="s">
        <v>126</v>
      </c>
      <c r="E5" s="290"/>
      <c r="F5" s="290"/>
      <c r="G5" s="290"/>
      <c r="H5" s="290"/>
      <c r="I5" s="290"/>
      <c r="J5" s="291"/>
      <c r="K5" s="15"/>
      <c r="L5" s="13"/>
      <c r="M5" s="275" t="s">
        <v>127</v>
      </c>
      <c r="N5" s="275"/>
      <c r="O5" s="275"/>
      <c r="P5" s="276"/>
    </row>
    <row r="6" spans="2:31" ht="5.25" customHeight="1" x14ac:dyDescent="0.2">
      <c r="B6" s="3"/>
      <c r="C6" s="3"/>
      <c r="D6" s="3"/>
      <c r="E6" s="3"/>
      <c r="F6" s="3"/>
      <c r="G6" s="3"/>
      <c r="H6" s="3"/>
      <c r="I6" s="3"/>
      <c r="J6" s="3"/>
      <c r="K6" s="3"/>
      <c r="L6" s="3"/>
      <c r="M6" s="3"/>
      <c r="N6" s="3"/>
      <c r="O6" s="3"/>
      <c r="P6" s="3"/>
    </row>
    <row r="7" spans="2:31" ht="29.25" customHeight="1" x14ac:dyDescent="0.2">
      <c r="B7" s="270" t="s">
        <v>0</v>
      </c>
      <c r="C7" s="270"/>
      <c r="D7" s="214" t="str">
        <f>Proyecto!$E$7</f>
        <v>Robustecimiento del uso de la inteligencia artificial a través del Tesauro: buscador inteligente de la jurisprudencia y doctrina jurídica de la Supersociedades</v>
      </c>
      <c r="E7" s="214"/>
      <c r="F7" s="214"/>
      <c r="G7" s="214"/>
      <c r="H7" s="214"/>
      <c r="I7" s="214"/>
      <c r="J7" s="214"/>
      <c r="K7" s="214"/>
      <c r="L7" s="214"/>
      <c r="M7" s="214"/>
      <c r="N7" s="214"/>
      <c r="O7" s="214"/>
      <c r="P7" s="214"/>
      <c r="AE7" s="1"/>
    </row>
    <row r="8" spans="2:31" ht="6.75" customHeight="1" x14ac:dyDescent="0.2">
      <c r="B8" s="5"/>
      <c r="C8" s="5"/>
      <c r="D8" s="6"/>
      <c r="E8" s="6"/>
      <c r="F8" s="6"/>
      <c r="G8" s="6"/>
      <c r="H8" s="6"/>
      <c r="I8" s="6"/>
      <c r="J8" s="6"/>
      <c r="K8" s="6"/>
      <c r="L8" s="6"/>
      <c r="M8" s="6"/>
      <c r="N8" s="6"/>
      <c r="O8" s="6"/>
      <c r="P8" s="6"/>
      <c r="AE8" s="1"/>
    </row>
    <row r="10" spans="2:31" ht="101.25" customHeight="1" x14ac:dyDescent="0.2">
      <c r="B10" s="270" t="s">
        <v>29</v>
      </c>
      <c r="C10" s="270"/>
      <c r="D10" s="297" t="s">
        <v>224</v>
      </c>
      <c r="E10" s="352"/>
      <c r="F10" s="352"/>
      <c r="G10" s="352"/>
      <c r="H10" s="352"/>
      <c r="I10" s="352"/>
      <c r="J10" s="352"/>
      <c r="K10" s="352"/>
      <c r="L10" s="352"/>
      <c r="M10" s="352"/>
      <c r="N10" s="352"/>
      <c r="O10" s="352"/>
      <c r="P10" s="352"/>
      <c r="AE10" s="1"/>
    </row>
    <row r="11" spans="2:31" ht="15" x14ac:dyDescent="0.2">
      <c r="D11" s="353"/>
      <c r="E11" s="353"/>
      <c r="F11" s="353"/>
      <c r="G11" s="353"/>
      <c r="H11" s="353"/>
      <c r="I11" s="353"/>
      <c r="J11" s="353"/>
      <c r="K11" s="353"/>
      <c r="L11" s="353"/>
      <c r="M11" s="353"/>
      <c r="N11" s="353"/>
      <c r="O11" s="353"/>
      <c r="P11" s="353"/>
    </row>
    <row r="12" spans="2:31" ht="30" customHeight="1" x14ac:dyDescent="0.2">
      <c r="B12" s="270" t="s">
        <v>30</v>
      </c>
      <c r="C12" s="270"/>
      <c r="D12" s="297" t="s">
        <v>225</v>
      </c>
      <c r="E12" s="297"/>
      <c r="F12" s="297"/>
      <c r="G12" s="297"/>
      <c r="H12" s="297"/>
      <c r="I12" s="297"/>
      <c r="J12" s="297"/>
      <c r="K12" s="297"/>
      <c r="L12" s="297"/>
      <c r="M12" s="297"/>
      <c r="N12" s="297"/>
      <c r="O12" s="297"/>
      <c r="P12" s="297"/>
    </row>
    <row r="13" spans="2:31" ht="6.75" customHeight="1" x14ac:dyDescent="0.2">
      <c r="B13" s="5"/>
      <c r="C13" s="5"/>
      <c r="D13" s="354"/>
      <c r="E13" s="354"/>
      <c r="F13" s="354"/>
      <c r="G13" s="354"/>
      <c r="H13" s="354"/>
      <c r="I13" s="354"/>
      <c r="J13" s="354"/>
      <c r="K13" s="354"/>
      <c r="L13" s="354"/>
      <c r="M13" s="354"/>
      <c r="N13" s="354"/>
      <c r="O13" s="354"/>
      <c r="P13" s="354"/>
      <c r="AE13" s="1"/>
    </row>
    <row r="14" spans="2:31" ht="30" customHeight="1" x14ac:dyDescent="0.2">
      <c r="B14" s="270" t="s">
        <v>31</v>
      </c>
      <c r="C14" s="270"/>
      <c r="D14" s="297" t="s">
        <v>226</v>
      </c>
      <c r="E14" s="297"/>
      <c r="F14" s="297"/>
      <c r="G14" s="297"/>
      <c r="H14" s="297"/>
      <c r="I14" s="297"/>
      <c r="J14" s="297"/>
      <c r="K14" s="297"/>
      <c r="L14" s="297"/>
      <c r="M14" s="297"/>
      <c r="N14" s="297"/>
      <c r="O14" s="297"/>
      <c r="P14" s="297"/>
    </row>
    <row r="15" spans="2:31" ht="6.75" customHeight="1" x14ac:dyDescent="0.2">
      <c r="B15" s="5"/>
      <c r="C15" s="5"/>
      <c r="D15" s="354"/>
      <c r="E15" s="354"/>
      <c r="F15" s="354"/>
      <c r="G15" s="354"/>
      <c r="H15" s="354"/>
      <c r="I15" s="354"/>
      <c r="J15" s="354"/>
      <c r="K15" s="354"/>
      <c r="L15" s="354"/>
      <c r="M15" s="354"/>
      <c r="N15" s="354"/>
      <c r="O15" s="354"/>
      <c r="P15" s="354"/>
      <c r="AE15" s="1"/>
    </row>
    <row r="16" spans="2:31" ht="69.75" customHeight="1" x14ac:dyDescent="0.2">
      <c r="B16" s="270" t="s">
        <v>32</v>
      </c>
      <c r="C16" s="270"/>
      <c r="D16" s="297" t="s">
        <v>227</v>
      </c>
      <c r="E16" s="297"/>
      <c r="F16" s="297"/>
      <c r="G16" s="297"/>
      <c r="H16" s="297"/>
      <c r="I16" s="297"/>
      <c r="J16" s="297"/>
      <c r="K16" s="297"/>
      <c r="L16" s="297"/>
      <c r="M16" s="297"/>
      <c r="N16" s="297"/>
      <c r="O16" s="297"/>
      <c r="P16" s="297"/>
    </row>
    <row r="17" spans="2:31" ht="6.75" customHeight="1" x14ac:dyDescent="0.2">
      <c r="B17" s="5"/>
      <c r="C17" s="5"/>
      <c r="D17" s="354"/>
      <c r="E17" s="354"/>
      <c r="F17" s="354"/>
      <c r="G17" s="354"/>
      <c r="H17" s="354"/>
      <c r="I17" s="354"/>
      <c r="J17" s="354"/>
      <c r="K17" s="354"/>
      <c r="L17" s="354"/>
      <c r="M17" s="354"/>
      <c r="N17" s="354"/>
      <c r="O17" s="354"/>
      <c r="P17" s="354"/>
      <c r="AE17" s="1"/>
    </row>
    <row r="18" spans="2:31" ht="102.75" customHeight="1" x14ac:dyDescent="0.2">
      <c r="B18" s="270" t="s">
        <v>33</v>
      </c>
      <c r="C18" s="270"/>
      <c r="D18" s="297" t="s">
        <v>228</v>
      </c>
      <c r="E18" s="297"/>
      <c r="F18" s="297"/>
      <c r="G18" s="297"/>
      <c r="H18" s="297"/>
      <c r="I18" s="297"/>
      <c r="J18" s="297"/>
      <c r="K18" s="297"/>
      <c r="L18" s="297"/>
      <c r="M18" s="297"/>
      <c r="N18" s="297"/>
      <c r="O18" s="297"/>
      <c r="P18" s="297"/>
    </row>
    <row r="19" spans="2:31" ht="6.75" customHeight="1" x14ac:dyDescent="0.2">
      <c r="B19" s="5"/>
      <c r="C19" s="5"/>
      <c r="D19" s="354"/>
      <c r="E19" s="354"/>
      <c r="F19" s="354"/>
      <c r="G19" s="354"/>
      <c r="H19" s="354"/>
      <c r="I19" s="354"/>
      <c r="J19" s="354"/>
      <c r="K19" s="354"/>
      <c r="L19" s="354"/>
      <c r="M19" s="354"/>
      <c r="N19" s="354"/>
      <c r="O19" s="354"/>
      <c r="P19" s="354"/>
      <c r="AE19" s="1"/>
    </row>
    <row r="20" spans="2:31" ht="77.25" customHeight="1" x14ac:dyDescent="0.2">
      <c r="B20" s="270" t="s">
        <v>34</v>
      </c>
      <c r="C20" s="270"/>
      <c r="D20" s="297" t="s">
        <v>229</v>
      </c>
      <c r="E20" s="297"/>
      <c r="F20" s="297"/>
      <c r="G20" s="297"/>
      <c r="H20" s="297"/>
      <c r="I20" s="297"/>
      <c r="J20" s="297"/>
      <c r="K20" s="297"/>
      <c r="L20" s="297"/>
      <c r="M20" s="297"/>
      <c r="N20" s="297"/>
      <c r="O20" s="297"/>
      <c r="P20" s="297"/>
    </row>
    <row r="21" spans="2:31" ht="15" x14ac:dyDescent="0.2">
      <c r="D21" s="127"/>
      <c r="E21" s="127"/>
      <c r="F21" s="127"/>
      <c r="G21" s="127"/>
      <c r="H21" s="127"/>
      <c r="I21" s="127"/>
      <c r="J21" s="127"/>
      <c r="K21" s="127"/>
      <c r="L21" s="127"/>
      <c r="M21" s="127"/>
      <c r="N21" s="127"/>
      <c r="O21" s="127"/>
      <c r="P21" s="127"/>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Q11:U12 O9:U9 G9:M9 W9:AC9 W18:AC18 G20:M65492 W14:AC14 Q14:U14 W20:AC65492 W16:AC16 W11:AC12 O16:U16 O20:U65492 O18:U18 O11:P11 G11:M11 G16:M16 G18:M18"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S19"/>
  <sheetViews>
    <sheetView showGridLines="0" topLeftCell="A7" zoomScaleNormal="100" workbookViewId="0">
      <pane xSplit="6" ySplit="3" topLeftCell="G10" activePane="bottomRight" state="frozen"/>
      <selection activeCell="A7" sqref="A7"/>
      <selection pane="topRight" activeCell="F7" sqref="F7"/>
      <selection pane="bottomLeft" activeCell="A10" sqref="A10"/>
      <selection pane="bottomRight"/>
    </sheetView>
  </sheetViews>
  <sheetFormatPr baseColWidth="10" defaultRowHeight="11.25" x14ac:dyDescent="0.15"/>
  <cols>
    <col min="1" max="1" width="1.5703125" style="16" customWidth="1"/>
    <col min="2" max="2" width="3.140625" style="16" customWidth="1"/>
    <col min="3" max="3" width="52" style="16" customWidth="1"/>
    <col min="4" max="4" width="33.85546875" style="16" customWidth="1"/>
    <col min="5" max="5" width="9.140625" style="16" customWidth="1"/>
    <col min="6" max="6" width="10.85546875" style="16" customWidth="1"/>
    <col min="7" max="7" width="26.7109375" style="16" customWidth="1"/>
    <col min="8" max="8" width="25" style="16" customWidth="1"/>
    <col min="9" max="9" width="27"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2:45" ht="12" thickBot="1" x14ac:dyDescent="0.2"/>
    <row r="2" spans="2:45" ht="26.25" customHeight="1" x14ac:dyDescent="0.2">
      <c r="C2" s="293"/>
      <c r="D2" s="216" t="s">
        <v>121</v>
      </c>
      <c r="E2" s="216"/>
      <c r="F2" s="216"/>
      <c r="G2" s="216"/>
      <c r="H2" s="216"/>
      <c r="I2" s="216"/>
      <c r="J2" s="216"/>
      <c r="K2" s="216"/>
      <c r="L2" s="205" t="str">
        <f>Proyecto!K2</f>
        <v>Codigo: GC-F-015</v>
      </c>
      <c r="M2" s="207"/>
      <c r="N2" s="60"/>
      <c r="O2" s="60"/>
    </row>
    <row r="3" spans="2:45" ht="23.25" customHeight="1" x14ac:dyDescent="0.2">
      <c r="C3" s="294"/>
      <c r="D3" s="218" t="s">
        <v>123</v>
      </c>
      <c r="E3" s="218"/>
      <c r="F3" s="218"/>
      <c r="G3" s="218"/>
      <c r="H3" s="218"/>
      <c r="I3" s="218"/>
      <c r="J3" s="218"/>
      <c r="K3" s="218"/>
      <c r="L3" s="208" t="str">
        <f>Proyecto!K3</f>
        <v>Fecha: 17 de septiembre de 2014</v>
      </c>
      <c r="M3" s="210"/>
      <c r="N3" s="60"/>
      <c r="O3" s="60"/>
    </row>
    <row r="4" spans="2:45" ht="24" customHeight="1" x14ac:dyDescent="0.2">
      <c r="C4" s="294"/>
      <c r="D4" s="218" t="s">
        <v>124</v>
      </c>
      <c r="E4" s="218"/>
      <c r="F4" s="218"/>
      <c r="G4" s="218"/>
      <c r="H4" s="218"/>
      <c r="I4" s="218"/>
      <c r="J4" s="218"/>
      <c r="K4" s="218"/>
      <c r="L4" s="208" t="str">
        <f>Proyecto!K4</f>
        <v>Version 001</v>
      </c>
      <c r="M4" s="210"/>
      <c r="N4" s="60"/>
      <c r="O4" s="60"/>
    </row>
    <row r="5" spans="2:45" ht="22.5" customHeight="1" thickBot="1" x14ac:dyDescent="0.25">
      <c r="C5" s="295"/>
      <c r="D5" s="220" t="s">
        <v>126</v>
      </c>
      <c r="E5" s="220"/>
      <c r="F5" s="220"/>
      <c r="G5" s="220"/>
      <c r="H5" s="220"/>
      <c r="I5" s="220"/>
      <c r="J5" s="220"/>
      <c r="K5" s="220"/>
      <c r="L5" s="211" t="s">
        <v>127</v>
      </c>
      <c r="M5" s="213"/>
      <c r="N5" s="60"/>
      <c r="O5" s="60"/>
    </row>
    <row r="6" spans="2:45" ht="5.25" customHeight="1" x14ac:dyDescent="0.15">
      <c r="C6" s="22"/>
      <c r="D6" s="22"/>
      <c r="E6" s="22"/>
      <c r="F6" s="22"/>
    </row>
    <row r="7" spans="2:45" ht="29.25" customHeight="1" x14ac:dyDescent="0.2">
      <c r="C7" s="151" t="s">
        <v>0</v>
      </c>
      <c r="D7" s="151"/>
      <c r="E7" s="292" t="str">
        <f>Proyecto!$E$7</f>
        <v>Robustecimiento del uso de la inteligencia artificial a través del Tesauro: buscador inteligente de la jurisprudencia y doctrina jurídica de la Supersociedades</v>
      </c>
      <c r="F7" s="292"/>
      <c r="G7" s="292"/>
      <c r="H7" s="292"/>
      <c r="I7" s="292"/>
      <c r="J7" s="292"/>
      <c r="K7" s="292"/>
      <c r="L7" s="292"/>
      <c r="M7" s="292"/>
      <c r="N7" s="16"/>
    </row>
    <row r="8" spans="2:45" ht="12.75" x14ac:dyDescent="0.2">
      <c r="N8" s="296" t="s">
        <v>141</v>
      </c>
      <c r="O8" s="296"/>
      <c r="P8" s="296" t="s">
        <v>142</v>
      </c>
      <c r="Q8" s="296"/>
      <c r="R8" s="296" t="s">
        <v>143</v>
      </c>
      <c r="S8" s="296"/>
      <c r="T8" s="296" t="s">
        <v>144</v>
      </c>
      <c r="U8" s="296"/>
      <c r="V8" s="296" t="s">
        <v>145</v>
      </c>
      <c r="W8" s="296"/>
      <c r="X8" s="296" t="s">
        <v>146</v>
      </c>
      <c r="Y8" s="296"/>
      <c r="Z8" s="296" t="s">
        <v>147</v>
      </c>
      <c r="AA8" s="296"/>
      <c r="AB8" s="296" t="s">
        <v>148</v>
      </c>
      <c r="AC8" s="296"/>
      <c r="AD8" s="296" t="s">
        <v>149</v>
      </c>
      <c r="AE8" s="296"/>
      <c r="AF8" s="296" t="s">
        <v>150</v>
      </c>
      <c r="AG8" s="296"/>
      <c r="AH8" s="296" t="s">
        <v>151</v>
      </c>
      <c r="AI8" s="296"/>
      <c r="AJ8" s="296" t="s">
        <v>152</v>
      </c>
      <c r="AK8" s="296"/>
      <c r="AL8" s="78"/>
    </row>
    <row r="9" spans="2:45" ht="51.75" customHeight="1" x14ac:dyDescent="0.2">
      <c r="C9" s="79" t="s">
        <v>76</v>
      </c>
      <c r="D9" s="79" t="s">
        <v>77</v>
      </c>
      <c r="E9" s="79" t="s">
        <v>78</v>
      </c>
      <c r="F9" s="80" t="s">
        <v>79</v>
      </c>
      <c r="G9" s="79" t="s">
        <v>80</v>
      </c>
      <c r="H9" s="81" t="s">
        <v>89</v>
      </c>
      <c r="I9" s="81" t="s">
        <v>90</v>
      </c>
      <c r="J9" s="81" t="s">
        <v>91</v>
      </c>
      <c r="K9" s="80" t="s">
        <v>81</v>
      </c>
      <c r="L9" s="82" t="s">
        <v>82</v>
      </c>
      <c r="M9" s="82" t="s">
        <v>83</v>
      </c>
      <c r="N9" s="84" t="s">
        <v>153</v>
      </c>
      <c r="O9" s="83" t="s">
        <v>154</v>
      </c>
      <c r="P9" s="83" t="s">
        <v>153</v>
      </c>
      <c r="Q9" s="83" t="s">
        <v>154</v>
      </c>
      <c r="R9" s="83" t="s">
        <v>153</v>
      </c>
      <c r="S9" s="83" t="s">
        <v>154</v>
      </c>
      <c r="T9" s="83" t="s">
        <v>153</v>
      </c>
      <c r="U9" s="83" t="s">
        <v>154</v>
      </c>
      <c r="V9" s="83" t="s">
        <v>153</v>
      </c>
      <c r="W9" s="83" t="s">
        <v>154</v>
      </c>
      <c r="X9" s="83" t="s">
        <v>153</v>
      </c>
      <c r="Y9" s="83" t="s">
        <v>154</v>
      </c>
      <c r="Z9" s="83" t="s">
        <v>153</v>
      </c>
      <c r="AA9" s="83" t="s">
        <v>154</v>
      </c>
      <c r="AB9" s="83" t="s">
        <v>153</v>
      </c>
      <c r="AC9" s="83" t="s">
        <v>154</v>
      </c>
      <c r="AD9" s="83" t="s">
        <v>153</v>
      </c>
      <c r="AE9" s="83" t="s">
        <v>154</v>
      </c>
      <c r="AF9" s="83" t="s">
        <v>153</v>
      </c>
      <c r="AG9" s="83" t="s">
        <v>154</v>
      </c>
      <c r="AH9" s="83" t="s">
        <v>153</v>
      </c>
      <c r="AI9" s="83" t="s">
        <v>154</v>
      </c>
      <c r="AJ9" s="83" t="s">
        <v>153</v>
      </c>
      <c r="AK9" s="83" t="s">
        <v>154</v>
      </c>
      <c r="AL9" s="85"/>
      <c r="AM9" s="86"/>
      <c r="AN9" s="86"/>
      <c r="AO9" s="86"/>
      <c r="AP9" s="86"/>
      <c r="AQ9" s="86"/>
      <c r="AR9" s="86"/>
      <c r="AS9" s="86"/>
    </row>
    <row r="10" spans="2:45" s="121" customFormat="1" ht="14.25" x14ac:dyDescent="0.2">
      <c r="B10" s="107"/>
      <c r="C10" s="133"/>
      <c r="D10" s="134"/>
      <c r="E10" s="134"/>
      <c r="F10" s="135"/>
      <c r="G10" s="134"/>
      <c r="H10" s="149"/>
      <c r="I10" s="149"/>
      <c r="J10" s="136"/>
      <c r="K10" s="137"/>
      <c r="L10" s="138"/>
      <c r="M10" s="114"/>
      <c r="N10" s="115"/>
      <c r="O10" s="116"/>
      <c r="P10" s="115"/>
      <c r="Q10" s="116"/>
      <c r="R10" s="115"/>
      <c r="S10" s="117"/>
      <c r="T10" s="115"/>
      <c r="U10" s="116"/>
      <c r="V10" s="115"/>
      <c r="W10" s="117"/>
      <c r="X10" s="115"/>
      <c r="Y10" s="117"/>
      <c r="Z10" s="115"/>
      <c r="AA10" s="117"/>
      <c r="AB10" s="115"/>
      <c r="AC10" s="117"/>
      <c r="AD10" s="115"/>
      <c r="AE10" s="117"/>
      <c r="AF10" s="115"/>
      <c r="AG10" s="117"/>
      <c r="AH10" s="115"/>
      <c r="AI10" s="117"/>
      <c r="AJ10" s="115"/>
      <c r="AK10" s="117"/>
      <c r="AL10" s="118"/>
      <c r="AM10" s="119"/>
      <c r="AN10" s="120"/>
    </row>
    <row r="11" spans="2:45" s="121" customFormat="1" ht="14.25" x14ac:dyDescent="0.2">
      <c r="B11" s="107"/>
      <c r="C11" s="133"/>
      <c r="D11" s="134"/>
      <c r="E11" s="139"/>
      <c r="F11" s="135"/>
      <c r="G11" s="134"/>
      <c r="H11" s="149"/>
      <c r="I11" s="149"/>
      <c r="J11" s="136"/>
      <c r="K11" s="112"/>
      <c r="L11" s="113"/>
      <c r="M11" s="114"/>
      <c r="N11" s="115"/>
      <c r="O11" s="117"/>
      <c r="P11" s="115"/>
      <c r="Q11" s="116"/>
      <c r="R11" s="115"/>
      <c r="S11" s="116"/>
      <c r="T11" s="115"/>
      <c r="U11" s="116"/>
      <c r="V11" s="115"/>
      <c r="W11" s="116"/>
      <c r="X11" s="115"/>
      <c r="Y11" s="116"/>
      <c r="Z11" s="115"/>
      <c r="AA11" s="116"/>
      <c r="AB11" s="115"/>
      <c r="AC11" s="116"/>
      <c r="AD11" s="115"/>
      <c r="AE11" s="116"/>
      <c r="AF11" s="115"/>
      <c r="AG11" s="117"/>
      <c r="AH11" s="115"/>
      <c r="AI11" s="117"/>
      <c r="AJ11" s="115"/>
      <c r="AK11" s="117"/>
      <c r="AL11" s="118"/>
      <c r="AM11" s="119"/>
      <c r="AN11" s="120"/>
    </row>
    <row r="12" spans="2:45" s="121" customFormat="1" ht="14.25" x14ac:dyDescent="0.2">
      <c r="B12" s="107"/>
      <c r="C12" s="133"/>
      <c r="D12" s="134"/>
      <c r="E12" s="134"/>
      <c r="F12" s="135"/>
      <c r="G12" s="134"/>
      <c r="H12" s="149"/>
      <c r="I12" s="149"/>
      <c r="J12" s="136"/>
      <c r="K12" s="112"/>
      <c r="L12" s="113"/>
      <c r="M12" s="114"/>
      <c r="N12" s="115"/>
      <c r="O12" s="117"/>
      <c r="P12" s="115"/>
      <c r="Q12" s="116"/>
      <c r="R12" s="115"/>
      <c r="S12" s="116"/>
      <c r="T12" s="115"/>
      <c r="U12" s="116"/>
      <c r="V12" s="115"/>
      <c r="W12" s="116"/>
      <c r="X12" s="115"/>
      <c r="Y12" s="116"/>
      <c r="Z12" s="115"/>
      <c r="AA12" s="116"/>
      <c r="AB12" s="115"/>
      <c r="AC12" s="116"/>
      <c r="AD12" s="115"/>
      <c r="AE12" s="116"/>
      <c r="AF12" s="115"/>
      <c r="AG12" s="117"/>
      <c r="AH12" s="115"/>
      <c r="AI12" s="117"/>
      <c r="AJ12" s="115"/>
      <c r="AK12" s="117"/>
      <c r="AL12" s="118"/>
      <c r="AM12" s="119"/>
      <c r="AN12" s="120"/>
    </row>
    <row r="13" spans="2:45" s="121" customFormat="1" ht="14.25" x14ac:dyDescent="0.2">
      <c r="B13" s="107"/>
      <c r="C13" s="133"/>
      <c r="D13" s="134"/>
      <c r="E13" s="134"/>
      <c r="F13" s="140"/>
      <c r="G13" s="134"/>
      <c r="H13" s="149"/>
      <c r="I13" s="149"/>
      <c r="J13" s="136"/>
      <c r="K13" s="112"/>
      <c r="L13" s="130"/>
      <c r="M13" s="114"/>
      <c r="N13" s="115"/>
      <c r="O13" s="116"/>
      <c r="P13" s="115"/>
      <c r="Q13" s="116"/>
      <c r="R13" s="115"/>
      <c r="S13" s="117"/>
      <c r="T13" s="115"/>
      <c r="U13" s="116"/>
      <c r="V13" s="115"/>
      <c r="W13" s="117"/>
      <c r="X13" s="115"/>
      <c r="Y13" s="117"/>
      <c r="Z13" s="115"/>
      <c r="AA13" s="116"/>
      <c r="AB13" s="115"/>
      <c r="AC13" s="117"/>
      <c r="AD13" s="115"/>
      <c r="AE13" s="117"/>
      <c r="AF13" s="115"/>
      <c r="AG13" s="117"/>
      <c r="AH13" s="115"/>
      <c r="AI13" s="117"/>
      <c r="AJ13" s="115"/>
      <c r="AK13" s="117"/>
      <c r="AL13" s="118"/>
      <c r="AM13" s="119"/>
      <c r="AN13" s="120"/>
    </row>
    <row r="14" spans="2:45" s="121" customFormat="1" ht="14.25" x14ac:dyDescent="0.2">
      <c r="B14" s="107"/>
      <c r="C14" s="133"/>
      <c r="D14" s="134"/>
      <c r="E14" s="139"/>
      <c r="F14" s="135"/>
      <c r="G14" s="141"/>
      <c r="H14" s="149"/>
      <c r="I14" s="149"/>
      <c r="J14" s="136"/>
      <c r="K14" s="112"/>
      <c r="L14" s="113"/>
      <c r="M14" s="114"/>
      <c r="N14" s="115"/>
      <c r="O14" s="117"/>
      <c r="P14" s="115"/>
      <c r="Q14" s="116"/>
      <c r="R14" s="115"/>
      <c r="S14" s="116"/>
      <c r="T14" s="115"/>
      <c r="U14" s="116"/>
      <c r="V14" s="115"/>
      <c r="W14" s="117"/>
      <c r="X14" s="115"/>
      <c r="Y14" s="117"/>
      <c r="Z14" s="115"/>
      <c r="AA14" s="116"/>
      <c r="AB14" s="115"/>
      <c r="AC14" s="116"/>
      <c r="AD14" s="115"/>
      <c r="AE14" s="116"/>
      <c r="AF14" s="115"/>
      <c r="AG14" s="116"/>
      <c r="AH14" s="115"/>
      <c r="AI14" s="116"/>
      <c r="AJ14" s="115"/>
      <c r="AK14" s="116"/>
      <c r="AL14" s="118"/>
      <c r="AM14" s="119"/>
      <c r="AN14" s="120"/>
    </row>
    <row r="15" spans="2:45" s="121" customFormat="1" ht="14.25" x14ac:dyDescent="0.2">
      <c r="B15" s="107"/>
      <c r="C15" s="133"/>
      <c r="D15" s="134"/>
      <c r="E15" s="139"/>
      <c r="F15" s="135"/>
      <c r="G15" s="134"/>
      <c r="H15" s="149"/>
      <c r="I15" s="149"/>
      <c r="J15" s="136"/>
      <c r="K15" s="112"/>
      <c r="L15" s="113"/>
      <c r="M15" s="114"/>
      <c r="N15" s="115"/>
      <c r="O15" s="117"/>
      <c r="P15" s="115"/>
      <c r="Q15" s="116"/>
      <c r="R15" s="115"/>
      <c r="S15" s="116"/>
      <c r="T15" s="115"/>
      <c r="U15" s="116"/>
      <c r="V15" s="115"/>
      <c r="W15" s="116"/>
      <c r="X15" s="115"/>
      <c r="Y15" s="116"/>
      <c r="Z15" s="115"/>
      <c r="AA15" s="116"/>
      <c r="AB15" s="115"/>
      <c r="AC15" s="116"/>
      <c r="AD15" s="115"/>
      <c r="AE15" s="116"/>
      <c r="AF15" s="115"/>
      <c r="AG15" s="116"/>
      <c r="AH15" s="115"/>
      <c r="AI15" s="116"/>
      <c r="AJ15" s="115"/>
      <c r="AK15" s="117"/>
      <c r="AL15" s="118"/>
      <c r="AM15" s="119"/>
      <c r="AN15" s="120"/>
    </row>
    <row r="16" spans="2:45" s="121" customFormat="1" ht="14.25" x14ac:dyDescent="0.2">
      <c r="B16" s="107"/>
      <c r="C16" s="133"/>
      <c r="D16" s="134"/>
      <c r="E16" s="139"/>
      <c r="F16" s="135"/>
      <c r="G16" s="134"/>
      <c r="H16" s="149"/>
      <c r="I16" s="149"/>
      <c r="J16" s="136"/>
      <c r="K16" s="112"/>
      <c r="L16" s="113"/>
      <c r="M16" s="114"/>
      <c r="N16" s="115"/>
      <c r="O16" s="117"/>
      <c r="P16" s="115"/>
      <c r="Q16" s="116"/>
      <c r="R16" s="115"/>
      <c r="S16" s="116"/>
      <c r="T16" s="115"/>
      <c r="U16" s="116"/>
      <c r="V16" s="115"/>
      <c r="W16" s="116"/>
      <c r="X16" s="115"/>
      <c r="Y16" s="116"/>
      <c r="Z16" s="115"/>
      <c r="AA16" s="116"/>
      <c r="AB16" s="115"/>
      <c r="AC16" s="116"/>
      <c r="AD16" s="115"/>
      <c r="AE16" s="116"/>
      <c r="AF16" s="115"/>
      <c r="AG16" s="116"/>
      <c r="AH16" s="115"/>
      <c r="AI16" s="117"/>
      <c r="AJ16" s="115"/>
      <c r="AK16" s="117"/>
      <c r="AL16" s="118"/>
      <c r="AM16" s="119"/>
      <c r="AN16" s="120"/>
    </row>
    <row r="17" spans="2:40" s="121" customFormat="1" ht="14.25" x14ac:dyDescent="0.2">
      <c r="B17" s="107"/>
      <c r="C17" s="108"/>
      <c r="D17" s="109"/>
      <c r="E17" s="110"/>
      <c r="F17" s="111"/>
      <c r="G17" s="134"/>
      <c r="H17" s="149"/>
      <c r="I17" s="149"/>
      <c r="J17" s="136"/>
      <c r="K17" s="112"/>
      <c r="L17" s="113"/>
      <c r="M17" s="114"/>
      <c r="N17" s="115"/>
      <c r="O17" s="117"/>
      <c r="P17" s="115"/>
      <c r="Q17" s="116"/>
      <c r="R17" s="115"/>
      <c r="S17" s="116"/>
      <c r="T17" s="115"/>
      <c r="U17" s="116"/>
      <c r="V17" s="115"/>
      <c r="W17" s="117"/>
      <c r="X17" s="115"/>
      <c r="Y17" s="117"/>
      <c r="Z17" s="115"/>
      <c r="AA17" s="117"/>
      <c r="AB17" s="115"/>
      <c r="AC17" s="116"/>
      <c r="AD17" s="115"/>
      <c r="AE17" s="116"/>
      <c r="AF17" s="115"/>
      <c r="AG17" s="117"/>
      <c r="AH17" s="115"/>
      <c r="AI17" s="117"/>
      <c r="AJ17" s="115"/>
      <c r="AK17" s="117"/>
      <c r="AL17" s="118"/>
      <c r="AM17" s="119"/>
      <c r="AN17" s="120"/>
    </row>
    <row r="18" spans="2:40" s="121" customFormat="1" ht="14.25" x14ac:dyDescent="0.2">
      <c r="B18" s="107"/>
      <c r="C18" s="108"/>
      <c r="D18" s="109"/>
      <c r="E18" s="110"/>
      <c r="F18" s="111"/>
      <c r="G18" s="134"/>
      <c r="H18" s="149"/>
      <c r="I18" s="149"/>
      <c r="J18" s="136"/>
      <c r="K18" s="112"/>
      <c r="L18" s="113"/>
      <c r="M18" s="114"/>
      <c r="N18" s="115"/>
      <c r="O18" s="117"/>
      <c r="P18" s="115"/>
      <c r="Q18" s="116"/>
      <c r="R18" s="115"/>
      <c r="S18" s="116"/>
      <c r="T18" s="115"/>
      <c r="U18" s="116"/>
      <c r="V18" s="115"/>
      <c r="W18" s="117"/>
      <c r="X18" s="115"/>
      <c r="Y18" s="117"/>
      <c r="Z18" s="115"/>
      <c r="AA18" s="117"/>
      <c r="AB18" s="115"/>
      <c r="AC18" s="116"/>
      <c r="AD18" s="115"/>
      <c r="AE18" s="116"/>
      <c r="AF18" s="115"/>
      <c r="AG18" s="117"/>
      <c r="AH18" s="115"/>
      <c r="AI18" s="117"/>
      <c r="AJ18" s="115"/>
      <c r="AK18" s="117"/>
      <c r="AL18" s="118"/>
      <c r="AM18" s="119"/>
      <c r="AN18" s="120"/>
    </row>
    <row r="19" spans="2:40" s="121" customFormat="1" ht="28.5" customHeight="1" x14ac:dyDescent="0.2">
      <c r="B19" s="122"/>
      <c r="C19" s="142"/>
      <c r="D19" s="143"/>
      <c r="E19" s="142"/>
      <c r="F19" s="123">
        <f>+SUM(F10:F18)</f>
        <v>0</v>
      </c>
      <c r="G19" s="142"/>
      <c r="H19" s="131"/>
      <c r="I19" s="131"/>
      <c r="J19" s="144"/>
      <c r="K19" s="145"/>
      <c r="L19" s="146"/>
      <c r="M19" s="147">
        <f>SUM(M10:M18)</f>
        <v>0</v>
      </c>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48"/>
      <c r="AM19" s="119"/>
      <c r="AN19" s="120"/>
    </row>
  </sheetData>
  <mergeCells count="23">
    <mergeCell ref="X8:Y8"/>
    <mergeCell ref="AJ8:AK8"/>
    <mergeCell ref="Z8:AA8"/>
    <mergeCell ref="AB8:AC8"/>
    <mergeCell ref="AD8:AE8"/>
    <mergeCell ref="AF8:AG8"/>
    <mergeCell ref="AH8:AI8"/>
    <mergeCell ref="N8:O8"/>
    <mergeCell ref="P8:Q8"/>
    <mergeCell ref="R8:S8"/>
    <mergeCell ref="T8:U8"/>
    <mergeCell ref="V8:W8"/>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19:L65450"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9"/>
  <sheetViews>
    <sheetView showGridLines="0" topLeftCell="A11" zoomScale="90" zoomScaleNormal="90" workbookViewId="0">
      <selection activeCell="B12" sqref="B12:P15"/>
    </sheetView>
  </sheetViews>
  <sheetFormatPr baseColWidth="10" defaultRowHeight="14.25" x14ac:dyDescent="0.2"/>
  <cols>
    <col min="1" max="1" width="2.42578125" style="89" customWidth="1"/>
    <col min="2" max="2" width="14.5703125" style="89" customWidth="1"/>
    <col min="3" max="3" width="14.140625" style="89" customWidth="1"/>
    <col min="4" max="4" width="18.28515625" style="89" customWidth="1"/>
    <col min="5" max="5" width="17.140625" style="89" customWidth="1"/>
    <col min="6" max="6" width="23.140625" style="89" customWidth="1"/>
    <col min="7" max="8" width="20.28515625" style="89" customWidth="1"/>
    <col min="9" max="10" width="5.7109375" style="89" customWidth="1"/>
    <col min="11" max="11" width="5.7109375" style="89" hidden="1" customWidth="1"/>
    <col min="12" max="12" width="8.7109375" style="89" hidden="1" customWidth="1"/>
    <col min="13" max="13" width="14.5703125" style="89" customWidth="1"/>
    <col min="14" max="14" width="17.7109375" style="89" bestFit="1" customWidth="1"/>
    <col min="15" max="15" width="2.5703125" style="89" customWidth="1"/>
    <col min="16" max="16" width="2.42578125" style="89" customWidth="1"/>
    <col min="17" max="17" width="7.7109375" style="89" customWidth="1"/>
    <col min="18" max="18" width="0.7109375" style="90" customWidth="1"/>
    <col min="19" max="19" width="1" style="89" customWidth="1"/>
    <col min="20" max="20" width="1.5703125" style="89" customWidth="1"/>
    <col min="21" max="21" width="1.140625" style="90" customWidth="1"/>
    <col min="22" max="22" width="20.7109375" style="89" customWidth="1"/>
    <col min="23" max="26" width="7.7109375" style="89" customWidth="1"/>
    <col min="27" max="28" width="5.7109375" style="89" hidden="1" customWidth="1"/>
    <col min="29" max="29" width="10.7109375" style="89" customWidth="1"/>
    <col min="30" max="30" width="20.7109375" style="89" customWidth="1"/>
    <col min="31" max="31" width="9.140625" style="91" customWidth="1"/>
    <col min="32" max="252" width="9.140625" style="89" customWidth="1"/>
    <col min="253" max="16384" width="11.42578125" style="89"/>
  </cols>
  <sheetData>
    <row r="1" spans="2:31" ht="15" thickBot="1" x14ac:dyDescent="0.25"/>
    <row r="2" spans="2:31" ht="26.25" customHeight="1" x14ac:dyDescent="0.2">
      <c r="B2" s="309"/>
      <c r="C2" s="310"/>
      <c r="D2" s="302" t="s">
        <v>121</v>
      </c>
      <c r="E2" s="303"/>
      <c r="F2" s="303"/>
      <c r="G2" s="303"/>
      <c r="H2" s="303"/>
      <c r="I2" s="303"/>
      <c r="J2" s="303"/>
      <c r="K2" s="95"/>
      <c r="L2" s="95"/>
      <c r="M2" s="315" t="str">
        <f>Proyecto!K2</f>
        <v>Codigo: GC-F-015</v>
      </c>
      <c r="N2" s="316"/>
      <c r="O2" s="316"/>
      <c r="P2" s="317"/>
      <c r="S2" s="90"/>
      <c r="T2" s="90" t="s">
        <v>133</v>
      </c>
      <c r="U2" s="96"/>
    </row>
    <row r="3" spans="2:31" ht="23.25" customHeight="1" x14ac:dyDescent="0.2">
      <c r="B3" s="311"/>
      <c r="C3" s="312"/>
      <c r="D3" s="304" t="s">
        <v>123</v>
      </c>
      <c r="E3" s="305"/>
      <c r="F3" s="305"/>
      <c r="G3" s="305"/>
      <c r="H3" s="305"/>
      <c r="I3" s="305"/>
      <c r="J3" s="305"/>
      <c r="K3" s="97"/>
      <c r="L3" s="97"/>
      <c r="M3" s="318" t="str">
        <f>Proyecto!K3</f>
        <v>Fecha: 17 de septiembre de 2014</v>
      </c>
      <c r="N3" s="319"/>
      <c r="O3" s="319"/>
      <c r="P3" s="320"/>
      <c r="S3" s="90"/>
      <c r="T3" s="90" t="s">
        <v>134</v>
      </c>
      <c r="U3" s="96"/>
    </row>
    <row r="4" spans="2:31" ht="24" customHeight="1" x14ac:dyDescent="0.2">
      <c r="B4" s="311"/>
      <c r="C4" s="312"/>
      <c r="D4" s="304" t="s">
        <v>124</v>
      </c>
      <c r="E4" s="305"/>
      <c r="F4" s="305"/>
      <c r="G4" s="305"/>
      <c r="H4" s="305"/>
      <c r="I4" s="305"/>
      <c r="J4" s="305"/>
      <c r="K4" s="97"/>
      <c r="L4" s="97"/>
      <c r="M4" s="318" t="str">
        <f>Proyecto!K4</f>
        <v>Version 001</v>
      </c>
      <c r="N4" s="319"/>
      <c r="O4" s="319"/>
      <c r="P4" s="320"/>
      <c r="T4" s="90" t="s">
        <v>135</v>
      </c>
      <c r="U4" s="96"/>
    </row>
    <row r="5" spans="2:31" ht="22.5" customHeight="1" thickBot="1" x14ac:dyDescent="0.25">
      <c r="B5" s="313"/>
      <c r="C5" s="314"/>
      <c r="D5" s="306" t="s">
        <v>126</v>
      </c>
      <c r="E5" s="307"/>
      <c r="F5" s="307"/>
      <c r="G5" s="307"/>
      <c r="H5" s="307"/>
      <c r="I5" s="307"/>
      <c r="J5" s="307"/>
      <c r="K5" s="98"/>
      <c r="L5" s="98"/>
      <c r="M5" s="321" t="s">
        <v>127</v>
      </c>
      <c r="N5" s="322"/>
      <c r="O5" s="322"/>
      <c r="P5" s="323"/>
      <c r="T5" s="90" t="s">
        <v>136</v>
      </c>
    </row>
    <row r="6" spans="2:31" ht="5.25" customHeight="1" x14ac:dyDescent="0.2">
      <c r="B6" s="99"/>
      <c r="C6" s="99"/>
      <c r="D6" s="99"/>
      <c r="E6" s="99"/>
      <c r="F6" s="99"/>
      <c r="G6" s="99"/>
      <c r="H6" s="99"/>
      <c r="I6" s="99"/>
      <c r="J6" s="99"/>
      <c r="K6" s="99"/>
      <c r="L6" s="99"/>
      <c r="M6" s="99"/>
      <c r="N6" s="99"/>
      <c r="O6" s="99"/>
      <c r="P6" s="99"/>
      <c r="T6" s="90"/>
    </row>
    <row r="7" spans="2:31" ht="34.5" customHeight="1" x14ac:dyDescent="0.2">
      <c r="B7" s="325" t="s">
        <v>0</v>
      </c>
      <c r="C7" s="325"/>
      <c r="D7" s="355" t="str">
        <f>Proyecto!$E$7</f>
        <v>Robustecimiento del uso de la inteligencia artificial a través del Tesauro: buscador inteligente de la jurisprudencia y doctrina jurídica de la Supersociedades</v>
      </c>
      <c r="E7" s="355"/>
      <c r="F7" s="355"/>
      <c r="G7" s="355"/>
      <c r="H7" s="355"/>
      <c r="I7" s="355"/>
      <c r="J7" s="355"/>
      <c r="K7" s="355"/>
      <c r="L7" s="355"/>
      <c r="M7" s="355"/>
      <c r="N7" s="355"/>
      <c r="O7" s="355"/>
      <c r="P7" s="355"/>
      <c r="AE7" s="89"/>
    </row>
    <row r="8" spans="2:31" ht="6.75" customHeight="1" x14ac:dyDescent="0.2">
      <c r="B8" s="100"/>
      <c r="C8" s="100"/>
      <c r="D8" s="101"/>
      <c r="E8" s="101"/>
      <c r="F8" s="101"/>
      <c r="G8" s="101"/>
      <c r="H8" s="101"/>
      <c r="I8" s="101"/>
      <c r="J8" s="101"/>
      <c r="K8" s="101"/>
      <c r="L8" s="101"/>
      <c r="M8" s="101"/>
      <c r="N8" s="101"/>
      <c r="O8" s="101"/>
      <c r="P8" s="101"/>
      <c r="AE8" s="89"/>
    </row>
    <row r="10" spans="2:31" ht="21.95" customHeight="1" x14ac:dyDescent="0.2">
      <c r="B10" s="308" t="s">
        <v>22</v>
      </c>
      <c r="C10" s="308"/>
      <c r="D10" s="308"/>
      <c r="E10" s="308"/>
      <c r="F10" s="308"/>
      <c r="G10" s="308"/>
      <c r="H10" s="308"/>
      <c r="I10" s="308"/>
      <c r="J10" s="308"/>
      <c r="K10" s="308"/>
      <c r="L10" s="308"/>
      <c r="M10" s="308"/>
      <c r="N10" s="308"/>
      <c r="O10" s="308"/>
      <c r="P10" s="308"/>
    </row>
    <row r="11" spans="2:31" ht="21.95" customHeight="1" x14ac:dyDescent="0.2">
      <c r="B11" s="326" t="s">
        <v>129</v>
      </c>
      <c r="C11" s="326"/>
      <c r="D11" s="326"/>
      <c r="E11" s="326"/>
      <c r="F11" s="102" t="s">
        <v>130</v>
      </c>
      <c r="G11" s="326" t="s">
        <v>131</v>
      </c>
      <c r="H11" s="326"/>
      <c r="I11" s="326"/>
      <c r="J11" s="326"/>
      <c r="K11" s="103"/>
      <c r="L11" s="103"/>
      <c r="M11" s="326" t="s">
        <v>132</v>
      </c>
      <c r="N11" s="326"/>
      <c r="O11" s="326"/>
      <c r="P11" s="326"/>
    </row>
    <row r="12" spans="2:31" ht="77.25" customHeight="1" x14ac:dyDescent="0.2">
      <c r="B12" s="356" t="s">
        <v>230</v>
      </c>
      <c r="C12" s="356"/>
      <c r="D12" s="356"/>
      <c r="E12" s="356"/>
      <c r="F12" s="87" t="s">
        <v>134</v>
      </c>
      <c r="G12" s="179" t="s">
        <v>231</v>
      </c>
      <c r="H12" s="357"/>
      <c r="I12" s="357"/>
      <c r="J12" s="358"/>
      <c r="K12" s="88"/>
      <c r="L12" s="88"/>
      <c r="M12" s="359" t="s">
        <v>232</v>
      </c>
      <c r="N12" s="360"/>
      <c r="O12" s="360"/>
      <c r="P12" s="361"/>
    </row>
    <row r="13" spans="2:31" ht="77.25" customHeight="1" x14ac:dyDescent="0.2">
      <c r="B13" s="356" t="s">
        <v>233</v>
      </c>
      <c r="C13" s="356"/>
      <c r="D13" s="356"/>
      <c r="E13" s="356"/>
      <c r="F13" s="87" t="s">
        <v>134</v>
      </c>
      <c r="G13" s="179" t="s">
        <v>234</v>
      </c>
      <c r="H13" s="357"/>
      <c r="I13" s="357"/>
      <c r="J13" s="358"/>
      <c r="K13" s="338"/>
      <c r="L13" s="338"/>
      <c r="M13" s="359" t="s">
        <v>235</v>
      </c>
      <c r="N13" s="360"/>
      <c r="O13" s="360"/>
      <c r="P13" s="361"/>
    </row>
    <row r="14" spans="2:31" ht="77.25" customHeight="1" x14ac:dyDescent="0.2">
      <c r="B14" s="356" t="s">
        <v>236</v>
      </c>
      <c r="C14" s="356"/>
      <c r="D14" s="356"/>
      <c r="E14" s="356"/>
      <c r="F14" s="87" t="s">
        <v>135</v>
      </c>
      <c r="G14" s="179" t="s">
        <v>237</v>
      </c>
      <c r="H14" s="357"/>
      <c r="I14" s="357"/>
      <c r="J14" s="358"/>
      <c r="K14" s="88"/>
      <c r="L14" s="88"/>
      <c r="M14" s="359" t="s">
        <v>232</v>
      </c>
      <c r="N14" s="360"/>
      <c r="O14" s="360"/>
      <c r="P14" s="361"/>
    </row>
    <row r="15" spans="2:31" ht="77.25" customHeight="1" x14ac:dyDescent="0.2">
      <c r="B15" s="356"/>
      <c r="C15" s="356"/>
      <c r="D15" s="356"/>
      <c r="E15" s="356"/>
      <c r="F15" s="124"/>
      <c r="G15" s="179"/>
      <c r="H15" s="357"/>
      <c r="I15" s="357"/>
      <c r="J15" s="358"/>
      <c r="K15" s="150"/>
      <c r="L15" s="150"/>
      <c r="M15" s="359"/>
      <c r="N15" s="360"/>
      <c r="O15" s="360"/>
      <c r="P15" s="361"/>
    </row>
    <row r="16" spans="2:31" ht="83.25" customHeight="1" x14ac:dyDescent="0.2">
      <c r="B16" s="297"/>
      <c r="C16" s="297"/>
      <c r="D16" s="297"/>
      <c r="E16" s="297"/>
      <c r="F16" s="124"/>
      <c r="G16" s="298"/>
      <c r="H16" s="299"/>
      <c r="I16" s="299"/>
      <c r="J16" s="300"/>
      <c r="K16" s="16"/>
      <c r="L16" s="16"/>
      <c r="M16" s="264"/>
      <c r="N16" s="301"/>
      <c r="O16" s="301"/>
      <c r="P16" s="265"/>
    </row>
    <row r="18" spans="2:16" ht="21.95" customHeight="1" x14ac:dyDescent="0.2">
      <c r="B18" s="308" t="s">
        <v>23</v>
      </c>
      <c r="C18" s="308"/>
      <c r="D18" s="308"/>
      <c r="E18" s="308"/>
      <c r="F18" s="308"/>
      <c r="G18" s="308"/>
      <c r="H18" s="308"/>
      <c r="I18" s="308"/>
      <c r="J18" s="308"/>
      <c r="K18" s="308"/>
      <c r="L18" s="308"/>
      <c r="M18" s="308"/>
      <c r="N18" s="308"/>
      <c r="O18" s="308"/>
      <c r="P18" s="308"/>
    </row>
    <row r="19" spans="2:16" ht="21.95" customHeight="1" x14ac:dyDescent="0.2">
      <c r="B19" s="324" t="s">
        <v>24</v>
      </c>
      <c r="C19" s="324"/>
      <c r="D19" s="324"/>
      <c r="E19" s="324"/>
      <c r="F19" s="324"/>
      <c r="G19" s="324"/>
      <c r="H19" s="324"/>
      <c r="I19" s="324"/>
      <c r="J19" s="324"/>
      <c r="K19" s="324"/>
      <c r="L19" s="324"/>
      <c r="M19" s="324"/>
      <c r="N19" s="324"/>
      <c r="O19" s="324"/>
      <c r="P19" s="324"/>
    </row>
  </sheetData>
  <mergeCells count="32">
    <mergeCell ref="B18:P18"/>
    <mergeCell ref="B19:P19"/>
    <mergeCell ref="B7:C7"/>
    <mergeCell ref="D7:P7"/>
    <mergeCell ref="B11:E11"/>
    <mergeCell ref="G11:J11"/>
    <mergeCell ref="M11:P11"/>
    <mergeCell ref="B12:E12"/>
    <mergeCell ref="G12:J12"/>
    <mergeCell ref="M12:P12"/>
    <mergeCell ref="B16:E16"/>
    <mergeCell ref="G16:J16"/>
    <mergeCell ref="M16:P16"/>
    <mergeCell ref="B15:E15"/>
    <mergeCell ref="G15:J15"/>
    <mergeCell ref="M15:P15"/>
    <mergeCell ref="D2:J2"/>
    <mergeCell ref="D3:J3"/>
    <mergeCell ref="D4:J4"/>
    <mergeCell ref="D5:J5"/>
    <mergeCell ref="B10:P10"/>
    <mergeCell ref="B2:C5"/>
    <mergeCell ref="M2:P2"/>
    <mergeCell ref="M3:P3"/>
    <mergeCell ref="M4:P4"/>
    <mergeCell ref="M5:P5"/>
    <mergeCell ref="B13:E13"/>
    <mergeCell ref="G13:J13"/>
    <mergeCell ref="M13:P13"/>
    <mergeCell ref="B14:E14"/>
    <mergeCell ref="G14:J14"/>
    <mergeCell ref="M14:P14"/>
  </mergeCells>
  <conditionalFormatting sqref="F15:F16">
    <cfRule type="containsText" dxfId="13" priority="5" operator="containsText" text="Extremo">
      <formula>NOT(ISERROR(SEARCH("Extremo",F15)))</formula>
    </cfRule>
    <cfRule type="containsText" dxfId="12" priority="6" operator="containsText" text="Alto">
      <formula>NOT(ISERROR(SEARCH("Alto",F15)))</formula>
    </cfRule>
    <cfRule type="containsText" dxfId="11" priority="7" operator="containsText" text="Medio">
      <formula>NOT(ISERROR(SEARCH("Medio",F15)))</formula>
    </cfRule>
    <cfRule type="containsText" dxfId="10" priority="8" operator="containsText" text="Bajo">
      <formula>NOT(ISERROR(SEARCH("Bajo",F15)))</formula>
    </cfRule>
  </conditionalFormatting>
  <conditionalFormatting sqref="F12:F14">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K16:L16" xr:uid="{00000000-0002-0000-0B00-000000000000}">
      <formula1>1</formula1>
      <formula2>5</formula2>
    </dataValidation>
    <dataValidation type="list" allowBlank="1" showInputMessage="1" showErrorMessage="1" sqref="F12:F16" xr:uid="{A542C4AE-5855-4AFC-8E8F-806647530ACE}">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104</v>
      </c>
      <c r="C4" s="9" t="s">
        <v>57</v>
      </c>
      <c r="E4" s="9" t="s">
        <v>58</v>
      </c>
      <c r="G4" s="9" t="s">
        <v>59</v>
      </c>
      <c r="I4" s="9" t="s">
        <v>63</v>
      </c>
      <c r="K4" s="9" t="s">
        <v>64</v>
      </c>
      <c r="M4" s="9"/>
      <c r="O4" s="9" t="s">
        <v>96</v>
      </c>
      <c r="Q4" s="9" t="s">
        <v>107</v>
      </c>
    </row>
    <row r="5" spans="1:17" x14ac:dyDescent="0.2">
      <c r="A5" t="s">
        <v>105</v>
      </c>
      <c r="C5" s="8" t="s">
        <v>52</v>
      </c>
      <c r="E5" s="8" t="s">
        <v>53</v>
      </c>
      <c r="G5" s="8" t="s">
        <v>60</v>
      </c>
      <c r="I5" s="8" t="s">
        <v>93</v>
      </c>
      <c r="K5" s="8" t="s">
        <v>65</v>
      </c>
      <c r="M5" t="s">
        <v>84</v>
      </c>
      <c r="O5" s="8" t="s">
        <v>97</v>
      </c>
      <c r="Q5" t="s">
        <v>110</v>
      </c>
    </row>
    <row r="6" spans="1:17" x14ac:dyDescent="0.2">
      <c r="A6" t="s">
        <v>106</v>
      </c>
      <c r="C6" s="8" t="s">
        <v>55</v>
      </c>
      <c r="E6" s="8" t="s">
        <v>56</v>
      </c>
      <c r="G6" s="8" t="s">
        <v>61</v>
      </c>
      <c r="I6" s="8" t="s">
        <v>94</v>
      </c>
      <c r="K6" s="8" t="s">
        <v>66</v>
      </c>
      <c r="M6" t="s">
        <v>92</v>
      </c>
      <c r="O6" s="8" t="s">
        <v>98</v>
      </c>
      <c r="Q6" t="s">
        <v>111</v>
      </c>
    </row>
    <row r="7" spans="1:17" x14ac:dyDescent="0.2">
      <c r="C7" s="8" t="s">
        <v>54</v>
      </c>
      <c r="G7" s="8" t="s">
        <v>62</v>
      </c>
      <c r="K7" s="8" t="s">
        <v>67</v>
      </c>
      <c r="O7" s="8" t="s">
        <v>99</v>
      </c>
      <c r="Q7" t="s">
        <v>112</v>
      </c>
    </row>
    <row r="8" spans="1:17" x14ac:dyDescent="0.2">
      <c r="O8" s="8" t="s">
        <v>100</v>
      </c>
      <c r="Q8" t="s">
        <v>113</v>
      </c>
    </row>
    <row r="9" spans="1:17" x14ac:dyDescent="0.2">
      <c r="O9" s="8" t="s">
        <v>101</v>
      </c>
      <c r="Q9" t="s">
        <v>114</v>
      </c>
    </row>
    <row r="10" spans="1:17" x14ac:dyDescent="0.2">
      <c r="O10" s="8" t="s">
        <v>102</v>
      </c>
      <c r="Q10" t="s">
        <v>115</v>
      </c>
    </row>
    <row r="11" spans="1:17" x14ac:dyDescent="0.2">
      <c r="O11" s="8" t="s">
        <v>75</v>
      </c>
      <c r="Q11" t="s">
        <v>116</v>
      </c>
    </row>
    <row r="12" spans="1:17" x14ac:dyDescent="0.2">
      <c r="Q12" t="s">
        <v>117</v>
      </c>
    </row>
    <row r="14" spans="1:17" x14ac:dyDescent="0.2">
      <c r="Q14" s="9"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8"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Recursos Financieros</vt:lpstr>
      <vt:lpstr>Indicadores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2025-01-31T02:01:36Z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