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0" documentId="14_{B92742AB-2347-4096-846E-4976DEBF7FBD}" xr6:coauthVersionLast="47" xr6:coauthVersionMax="47" xr10:uidLastSave="{00000000-0000-0000-0000-000000000000}"/>
  <bookViews>
    <workbookView xWindow="-120" yWindow="-120" windowWidth="20730" windowHeight="11160" tabRatio="803" xr2:uid="{00000000-000D-0000-FFFF-FFFF00000000}"/>
  </bookViews>
  <sheets>
    <sheet name="Proyecto" sheetId="10" r:id="rId1"/>
    <sheet name="Justificación - Objetivo" sheetId="2" r:id="rId2"/>
    <sheet name="Recursos Financieros" sheetId="12" r:id="rId3"/>
    <sheet name="Indicadores" sheetId="3"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3">#REF!</definedName>
    <definedName name="Activos" localSheetId="6">#REF!</definedName>
    <definedName name="Activos" localSheetId="7">#REF!</definedName>
    <definedName name="Activos" localSheetId="0">#REF!</definedName>
    <definedName name="Activos" localSheetId="2">#REF!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3">#REF!</definedName>
    <definedName name="ActivosP1" localSheetId="6">#REF!</definedName>
    <definedName name="ActivosP1" localSheetId="7">#REF!</definedName>
    <definedName name="ActivosP1" localSheetId="0">#REF!</definedName>
    <definedName name="ActivosP1" localSheetId="2">#REF!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3">#REF!</definedName>
    <definedName name="ActivosP10" localSheetId="6">#REF!</definedName>
    <definedName name="ActivosP10" localSheetId="7">#REF!</definedName>
    <definedName name="ActivosP10" localSheetId="0">#REF!</definedName>
    <definedName name="ActivosP10" localSheetId="2">#REF!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3">#REF!</definedName>
    <definedName name="ActivosP11" localSheetId="6">#REF!</definedName>
    <definedName name="ActivosP11" localSheetId="7">#REF!</definedName>
    <definedName name="ActivosP11" localSheetId="0">#REF!</definedName>
    <definedName name="ActivosP11" localSheetId="2">#REF!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3">#REF!</definedName>
    <definedName name="Activosp11000" localSheetId="6">#REF!</definedName>
    <definedName name="Activosp11000" localSheetId="7">#REF!</definedName>
    <definedName name="Activosp11000" localSheetId="0">#REF!</definedName>
    <definedName name="Activosp11000" localSheetId="2">#REF!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3">#REF!</definedName>
    <definedName name="ActivosP12" localSheetId="6">#REF!</definedName>
    <definedName name="ActivosP12" localSheetId="7">#REF!</definedName>
    <definedName name="ActivosP12" localSheetId="0">#REF!</definedName>
    <definedName name="ActivosP12" localSheetId="2">#REF!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3">#REF!</definedName>
    <definedName name="ActivosP2" localSheetId="6">#REF!</definedName>
    <definedName name="ActivosP2" localSheetId="7">#REF!</definedName>
    <definedName name="ActivosP2" localSheetId="0">#REF!</definedName>
    <definedName name="ActivosP2" localSheetId="2">#REF!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3">#REF!</definedName>
    <definedName name="ActivosP3" localSheetId="6">#REF!</definedName>
    <definedName name="ActivosP3" localSheetId="7">#REF!</definedName>
    <definedName name="ActivosP3" localSheetId="0">#REF!</definedName>
    <definedName name="ActivosP3" localSheetId="2">#REF!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3">#REF!</definedName>
    <definedName name="ActivosP4" localSheetId="6">#REF!</definedName>
    <definedName name="ActivosP4" localSheetId="7">#REF!</definedName>
    <definedName name="ActivosP4" localSheetId="0">#REF!</definedName>
    <definedName name="ActivosP4" localSheetId="2">#REF!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3">#REF!</definedName>
    <definedName name="ActivosP5" localSheetId="6">#REF!</definedName>
    <definedName name="ActivosP5" localSheetId="7">#REF!</definedName>
    <definedName name="ActivosP5" localSheetId="0">#REF!</definedName>
    <definedName name="ActivosP5" localSheetId="2">#REF!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3">#REF!</definedName>
    <definedName name="ActivosP6" localSheetId="6">#REF!</definedName>
    <definedName name="ActivosP6" localSheetId="7">#REF!</definedName>
    <definedName name="ActivosP6" localSheetId="0">#REF!</definedName>
    <definedName name="ActivosP6" localSheetId="2">#REF!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3">#REF!</definedName>
    <definedName name="ActivosP7" localSheetId="6">#REF!</definedName>
    <definedName name="ActivosP7" localSheetId="7">#REF!</definedName>
    <definedName name="ActivosP7" localSheetId="0">#REF!</definedName>
    <definedName name="ActivosP7" localSheetId="2">#REF!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3">#REF!</definedName>
    <definedName name="ActivosP8" localSheetId="6">#REF!</definedName>
    <definedName name="ActivosP8" localSheetId="7">#REF!</definedName>
    <definedName name="ActivosP8" localSheetId="0">#REF!</definedName>
    <definedName name="ActivosP8" localSheetId="2">#REF!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3">#REF!</definedName>
    <definedName name="ActivosP9" localSheetId="6">#REF!</definedName>
    <definedName name="ActivosP9" localSheetId="7">#REF!</definedName>
    <definedName name="ActivosP9" localSheetId="0">#REF!</definedName>
    <definedName name="ActivosP9" localSheetId="2">#REF!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3">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2">'Recursos Financieros'!$B$2:$F$8</definedName>
    <definedName name="_xlnm.Print_Area" localSheetId="4">'Recursos Humanos'!$B$2:$G$15</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3">#REF!</definedName>
    <definedName name="Consulta__L" localSheetId="6">#REF!</definedName>
    <definedName name="Consulta__L" localSheetId="7">#REF!</definedName>
    <definedName name="Consulta__L" localSheetId="0">#REF!</definedName>
    <definedName name="Consulta__L" localSheetId="2">#REF!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3">#REF!</definedName>
    <definedName name="gloria" localSheetId="6">#REF!</definedName>
    <definedName name="gloria" localSheetId="7">#REF!</definedName>
    <definedName name="gloria" localSheetId="0">#REF!</definedName>
    <definedName name="gloria" localSheetId="2">#REF!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3">#REF!</definedName>
    <definedName name="pl" localSheetId="6">#REF!</definedName>
    <definedName name="pl" localSheetId="7">#REF!</definedName>
    <definedName name="pl" localSheetId="0">#REF!</definedName>
    <definedName name="pl" localSheetId="2">#REF!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1" l="1"/>
  <c r="J18" i="11"/>
  <c r="J17" i="11"/>
  <c r="J16" i="11"/>
  <c r="J15" i="11"/>
  <c r="J14" i="11"/>
  <c r="J13" i="11"/>
  <c r="J12" i="11"/>
  <c r="J11" i="11"/>
  <c r="M19" i="11"/>
  <c r="J10" i="11"/>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<sst xmlns="http://schemas.openxmlformats.org/spreadsheetml/2006/main" count="487" uniqueCount="286">
  <si>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</si>
  <si>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</si>
  <si>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</si>
  <si>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</si>
  <si>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</si>
  <si>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</si>
  <si>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</si>
  <si>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</si>
  <si>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</si>
  <si>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</si>
  <si>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</si>
  <si>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</si>
  <si>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</si>
  <si>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</si>
  <si>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</si>
  <si>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</si>
  <si>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</si>
  <si>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</si>
  <si>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</si>
  <si>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</si>
  <si>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</si>
  <si>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</si>
  <si>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</si>
  <si>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</si>
  <si>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</si>
  <si>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</si>
  <si>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</si>
  <si>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</si>
  <si>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</si>
  <si>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</si>
  <si>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</si>
  <si>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</si>
  <si>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</si>
  <si>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</si>
  <si>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</si>
  <si>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</si>
  <si>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</si>
  <si>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</si>
  <si>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</si>
  <si>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</si>
  <si>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</si>
  <si>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</si>
  <si>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</si>
  <si>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</si>
  <si>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</si>
  <si>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</si>
  <si>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</si>
  <si>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</si>
  <si>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</si>
  <si>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</si>
  <si>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</si>
  <si>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</si>
  <si>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</si>
  <si>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</si>
  <si>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</si>
  <si>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</si>
  <si>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</si>
  <si>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</si>
  <si>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</si>
  <si>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</si>
  <si>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</si>
  <si>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</si>
  <si>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</si>
  <si>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</si>
  <si>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</si>
  <si>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</si>
  <si>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</si>
  <si>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</si>
  <si>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</si>
  <si>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</si>
  <si>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</si>
  <si>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</si>
  <si>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</si>
  <si>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</si>
  <si>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</si>
  <si>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</si>
  <si>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</si>
  <si>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</si>
  <si>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</si>
  <si>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</si>
  <si>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</si>
  <si>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</si>
  <si>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</si>
  <si>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</si>
  <si>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</si>
  <si>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</si>
  <si>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</si>
  <si>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</si>
  <si>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</si>
  <si>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</si>
  <si>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</si>
  <si>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</si>
  <si>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</si>
  <si>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</si>
  <si>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</si>
  <si>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</si>
  <si>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</si>
  <si>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</si>
  <si>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</si>
  <si>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</si>
  <si>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</si>
  <si>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</si>
  <si>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</si>
  <si>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</si>
  <si>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</si>
  <si>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</si>
  <si>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</si>
  <si>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</si>
  <si>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</si>
  <si>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</si>
  <si>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</si>
  <si>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</si>
  <si>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</si>
  <si>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</si>
  <si>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</si>
  <si>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</si>
  <si>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</si>
  <si>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</si>
  <si>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</si>
  <si>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</si>
  <si>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</si>
  <si>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</si>
  <si>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</si>
  <si>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</si>
  <si>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</si>
  <si>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</si>
  <si>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</si>
  <si>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</si>
  <si>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</si>
  <si>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</si>
  <si>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</si>
  <si>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</si>
  <si>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</si>
  <si>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</si>
  <si>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</si>
  <si>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</si>
  <si>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</si>
  <si>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</si>
  <si>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</si>
  <si>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</si>
  <si>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</si>
  <si>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</si>
  <si>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</si>
  <si>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</si>
  <si>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</si>
  <si>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</si>
  <si>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</si>
  <si>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</si>
  <si>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</si>
  <si>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</si>
  <si>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</si>
  <si>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</si>
  <si>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</si>
  <si>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</si>
  <si>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</si>
  <si>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</si>
  <si>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</si>
  <si>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</si>
  <si>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</si>
  <si>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</si>
  <si>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</si>
  <si>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</si>
  <si>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y ejecutar las actividades programadas en los plazos definidos.</t>
  </si>
  <si>
    <t>Coordinará y ejecuta las actividades programadas en los plazos definidos.</t>
  </si>
  <si>
    <t>Líder Técnico</t>
  </si>
  <si>
    <t>denciso@supersociedades.gov.co</t>
  </si>
  <si>
    <t>Centro de Estudios Societarios-CESS2025</t>
  </si>
  <si>
    <t>Consolidar el modelo de gestión del conocimiento y la innovación.</t>
  </si>
  <si>
    <t>Procesos.</t>
  </si>
  <si>
    <t>Centralizar los esfuerzos de formación de las diferentes unidades misionales de la Entidad, para potenciar el impacto que puedan tener dichas actividades.</t>
  </si>
  <si>
    <t>Unificar y ejecutar la agenda pedagógica de la Entidad (eventos y capacitaciones).</t>
  </si>
  <si>
    <t xml:space="preserve">Consolidar el micrositio del proyecto en el portal web de la Entidad, con su contenido actualizado e integrado con la plataforma Moodle. </t>
  </si>
  <si>
    <r>
      <rPr>
        <b/>
        <sz val="11"/>
        <rFont val="Verdana"/>
        <family val="2"/>
      </rPr>
      <t>Billy Escobar Pérez</t>
    </r>
    <r>
      <rPr>
        <sz val="11"/>
        <rFont val="Verdana"/>
        <family val="2"/>
      </rPr>
      <t xml:space="preserve"> -
Superintendente de Sociedades</t>
    </r>
  </si>
  <si>
    <r>
      <rPr>
        <b/>
        <sz val="11"/>
        <color theme="1"/>
        <rFont val="Verdana"/>
        <family val="2"/>
      </rPr>
      <t>Rodrigo Lupercio Riaño Pineda</t>
    </r>
    <r>
      <rPr>
        <sz val="11"/>
        <color theme="1"/>
        <rFont val="Verdana"/>
        <family val="2"/>
      </rPr>
      <t xml:space="preserve">
Asesor del Despacho</t>
    </r>
  </si>
  <si>
    <r>
      <rPr>
        <b/>
        <sz val="11"/>
        <color theme="1"/>
        <rFont val="Verdana"/>
        <family val="2"/>
      </rPr>
      <t>Johan Hortúa Arévalo</t>
    </r>
    <r>
      <rPr>
        <sz val="11"/>
        <color theme="1"/>
        <rFont val="Verdana"/>
        <family val="2"/>
      </rPr>
      <t xml:space="preserve">
Asesor del Despacho del Superintendente de Sociedades</t>
    </r>
  </si>
  <si>
    <t xml:space="preserve">
Director de Tecnologías de la Información y las Comunicaciones</t>
  </si>
  <si>
    <t xml:space="preserve"> Billy Escobar Pérez</t>
  </si>
  <si>
    <t>Superintendente de Sociedades</t>
  </si>
  <si>
    <t>601 2201000</t>
  </si>
  <si>
    <t>BEscobar@supersociedades.gov.co</t>
  </si>
  <si>
    <t>Rodrigo Riaño Pineda</t>
  </si>
  <si>
    <t>Asesora del Despacho</t>
  </si>
  <si>
    <t>RodrigoRP@SUPERSOCIEDADES.GOV.CO</t>
  </si>
  <si>
    <t>Luis Guillermo Castellanos Camargo</t>
  </si>
  <si>
    <t>Asesor del Despacho</t>
  </si>
  <si>
    <t>lcastellanos@supersociedades.gov.co</t>
  </si>
  <si>
    <t>Mayra Alejandra Jiménez Vega</t>
  </si>
  <si>
    <t xml:space="preserve">Asesora del Despacho </t>
  </si>
  <si>
    <t>mjimenez@supersociedades.gov.co</t>
  </si>
  <si>
    <t>Director de Tecnología de la Información y las Comunicaciones</t>
  </si>
  <si>
    <t>Eliana Patricia Ardila Sánchez</t>
  </si>
  <si>
    <t>Director de Talento Humano</t>
  </si>
  <si>
    <t>Eardila@SUPERSOCIEDADES.GOV.CO</t>
  </si>
  <si>
    <t>Ruby Ruth Ramírez Medina</t>
  </si>
  <si>
    <t>Superintendente Delegada de Intervención y Asuntos Financieros Especiales</t>
  </si>
  <si>
    <t>MarthaA@SUPERSOCIEDADES.GOV.CO</t>
  </si>
  <si>
    <t>Elsa María López Roca</t>
  </si>
  <si>
    <t xml:space="preserve">Superintendente Delegado de Supervisión Societaria </t>
  </si>
  <si>
    <t>ElsaL@SUPERSOCIEDADES.GOV.CO</t>
  </si>
  <si>
    <t>Nicolas Martinez Devia</t>
  </si>
  <si>
    <t>Superintendente Delegado de Asuntos Económicos y Societarios</t>
  </si>
  <si>
    <t>Santiago Londoño Correa</t>
  </si>
  <si>
    <t>Superintendente Delegado de Procedimientos de  Insolvencia</t>
  </si>
  <si>
    <t>SantiagoL@SUPERSOCIEDADES.GOV.CO</t>
  </si>
  <si>
    <t>Jorge Eduardo Cabrera Jaramillo</t>
  </si>
  <si>
    <t>Superintendente Delegado de Procedimientos Mercantiles</t>
  </si>
  <si>
    <t>Andrés Mauricio Cervantes Díaz</t>
  </si>
  <si>
    <t>Jefe Oficina Asesora Jurídica</t>
  </si>
  <si>
    <t>ACervantes@SUPERSOCIEDADES.GOV.CO</t>
  </si>
  <si>
    <t>Diana Enciso Uegui</t>
  </si>
  <si>
    <t xml:space="preserve">Secretario General </t>
  </si>
  <si>
    <t>602 2201000</t>
  </si>
  <si>
    <t>ecabrera@supersociedades.gov.co</t>
  </si>
  <si>
    <t>nimartinez@supersociedades.gov.co</t>
  </si>
  <si>
    <t>Billy Escobar Pérez</t>
  </si>
  <si>
    <t xml:space="preserve">
Reunión 
</t>
  </si>
  <si>
    <t>Citación en Outlook</t>
  </si>
  <si>
    <t xml:space="preserve">Oficina Asesora de Planeación </t>
  </si>
  <si>
    <t>Reunión / Correo electrónico</t>
  </si>
  <si>
    <t>Informar sobre el estado de avance del proyecto y el cumplimiento a la Política de Gestión de Conocimiento y la Innovación.</t>
  </si>
  <si>
    <t>Citación en Outlook / Correo electrónico</t>
  </si>
  <si>
    <t>Diana Enciso Upegui</t>
  </si>
  <si>
    <t xml:space="preserve">Informar sobre el estado de avance del proyecto, sus consideraciones técnicas y en caso de ser necesario, sobre los posibles cambios que se deban implementar y que afecten la planificación del proyecto. </t>
  </si>
  <si>
    <t>Plan de comunicaciones, evento de lanzamiento y campaña de sostenimiento.</t>
  </si>
  <si>
    <t>Comunicar  requerimientos funcionales del proyecto.</t>
  </si>
  <si>
    <t>Comunicar  requerimientos técnicos del proyecto.</t>
  </si>
  <si>
    <t>Lucy Osorio M</t>
  </si>
  <si>
    <t>Informar sobre el avance del proyecto.</t>
  </si>
  <si>
    <r>
      <rPr>
        <sz val="11"/>
        <color theme="1"/>
        <rFont val="Verdana"/>
        <family val="2"/>
      </rPr>
      <t>Reportar estado avance del proyecto.</t>
    </r>
    <r>
      <rPr>
        <sz val="11"/>
        <color rgb="FFFF0000"/>
        <rFont val="Verdana"/>
        <family val="2"/>
      </rPr>
      <t xml:space="preserve">
</t>
    </r>
    <r>
      <rPr>
        <sz val="11"/>
        <color theme="1"/>
        <rFont val="Verdana"/>
        <family val="2"/>
      </rPr>
      <t>Consultarle sobre decisiones relevantes del proyecto.
Informarles novedades relevantes del proyectos.</t>
    </r>
  </si>
  <si>
    <r>
      <t xml:space="preserve">
</t>
    </r>
    <r>
      <rPr>
        <sz val="11"/>
        <color theme="1"/>
        <rFont val="Verdana"/>
        <family val="2"/>
      </rPr>
      <t>Rodrigo Riaño Pineda</t>
    </r>
  </si>
  <si>
    <t>Dar cumplimiento a los lineamientos y requerimientos que se determinen para el cumplimiento de la Política de Gestión del Conocimiento y la Innovación</t>
  </si>
  <si>
    <t>Lucy Margarita Osorio M</t>
  </si>
  <si>
    <t>Afecta la totalidad del proyecto</t>
  </si>
  <si>
    <t>Cumplimiento de los lineamientos definidos en la Política de Gestión de Conocimiento y la Innovación</t>
  </si>
  <si>
    <t xml:space="preserve">Consolidación del micrositio del proyecto en el portal web de la Entidad, con su contenido actualizado e integrado con la plataforma Moodle. </t>
  </si>
  <si>
    <t>Mayra Isabel González Núñez
Rodrigo Lupercio Riaño</t>
  </si>
  <si>
    <t>Micrositio del proyecto con su contenido actualizado e integrado con la plataforma Moodle, validado por DTIC, Dirección Talento Humano y Gerente Proyecto.</t>
  </si>
  <si>
    <t>Matenimiento e Implementación de Cursos en Moodle</t>
  </si>
  <si>
    <t>Contenidos completos, las ayudas pedagógicas implementadas y disponibles en la plataforma Moodle.</t>
  </si>
  <si>
    <t xml:space="preserve">Creación de programa de formador de formadores y banco de recursos. </t>
  </si>
  <si>
    <t>Rodrigo Lupercio Riaño</t>
  </si>
  <si>
    <t>Programa de Formación ejecutado y Centro de Recursos</t>
  </si>
  <si>
    <r>
      <t xml:space="preserve">El proyecto contempla 2 campos de acción: i) La unificación y ejecución de la agenda pedagógica de la Entidad, materializada a través de eventos y capacitaciones y ii) La consolidación de una Plataforma de Aprendizaje Abierta y Permanente (Moodle), como herramienta para afianzar y divulgar el conocimiento generado en la entidad, a través de cursos interactivos y recursos didácticos y pedagógicos.
</t>
    </r>
    <r>
      <rPr>
        <sz val="12"/>
        <color theme="1"/>
        <rFont val="Calibri Light"/>
        <family val="2"/>
      </rPr>
      <t xml:space="preserve">
En consecuencia, los anteriores, se reflejarán el micrositio del proyecto en el portal web de la Entidad.</t>
    </r>
  </si>
  <si>
    <t>No incluyen los programas de educación formal a los que se inscriben los servidores públicos en la convocatoria semestral en convenio con ICETEX.</t>
  </si>
  <si>
    <t>Capacidad de infraestructura de hardware dedicada para el proyecto.</t>
  </si>
  <si>
    <t>Se tendrá acceso a la información existente y necesaria para el desarrollo del proyecto.
Se contará con la participación activa de los funcionarios que tengan incidencia directa o indirecta en el proyecto.
Se contará con los recursos financieros requeridos para la ejecución de las actividades propuestas.</t>
  </si>
  <si>
    <t>Informe con registro fotográfico y la agenda ejecutada. 
Micrositio del proyecto con su contenido actualizado e integrado con la plataforma Moodle, validado por DTIC, Dirección Talento Humano y Gerente Proyecto.
Soporte de la radicación del trámite de registro de marca.
Cinco (5) cursos operativos en Moodle, validados por la DTIC y los expertos funcionales.</t>
  </si>
  <si>
    <t xml:space="preserve">Informe de la unificación y ejecución de la agenda pedagógica de la Entidad, incluyendo la agenda pedagógica del Superintendente.
Consolidación del micrositio del proyecto en el portal web de la Entidad.
Solicitud del registro de la marca ante la Superintendencia de Industria y Comercio. 
Cinco (5) cursos operativos en Moodle para la vigencia 2025. </t>
  </si>
  <si>
    <t>Contratación de las personas que garanticen la operatividad del proyecto.</t>
  </si>
  <si>
    <t>Estudios previos radicados y contratos suscritos</t>
  </si>
  <si>
    <t>Dirección TIC
Líder Funcional
Gerente Proyecto</t>
  </si>
  <si>
    <t xml:space="preserve">Desarrollo del Plan de Comunicaciones. </t>
  </si>
  <si>
    <t>Cronograma</t>
  </si>
  <si>
    <t xml:space="preserve">Comunicaciones 
Gerente Proyecto
Dirección Talento Humano </t>
  </si>
  <si>
    <t>Unificación y ejecución de la agenda pedagógica de la Entidad, incluyendo la agenda pedagógica del Superintendente.</t>
  </si>
  <si>
    <t>Informe con registro fotográfico y la agenda ejecutada</t>
  </si>
  <si>
    <t>Despacho del  Superintendente 
Dirección de Talento Humano
Gerente Proyecto</t>
  </si>
  <si>
    <t xml:space="preserve">Consolidación del micro sitio del proyecto en el portal web de la Entidad, con su contenido actualizado e integrado con la plataforma Moodle. </t>
  </si>
  <si>
    <t xml:space="preserve">Contenido del Portal actualizado
Moodle y Portal Integrado </t>
  </si>
  <si>
    <t xml:space="preserve">Dirección TIC
Dirección de Talento Humano
Gerente Proyecto
Comunicaciones </t>
  </si>
  <si>
    <t>Revisión y actualización en los casos que se requiera,  de los cursos que actualmente se encuentran en la plataforma.</t>
  </si>
  <si>
    <t>Correo de validación con Responsables funcionales o correo de confirmación de actualización de los cursos</t>
  </si>
  <si>
    <t xml:space="preserve">Gerente Proyecto
Líder Funcional
Dirección TIC
</t>
  </si>
  <si>
    <t>Implementación de seis (6) cursos en la Plataforma Moodle.</t>
  </si>
  <si>
    <t>6 cursos en Moodle</t>
  </si>
  <si>
    <t>Creación de recursos didácticos y pedagógicos para las áreas misionales.</t>
  </si>
  <si>
    <t>Banco de recursos</t>
  </si>
  <si>
    <t>Despacho  Superintendente
Dirección de Talento Humano
Gerente Proyecto
Comunicaciones</t>
  </si>
  <si>
    <t>Creación de programa de formación de formadores.</t>
  </si>
  <si>
    <t>Certificación de finalización del programa</t>
  </si>
  <si>
    <t xml:space="preserve">Gerente Proyecto
Líder Funcional
</t>
  </si>
  <si>
    <t>Fomentar el desarrollo de los cursos de moodle por parte de los usuarios internos y externos.</t>
  </si>
  <si>
    <t>Informe de número de inscritos por curso</t>
  </si>
  <si>
    <t>Retrasos en la vinculación de los contratistas.</t>
  </si>
  <si>
    <t>Inicio de los trámites contractuales con anticipación.</t>
  </si>
  <si>
    <t>Gerente Proyecto, líder técnico y funcional</t>
  </si>
  <si>
    <t xml:space="preserve">Capacidad técnica de la infraestructura de hardware y fallas en la plataforma. </t>
  </si>
  <si>
    <t>Contrato vigente de soporte.</t>
  </si>
  <si>
    <t>DTIC</t>
  </si>
  <si>
    <t xml:space="preserve">Falta de tiempo por parte de los integrantes del equipo de proyecto y responsables del contenido de los cursos. </t>
  </si>
  <si>
    <t>Concertar con los jefes y líderes los tiempos requeridos para el desarrollo de las actividades.</t>
  </si>
  <si>
    <t>Equipo de proyecto</t>
  </si>
  <si>
    <t>Cambios de personal relacionado directamente con la ejecución del proyecto.</t>
  </si>
  <si>
    <t>Asegurar la gestión del conocimiento relacionada con el desarrollo del proyecto.</t>
  </si>
  <si>
    <t xml:space="preserve">Recortes o reasignaciones del presupuesto que se tiene previsto para el proyecto. </t>
  </si>
  <si>
    <t xml:space="preserve">Gestionar la apropiación de los recursos requeridos para el desarrollo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</si>
</sst>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240A]#,##0"/>
    <numFmt numFmtId="166" formatCode="dd\-mm\-yy"/>
    <numFmt numFmtId="167" formatCode="0.0"/>
    <numFmt numFmtId="168" formatCode="[$-240A]d&quot; de &quot;mmmm&quot; de &quot;yyyy;@"/>
    <numFmt numFmtId="169" formatCode="0.0%"/>
    <numFmt numFmtId="170" formatCode="[$-80A]dddd\ d&quot; de &quot;mmmm&quot; de &quot;yyyy;@"/>
    <numFmt numFmtId="171" formatCode="d/mm/yyyy;@"/>
    <numFmt numFmtId="172" formatCode="[$-240A]dddd\ d&quot; de &quot;mmmm&quot; de &quot;yyyy;@"/>
  </numFmts>
  <fonts count="49"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sz val="10"/>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9"/>
      <color theme="3"/>
      <name val="Verdana"/>
      <family val="2"/>
    </font>
    <font>
      <sz val="11"/>
      <color theme="0"/>
      <name val="Verdana"/>
      <family val="2"/>
    </font>
    <font>
      <sz val="11"/>
      <name val="Arial"/>
      <family val="2"/>
    </font>
    <font>
      <b/>
      <sz val="11"/>
      <color theme="0"/>
      <name val="Verdana"/>
      <family val="2"/>
    </font>
    <font>
      <b/>
      <sz val="11"/>
      <name val="Calibri Light"/>
      <family val="2"/>
    </font>
    <font>
      <sz val="10"/>
      <color theme="0"/>
      <name val="Verdana"/>
      <family val="2"/>
    </font>
    <font>
      <sz val="11"/>
      <color theme="3"/>
      <name val="Verdana"/>
      <family val="2"/>
    </font>
    <font>
      <sz val="9"/>
      <color rgb="FFFF0000"/>
      <name val="Verdana"/>
      <family val="2"/>
    </font>
    <font>
      <sz val="11"/>
      <color theme="1"/>
      <name val="Verdana"/>
      <family val="2"/>
    </font>
    <font>
      <b/>
      <sz val="11"/>
      <color theme="1"/>
      <name val="Verdana"/>
      <family val="2"/>
    </font>
    <font>
      <sz val="12"/>
      <color theme="1"/>
      <name val="Calibri Light"/>
      <family val="2"/>
    </font>
    <font>
      <u/>
      <sz val="12"/>
      <color theme="10"/>
      <name val="Verdana"/>
      <family val="2"/>
    </font>
    <font>
      <sz val="12"/>
      <color theme="1"/>
      <name val="Verdana"/>
      <family val="2"/>
    </font>
    <font>
      <sz val="12"/>
      <color rgb="FFFF0000"/>
      <name val="Verdana"/>
      <family val="2"/>
    </font>
    <font>
      <sz val="10"/>
      <color theme="1"/>
      <name val="Verdana"/>
      <family val="2"/>
    </font>
    <font>
      <sz val="11"/>
      <color rgb="FFFF0000"/>
      <name val="Verdana"/>
      <family val="2"/>
    </font>
  </fonts>
  <fills count="12">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9FF33"/>
        <bgColor indexed="64"/>
      </patternFill>
    </fill>
  </fills>
  <borders count="4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68">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26" fillId="3" borderId="2" xfId="0" applyFont="1" applyFill="1" applyBorder="1" applyAlignment="1">
      <alignment horizontal="center" vertical="center" wrapText="1"/>
    </xf>
    <xf numFmtId="0" fontId="27" fillId="3" borderId="2" xfId="0" applyFont="1" applyFill="1" applyBorder="1" applyAlignment="1">
      <alignment horizontal="center" vertical="center" wrapText="1"/>
    </xf>
    <xf numFmtId="165" fontId="25" fillId="0" borderId="2" xfId="0" applyNumberFormat="1" applyFont="1" applyBorder="1" applyAlignment="1">
      <alignment horizontal="center" vertical="center" wrapText="1"/>
    </xf>
    <xf numFmtId="0" fontId="14" fillId="5" borderId="2" xfId="0" applyFont="1" applyFill="1" applyBorder="1" applyAlignment="1">
      <alignment vertical="center"/>
    </xf>
    <xf numFmtId="0" fontId="22"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16" fillId="3" borderId="0" xfId="0" applyFont="1" applyFill="1" applyAlignment="1" applyProtection="1">
      <alignment horizontal="center" vertical="center" wrapText="1"/>
      <protection locked="0"/>
    </xf>
    <xf numFmtId="0" fontId="28" fillId="7" borderId="2" xfId="0" applyFont="1" applyFill="1" applyBorder="1" applyAlignment="1">
      <alignment horizontal="center" vertical="center" wrapText="1"/>
    </xf>
    <xf numFmtId="9" fontId="28" fillId="7" borderId="2" xfId="0" applyNumberFormat="1" applyFont="1" applyFill="1" applyBorder="1" applyAlignment="1">
      <alignment horizontal="center" vertical="center" wrapText="1"/>
    </xf>
    <xf numFmtId="166" fontId="28" fillId="7" borderId="2" xfId="0" applyNumberFormat="1" applyFont="1" applyFill="1" applyBorder="1" applyAlignment="1">
      <alignment horizontal="center" vertical="center" wrapText="1"/>
    </xf>
    <xf numFmtId="0" fontId="28" fillId="5" borderId="2" xfId="0" applyFont="1" applyFill="1" applyBorder="1" applyAlignment="1">
      <alignment horizontal="center" vertical="center" wrapText="1"/>
    </xf>
    <xf numFmtId="0" fontId="29" fillId="5" borderId="2" xfId="0" applyFont="1" applyFill="1" applyBorder="1" applyAlignment="1" applyProtection="1">
      <alignment horizontal="center" vertical="center" wrapText="1"/>
      <protection locked="0"/>
    </xf>
    <xf numFmtId="0" fontId="30" fillId="5" borderId="2" xfId="0" applyFont="1" applyFill="1" applyBorder="1" applyAlignment="1">
      <alignment horizontal="center" vertical="center" wrapText="1"/>
    </xf>
    <xf numFmtId="0" fontId="31" fillId="3" borderId="0" xfId="0" applyFont="1" applyFill="1" applyAlignment="1" applyProtection="1">
      <alignment horizontal="center" vertical="center" wrapText="1"/>
      <protection locked="0"/>
    </xf>
    <xf numFmtId="0" fontId="31"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Alignment="1">
      <alignment horizontal="center" vertical="center" wrapText="1"/>
    </xf>
    <xf numFmtId="0" fontId="34" fillId="0" borderId="0" xfId="0" applyFont="1" applyAlignment="1">
      <alignment horizontal="center" vertical="center" wrapText="1"/>
    </xf>
    <xf numFmtId="0" fontId="21" fillId="0" borderId="0" xfId="0" applyFont="1"/>
    <xf numFmtId="0" fontId="16" fillId="0" borderId="2" xfId="0" applyFont="1" applyBorder="1" applyAlignment="1">
      <alignment horizontal="left" vertical="center" wrapText="1"/>
    </xf>
    <xf numFmtId="0" fontId="12" fillId="0" borderId="0" xfId="0" applyFont="1" applyAlignment="1">
      <alignment horizontal="justify" vertical="center" wrapText="1"/>
    </xf>
    <xf numFmtId="0" fontId="35" fillId="3" borderId="2" xfId="0" applyFont="1" applyFill="1" applyBorder="1" applyAlignment="1">
      <alignment horizontal="center" vertical="center" wrapText="1"/>
    </xf>
    <xf numFmtId="9" fontId="35" fillId="3" borderId="2" xfId="0" applyNumberFormat="1" applyFont="1" applyFill="1" applyBorder="1" applyAlignment="1">
      <alignment horizontal="center" vertical="center" wrapText="1"/>
    </xf>
    <xf numFmtId="0" fontId="24" fillId="0" borderId="11" xfId="2" applyFont="1" applyBorder="1" applyAlignment="1">
      <alignment vertical="center"/>
    </xf>
    <xf numFmtId="0" fontId="34" fillId="0" borderId="0" xfId="0" applyFont="1" applyAlignment="1">
      <alignment horizontal="center" vertical="center"/>
    </xf>
    <xf numFmtId="0" fontId="24" fillId="0" borderId="0" xfId="2" applyFont="1" applyAlignment="1">
      <alignment vertical="center"/>
    </xf>
    <xf numFmtId="0" fontId="24" fillId="0" borderId="16" xfId="2" applyFont="1" applyBorder="1" applyAlignment="1">
      <alignment vertical="center"/>
    </xf>
    <xf numFmtId="0" fontId="24" fillId="0" borderId="0" xfId="2"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6" fillId="5" borderId="2" xfId="0" applyFont="1" applyFill="1" applyBorder="1" applyAlignment="1">
      <alignment horizontal="center" vertical="center" wrapText="1"/>
    </xf>
    <xf numFmtId="0" fontId="36" fillId="5" borderId="2" xfId="0" applyFont="1" applyFill="1" applyBorder="1" applyAlignment="1">
      <alignment vertical="center" wrapText="1"/>
    </xf>
    <xf numFmtId="0" fontId="21" fillId="0" borderId="2" xfId="0" applyFont="1" applyBorder="1" applyAlignment="1">
      <alignment horizontal="left" vertical="center" wrapText="1"/>
    </xf>
    <xf numFmtId="0" fontId="16" fillId="0" borderId="0" xfId="0" applyFont="1" applyAlignment="1">
      <alignment horizontal="justify" vertical="center"/>
    </xf>
    <xf numFmtId="165" fontId="37"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0" xfId="0" applyFont="1" applyAlignment="1">
      <alignment horizontal="center" vertical="center" wrapText="1"/>
    </xf>
    <xf numFmtId="0" fontId="38" fillId="0" borderId="0" xfId="0" applyFont="1" applyAlignment="1">
      <alignment horizontal="center" vertical="center" wrapText="1"/>
    </xf>
    <xf numFmtId="0" fontId="26" fillId="0" borderId="0" xfId="0" applyFont="1" applyAlignment="1">
      <alignment horizontal="justify" vertical="center" wrapText="1"/>
    </xf>
    <xf numFmtId="0" fontId="26" fillId="0" borderId="0" xfId="0" applyFont="1" applyAlignment="1">
      <alignment horizontal="justify" vertical="center"/>
    </xf>
    <xf numFmtId="0" fontId="32" fillId="0" borderId="2" xfId="0" applyFont="1" applyBorder="1" applyAlignment="1">
      <alignment horizontal="center" vertical="center" wrapText="1"/>
    </xf>
    <xf numFmtId="0" fontId="39" fillId="0" borderId="2" xfId="0" applyFont="1" applyBorder="1" applyAlignment="1">
      <alignment horizontal="justify" vertical="center" wrapText="1"/>
    </xf>
    <xf numFmtId="0" fontId="39" fillId="0" borderId="2" xfId="0" applyFont="1" applyBorder="1" applyAlignment="1">
      <alignment horizontal="center" vertical="center" wrapText="1"/>
    </xf>
    <xf numFmtId="0" fontId="39" fillId="0" borderId="2" xfId="5" applyNumberFormat="1" applyFont="1" applyFill="1" applyBorder="1" applyAlignment="1" applyProtection="1">
      <alignment horizontal="center" vertical="center" wrapText="1"/>
    </xf>
    <xf numFmtId="9" fontId="39" fillId="0" borderId="2" xfId="5" applyFont="1" applyFill="1" applyBorder="1" applyAlignment="1" applyProtection="1">
      <alignment horizontal="center" vertical="center" wrapText="1"/>
    </xf>
    <xf numFmtId="0" fontId="39" fillId="0" borderId="2" xfId="0" applyFont="1" applyBorder="1" applyAlignment="1" applyProtection="1">
      <alignment horizontal="justify" vertical="center" wrapText="1"/>
      <protection locked="0"/>
    </xf>
    <xf numFmtId="168" fontId="39" fillId="0" borderId="2" xfId="0" applyNumberFormat="1" applyFont="1" applyBorder="1" applyAlignment="1" applyProtection="1">
      <alignment horizontal="center" vertical="center" wrapText="1"/>
      <protection locked="0"/>
    </xf>
    <xf numFmtId="169" fontId="32" fillId="9" borderId="2" xfId="0" applyNumberFormat="1" applyFont="1" applyFill="1" applyBorder="1" applyAlignment="1">
      <alignment horizontal="center" vertical="center" wrapText="1"/>
    </xf>
    <xf numFmtId="10" fontId="39" fillId="8" borderId="2" xfId="5" applyNumberFormat="1" applyFont="1" applyFill="1" applyBorder="1" applyAlignment="1" applyProtection="1">
      <alignment horizontal="center" vertical="center" wrapText="1"/>
    </xf>
    <xf numFmtId="10" fontId="39" fillId="0" borderId="2" xfId="5" applyNumberFormat="1" applyFont="1" applyFill="1" applyBorder="1" applyAlignment="1" applyProtection="1">
      <alignment horizontal="center" vertical="center" wrapText="1"/>
      <protection locked="0"/>
    </xf>
    <xf numFmtId="10" fontId="39" fillId="0" borderId="2" xfId="5" applyNumberFormat="1" applyFont="1" applyFill="1" applyBorder="1" applyAlignment="1" applyProtection="1">
      <alignment horizontal="left" vertical="center" wrapText="1"/>
      <protection locked="0"/>
    </xf>
    <xf numFmtId="10" fontId="39" fillId="0" borderId="0" xfId="5" applyNumberFormat="1" applyFont="1" applyFill="1" applyBorder="1" applyAlignment="1" applyProtection="1">
      <alignment horizontal="center" vertical="center" wrapText="1"/>
    </xf>
    <xf numFmtId="170" fontId="39" fillId="0" borderId="0" xfId="0" applyNumberFormat="1" applyFont="1" applyAlignment="1" applyProtection="1">
      <alignment horizontal="left" vertical="center" wrapText="1"/>
      <protection locked="0"/>
    </xf>
    <xf numFmtId="1" fontId="39" fillId="0" borderId="0" xfId="0" applyNumberFormat="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9" fillId="0" borderId="0" xfId="0" applyFont="1" applyAlignment="1">
      <alignment horizontal="center" vertical="center" wrapText="1"/>
    </xf>
    <xf numFmtId="9" fontId="32" fillId="10" borderId="2"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22" fillId="0" borderId="2" xfId="0" applyFont="1" applyBorder="1" applyAlignment="1">
      <alignment horizontal="justify"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4" xfId="0" applyFont="1" applyBorder="1" applyAlignment="1">
      <alignment horizontal="justify" vertical="center"/>
    </xf>
    <xf numFmtId="0" fontId="21" fillId="0" borderId="3" xfId="0" applyFont="1" applyBorder="1" applyAlignment="1">
      <alignment horizontal="justify" vertical="center"/>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0" fillId="0" borderId="2" xfId="0" applyFont="1" applyBorder="1" applyAlignment="1">
      <alignment horizontal="left" vertical="center"/>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16" fillId="0" borderId="2" xfId="2" applyFont="1" applyBorder="1" applyAlignment="1">
      <alignment horizontal="justify" vertical="center" wrapText="1"/>
    </xf>
    <xf numFmtId="0" fontId="16" fillId="3" borderId="2" xfId="2" applyFont="1" applyFill="1" applyBorder="1" applyAlignment="1">
      <alignment horizontal="justify" vertical="center" wrapText="1"/>
    </xf>
    <xf numFmtId="0" fontId="16" fillId="3" borderId="5" xfId="2" applyFont="1" applyFill="1" applyBorder="1" applyAlignment="1">
      <alignment horizontal="justify" vertical="center" wrapText="1"/>
    </xf>
    <xf numFmtId="0" fontId="16" fillId="3" borderId="3" xfId="2" applyFont="1" applyFill="1" applyBorder="1" applyAlignment="1">
      <alignment horizontal="justify" vertical="center" wrapText="1"/>
    </xf>
    <xf numFmtId="0" fontId="16" fillId="0" borderId="5" xfId="2" applyFont="1" applyBorder="1" applyAlignment="1">
      <alignment horizontal="justify" vertical="center" wrapText="1"/>
    </xf>
    <xf numFmtId="0" fontId="16" fillId="0" borderId="3" xfId="2" applyFont="1" applyBorder="1" applyAlignment="1">
      <alignment horizontal="justify" vertical="center" wrapText="1"/>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3" fillId="3" borderId="29"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3" xfId="2"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2" fillId="3" borderId="0" xfId="0" applyFont="1" applyFill="1" applyAlignment="1">
      <alignment horizontal="center"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22" fillId="3" borderId="2" xfId="0" applyFont="1" applyFill="1" applyBorder="1" applyAlignment="1">
      <alignment horizontal="center"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0" fontId="19" fillId="3" borderId="2" xfId="0" applyFont="1" applyFill="1" applyBorder="1" applyAlignment="1" applyProtection="1">
      <alignment horizontal="center"/>
      <protection locked="0"/>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36" fillId="5" borderId="2" xfId="0" applyFont="1" applyFill="1" applyBorder="1" applyAlignment="1">
      <alignment horizontal="center" vertical="center"/>
    </xf>
    <xf numFmtId="0" fontId="21" fillId="0" borderId="2" xfId="0" applyFont="1" applyBorder="1" applyAlignment="1">
      <alignment horizontal="left" vertical="center" wrapText="1"/>
    </xf>
    <xf numFmtId="0" fontId="36" fillId="5" borderId="2" xfId="0" applyFont="1" applyFill="1" applyBorder="1" applyAlignment="1">
      <alignment horizontal="left" vertical="center"/>
    </xf>
    <xf numFmtId="0" fontId="36" fillId="5" borderId="2" xfId="0" applyFont="1" applyFill="1" applyBorder="1" applyAlignment="1">
      <alignment horizontal="center" vertical="center" wrapText="1"/>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6" fillId="0" borderId="2" xfId="0" applyFont="1" applyBorder="1" applyAlignment="1">
      <alignment horizontal="left" vertical="center" wrapText="1"/>
    </xf>
    <xf numFmtId="0" fontId="22" fillId="0" borderId="2" xfId="0" applyFont="1" applyBorder="1" applyAlignment="1">
      <alignment horizontal="left" vertical="center" wrapText="1"/>
    </xf>
    <xf numFmtId="0" fontId="40" fillId="0" borderId="0" xfId="0" applyFont="1" applyAlignment="1">
      <alignment horizontal="justify" vertical="center" wrapText="1"/>
    </xf>
    <xf numFmtId="0" fontId="41"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quotePrefix="1" applyFont="1" applyBorder="1" applyAlignment="1">
      <alignment horizontal="center" vertical="center" wrapText="1"/>
    </xf>
    <xf numFmtId="0" fontId="20" fillId="0" borderId="2" xfId="4" applyFont="1" applyFill="1" applyBorder="1" applyAlignment="1">
      <alignment horizontal="center" vertical="center" wrapText="1"/>
    </xf>
    <xf numFmtId="0" fontId="44" fillId="0" borderId="2" xfId="4" applyFont="1" applyFill="1" applyBorder="1" applyAlignment="1">
      <alignment horizontal="center" vertical="center" wrapText="1"/>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44" fillId="3" borderId="2" xfId="4" applyFont="1" applyFill="1" applyBorder="1" applyAlignment="1">
      <alignment horizontal="center" vertical="center" wrapText="1"/>
    </xf>
    <xf numFmtId="0" fontId="45" fillId="3" borderId="5" xfId="0" applyFont="1" applyFill="1" applyBorder="1" applyAlignment="1">
      <alignment horizontal="center" vertical="center"/>
    </xf>
    <xf numFmtId="0" fontId="46" fillId="3" borderId="3" xfId="0" applyFont="1" applyFill="1" applyBorder="1" applyAlignment="1">
      <alignment horizontal="center" vertical="center"/>
    </xf>
    <xf numFmtId="0" fontId="45" fillId="3" borderId="3" xfId="0" applyFont="1" applyFill="1" applyBorder="1" applyAlignment="1">
      <alignment horizontal="center" vertical="center"/>
    </xf>
    <xf numFmtId="0" fontId="44" fillId="0" borderId="2" xfId="4" applyFont="1" applyBorder="1" applyAlignment="1">
      <alignment horizontal="center" vertical="center" wrapText="1"/>
    </xf>
    <xf numFmtId="0" fontId="22" fillId="3" borderId="5" xfId="0" applyFont="1" applyFill="1" applyBorder="1" applyAlignment="1">
      <alignment horizontal="center" vertical="center"/>
    </xf>
    <xf numFmtId="0" fontId="22" fillId="3" borderId="3"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xf numFmtId="0" fontId="41" fillId="0" borderId="2" xfId="0" applyFont="1" applyBorder="1" applyAlignment="1">
      <alignment vertical="center"/>
    </xf>
    <xf numFmtId="0" fontId="48" fillId="0" borderId="2" xfId="0" applyFont="1" applyBorder="1" applyAlignment="1">
      <alignment horizontal="center" vertical="center" wrapText="1"/>
    </xf>
    <xf numFmtId="0" fontId="22" fillId="0" borderId="2" xfId="0" applyFont="1" applyBorder="1" applyAlignment="1">
      <alignment horizontal="left" vertical="center" wrapText="1"/>
    </xf>
    <xf numFmtId="0" fontId="21" fillId="0" borderId="2" xfId="0" applyFont="1" applyBorder="1" applyAlignment="1">
      <alignment horizontal="center" vertical="center"/>
    </xf>
    <xf numFmtId="0" fontId="16" fillId="0" borderId="2" xfId="0" applyFont="1" applyBorder="1" applyAlignment="1">
      <alignment horizontal="justify" vertical="center" wrapText="1"/>
    </xf>
    <xf numFmtId="164" fontId="16" fillId="0" borderId="2" xfId="0" applyNumberFormat="1" applyFont="1" applyBorder="1" applyAlignment="1">
      <alignment horizontal="center" vertical="center" wrapText="1"/>
    </xf>
    <xf numFmtId="0" fontId="47" fillId="0" borderId="2" xfId="0" applyFont="1" applyBorder="1" applyAlignment="1">
      <alignment horizontal="center" vertical="center" wrapText="1"/>
    </xf>
    <xf numFmtId="0" fontId="43" fillId="0" borderId="2" xfId="0" applyFont="1" applyBorder="1" applyAlignment="1">
      <alignment horizontal="justify" vertical="center" wrapText="1"/>
    </xf>
    <xf numFmtId="0" fontId="43" fillId="0" borderId="2" xfId="0" applyFont="1" applyBorder="1" applyAlignment="1">
      <alignment horizontal="left" vertical="center" wrapText="1"/>
    </xf>
    <xf numFmtId="172" fontId="39" fillId="0" borderId="2" xfId="0" applyNumberFormat="1" applyFont="1" applyBorder="1" applyAlignment="1" applyProtection="1">
      <alignment horizontal="center" vertical="center"/>
      <protection locked="0"/>
    </xf>
    <xf numFmtId="172" fontId="39" fillId="0" borderId="9" xfId="0" applyNumberFormat="1" applyFont="1" applyBorder="1" applyAlignment="1">
      <alignment horizontal="center" vertical="center"/>
    </xf>
    <xf numFmtId="10" fontId="32" fillId="9" borderId="44" xfId="0" applyNumberFormat="1" applyFont="1" applyFill="1" applyBorder="1" applyAlignment="1">
      <alignment horizontal="center" vertical="center" wrapText="1"/>
    </xf>
    <xf numFmtId="0" fontId="39" fillId="3" borderId="2" xfId="0" applyFont="1" applyFill="1" applyBorder="1" applyAlignment="1">
      <alignment horizontal="justify" vertical="center" wrapText="1"/>
    </xf>
    <xf numFmtId="0" fontId="39" fillId="3" borderId="2" xfId="0" applyFont="1" applyFill="1" applyBorder="1" applyAlignment="1">
      <alignment horizontal="center" vertical="center" wrapText="1"/>
    </xf>
    <xf numFmtId="9" fontId="39" fillId="3" borderId="2" xfId="5" applyFont="1" applyFill="1" applyBorder="1" applyAlignment="1" applyProtection="1">
      <alignment horizontal="center" vertical="center" wrapText="1"/>
    </xf>
    <xf numFmtId="167" fontId="39" fillId="3" borderId="2" xfId="0" applyNumberFormat="1" applyFont="1" applyFill="1" applyBorder="1" applyAlignment="1">
      <alignment horizontal="center" vertical="center" wrapText="1"/>
    </xf>
    <xf numFmtId="0" fontId="39" fillId="3" borderId="2" xfId="0" applyFont="1" applyFill="1" applyBorder="1" applyAlignment="1" applyProtection="1">
      <alignment horizontal="justify" vertical="center" wrapText="1"/>
      <protection locked="0"/>
    </xf>
    <xf numFmtId="171" fontId="32" fillId="3" borderId="2" xfId="0" applyNumberFormat="1" applyFont="1" applyFill="1" applyBorder="1" applyAlignment="1" applyProtection="1">
      <alignment horizontal="center" vertical="center"/>
      <protection locked="0"/>
    </xf>
    <xf numFmtId="0" fontId="39" fillId="3" borderId="2" xfId="5" applyNumberFormat="1" applyFont="1" applyFill="1" applyBorder="1" applyAlignment="1" applyProtection="1">
      <alignment horizontal="center" vertical="center" wrapText="1"/>
    </xf>
    <xf numFmtId="9" fontId="39" fillId="3" borderId="2" xfId="0" applyNumberFormat="1" applyFont="1" applyFill="1" applyBorder="1" applyAlignment="1">
      <alignment horizontal="center" vertical="center" wrapText="1"/>
    </xf>
    <xf numFmtId="0" fontId="39" fillId="3" borderId="2" xfId="0" applyFont="1" applyFill="1" applyBorder="1" applyAlignment="1">
      <alignment horizontal="center" wrapText="1"/>
    </xf>
    <xf numFmtId="0" fontId="39" fillId="3" borderId="0" xfId="0" applyFont="1" applyFill="1" applyAlignment="1">
      <alignment horizontal="center" vertical="center" wrapText="1"/>
    </xf>
    <xf numFmtId="0" fontId="39" fillId="3" borderId="0" xfId="0" applyFont="1" applyFill="1" applyAlignment="1">
      <alignment vertical="center" wrapText="1"/>
    </xf>
    <xf numFmtId="167" fontId="39" fillId="3" borderId="0" xfId="0" applyNumberFormat="1" applyFont="1" applyFill="1" applyAlignment="1">
      <alignment horizontal="center" vertical="center" wrapText="1"/>
    </xf>
    <xf numFmtId="0" fontId="39" fillId="3" borderId="0" xfId="0" applyFont="1" applyFill="1" applyAlignment="1" applyProtection="1">
      <alignment horizontal="justify" vertical="center" wrapText="1"/>
      <protection locked="0"/>
    </xf>
    <xf numFmtId="0" fontId="39" fillId="3" borderId="0" xfId="0" applyFont="1" applyFill="1" applyAlignment="1" applyProtection="1">
      <alignment horizontal="center" vertical="center" wrapText="1"/>
      <protection locked="0"/>
    </xf>
    <xf numFmtId="169" fontId="32" fillId="11" borderId="44" xfId="0" applyNumberFormat="1" applyFont="1" applyFill="1" applyBorder="1" applyAlignment="1">
      <alignment horizontal="center" vertical="center" wrapText="1"/>
    </xf>
    <xf numFmtId="10" fontId="32" fillId="9" borderId="0" xfId="0" applyNumberFormat="1" applyFont="1" applyFill="1" applyAlignment="1">
      <alignment horizontal="center" vertical="center" wrapText="1"/>
    </xf>
    <xf numFmtId="168" fontId="33" fillId="3" borderId="2" xfId="0" applyNumberFormat="1" applyFont="1" applyFill="1" applyBorder="1" applyAlignment="1">
      <alignment horizontal="center" vertical="center"/>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4" xfId="0" applyFont="1" applyBorder="1" applyAlignment="1">
      <alignment horizontal="center" vertical="center" wrapText="1"/>
    </xf>
    <xf numFmtId="0" fontId="24" fillId="0" borderId="0" xfId="0" applyFont="1" applyAlignment="1">
      <alignment horizontal="center" vertical="center" wrapText="1"/>
    </xf>
    <xf numFmtId="0" fontId="21" fillId="0" borderId="0" xfId="0" applyFont="1" applyAlignment="1">
      <alignment vertical="center" wrapText="1"/>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32">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RodrigoRP@SUPERSOCIEDADES.GOV.CO" TargetMode="External"/><Relationship Id="rId13" Type="http://schemas.openxmlformats.org/officeDocument/2006/relationships/drawing" Target="../drawings/drawing7.xml"/><Relationship Id="rId3" Type="http://schemas.openxmlformats.org/officeDocument/2006/relationships/hyperlink" Target="mailto:ElsaL@SUPERSOCIEDADES.GOV.CO" TargetMode="External"/><Relationship Id="rId7" Type="http://schemas.openxmlformats.org/officeDocument/2006/relationships/hyperlink" Target="mailto:lcastellanos@supersociedades.gov.co" TargetMode="External"/><Relationship Id="rId12" Type="http://schemas.openxmlformats.org/officeDocument/2006/relationships/printerSettings" Target="../printerSettings/printerSettings7.bin"/><Relationship Id="rId2" Type="http://schemas.openxmlformats.org/officeDocument/2006/relationships/hyperlink" Target="mailto:MarthaA@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Eardila@SUPERSOCIEDADES.GOV.CO" TargetMode="External"/><Relationship Id="rId11" Type="http://schemas.openxmlformats.org/officeDocument/2006/relationships/hyperlink" Target="mailto:nimartinez@supersociedades.gov.co" TargetMode="External"/><Relationship Id="rId5" Type="http://schemas.openxmlformats.org/officeDocument/2006/relationships/hyperlink" Target="mailto:ACervantes@SUPERSOCIEDADES.GOV.CO" TargetMode="External"/><Relationship Id="rId15" Type="http://schemas.openxmlformats.org/officeDocument/2006/relationships/comments" Target="../comments6.xml"/><Relationship Id="rId10" Type="http://schemas.openxmlformats.org/officeDocument/2006/relationships/hyperlink" Target="mailto:ecabrera@supersociedades.gov.co" TargetMode="External"/><Relationship Id="rId4" Type="http://schemas.openxmlformats.org/officeDocument/2006/relationships/hyperlink" Target="mailto:SantiagoL@SUPERSOCIEDADES.GOV.CO" TargetMode="External"/><Relationship Id="rId9" Type="http://schemas.openxmlformats.org/officeDocument/2006/relationships/hyperlink" Target="mailto:denciso@supersociedades.gov.co" TargetMode="External"/><Relationship Id="rId1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45"/>
      <c r="C2" s="146"/>
      <c r="D2" s="147" t="s">
        <v>124</v>
      </c>
      <c r="E2" s="148"/>
      <c r="F2" s="148"/>
      <c r="G2" s="148"/>
      <c r="H2" s="148"/>
      <c r="I2" s="148"/>
      <c r="J2" s="149"/>
      <c r="K2" s="135" t="s">
        <v>125</v>
      </c>
      <c r="L2" s="136"/>
    </row>
    <row r="3" spans="2:19" ht="23.25" customHeight="1" x14ac:dyDescent="0.15">
      <c r="B3" s="141"/>
      <c r="C3" s="142"/>
      <c r="D3" s="150" t="s">
        <v>126</v>
      </c>
      <c r="E3" s="151"/>
      <c r="F3" s="151"/>
      <c r="G3" s="151"/>
      <c r="H3" s="151"/>
      <c r="I3" s="151"/>
      <c r="J3" s="152"/>
      <c r="K3" s="137" t="s">
        <v>131</v>
      </c>
      <c r="L3" s="138"/>
    </row>
    <row r="4" spans="2:19" ht="24" customHeight="1" x14ac:dyDescent="0.15">
      <c r="B4" s="141"/>
      <c r="C4" s="142"/>
      <c r="D4" s="150" t="s">
        <v>127</v>
      </c>
      <c r="E4" s="151"/>
      <c r="F4" s="151"/>
      <c r="G4" s="151"/>
      <c r="H4" s="151"/>
      <c r="I4" s="151"/>
      <c r="J4" s="152"/>
      <c r="K4" s="137" t="s">
        <v>128</v>
      </c>
      <c r="L4" s="138"/>
    </row>
    <row r="5" spans="2:19" ht="22.5" customHeight="1" thickBot="1" x14ac:dyDescent="0.2">
      <c r="B5" s="143"/>
      <c r="C5" s="144"/>
      <c r="D5" s="153" t="s">
        <v>129</v>
      </c>
      <c r="E5" s="154"/>
      <c r="F5" s="154"/>
      <c r="G5" s="154"/>
      <c r="H5" s="154"/>
      <c r="I5" s="154"/>
      <c r="J5" s="155"/>
      <c r="K5" s="139" t="s">
        <v>130</v>
      </c>
      <c r="L5" s="140"/>
    </row>
    <row r="6" spans="2:19" ht="5.25" customHeight="1" x14ac:dyDescent="0.15">
      <c r="C6" s="22"/>
      <c r="D6" s="22"/>
      <c r="E6" s="22"/>
      <c r="F6" s="22"/>
      <c r="G6" s="22"/>
      <c r="H6" s="22"/>
      <c r="I6" s="22"/>
    </row>
    <row r="7" spans="2:19" ht="29.25" customHeight="1" x14ac:dyDescent="0.2">
      <c r="C7" s="133" t="s">
        <v>0</v>
      </c>
      <c r="D7" s="133"/>
      <c r="E7" s="134" t="s">
        <v>166</v>
      </c>
      <c r="F7" s="134"/>
      <c r="G7" s="134"/>
      <c r="H7" s="134"/>
      <c r="I7" s="134"/>
      <c r="J7" s="134"/>
      <c r="K7" s="134"/>
      <c r="S7" s="16"/>
    </row>
    <row r="8" spans="2:19" ht="6.75" customHeight="1" x14ac:dyDescent="0.2">
      <c r="C8" s="31"/>
      <c r="D8" s="31"/>
      <c r="E8" s="32"/>
      <c r="F8" s="32"/>
      <c r="G8" s="32"/>
      <c r="H8" s="32"/>
      <c r="I8" s="32"/>
      <c r="S8" s="16"/>
    </row>
    <row r="9" spans="2:19" ht="6.75" customHeight="1" thickBot="1" x14ac:dyDescent="0.25">
      <c r="C9" s="31"/>
      <c r="D9" s="31"/>
      <c r="E9" s="32"/>
      <c r="F9" s="32"/>
      <c r="G9" s="32"/>
      <c r="H9" s="32"/>
      <c r="I9" s="32"/>
      <c r="S9" s="16"/>
    </row>
    <row r="10" spans="2:19" ht="12" thickBot="1" x14ac:dyDescent="0.2">
      <c r="B10" s="36"/>
      <c r="C10" s="37"/>
      <c r="D10" s="37"/>
      <c r="E10" s="37"/>
      <c r="F10" s="37"/>
      <c r="G10" s="37"/>
      <c r="H10" s="37"/>
      <c r="I10" s="37"/>
      <c r="J10" s="37"/>
      <c r="K10" s="37"/>
      <c r="L10" s="38"/>
    </row>
    <row r="11" spans="2:19" ht="39.950000000000003" customHeight="1" thickBot="1" x14ac:dyDescent="0.2">
      <c r="B11" s="39"/>
      <c r="C11" s="46" t="s">
        <v>35</v>
      </c>
      <c r="D11" s="41"/>
      <c r="E11" s="40" t="s">
        <v>36</v>
      </c>
      <c r="F11" s="41"/>
      <c r="G11" s="40" t="s">
        <v>49</v>
      </c>
      <c r="H11" s="41"/>
      <c r="I11" s="46" t="s">
        <v>72</v>
      </c>
      <c r="J11" s="41"/>
      <c r="K11" s="46" t="s">
        <v>50</v>
      </c>
      <c r="L11" s="42"/>
    </row>
    <row r="12" spans="2:19" ht="15" customHeight="1" thickBot="1" x14ac:dyDescent="0.2">
      <c r="B12" s="39"/>
      <c r="C12" s="41"/>
      <c r="D12" s="41"/>
      <c r="E12" s="41"/>
      <c r="F12" s="41"/>
      <c r="G12" s="41"/>
      <c r="H12" s="41"/>
      <c r="I12" s="41"/>
      <c r="J12" s="41"/>
      <c r="K12" s="41"/>
      <c r="L12" s="42"/>
    </row>
    <row r="13" spans="2:19" ht="39.950000000000003" customHeight="1" thickBot="1" x14ac:dyDescent="0.2">
      <c r="B13" s="39"/>
      <c r="C13" s="40" t="s">
        <v>37</v>
      </c>
      <c r="D13" s="41"/>
      <c r="E13" s="40" t="s">
        <v>38</v>
      </c>
      <c r="F13" s="41"/>
      <c r="G13" s="40" t="s">
        <v>39</v>
      </c>
      <c r="H13" s="41"/>
      <c r="I13" s="40" t="s">
        <v>51</v>
      </c>
      <c r="J13" s="41"/>
      <c r="K13" s="46" t="s">
        <v>40</v>
      </c>
      <c r="L13" s="42"/>
    </row>
    <row r="14" spans="2:19" ht="15" customHeight="1" thickBot="1" x14ac:dyDescent="0.2">
      <c r="B14" s="39"/>
      <c r="C14" s="41"/>
      <c r="D14" s="41"/>
      <c r="E14" s="41"/>
      <c r="F14" s="41"/>
      <c r="G14" s="41"/>
      <c r="H14" s="41"/>
      <c r="I14" s="41"/>
      <c r="J14" s="41"/>
      <c r="K14" s="41"/>
      <c r="L14" s="42"/>
    </row>
    <row r="15" spans="2:19" ht="37.5" customHeight="1" thickBot="1" x14ac:dyDescent="0.2">
      <c r="B15" s="39"/>
      <c r="C15" s="41"/>
      <c r="D15" s="41"/>
      <c r="E15" s="41"/>
      <c r="F15" s="41"/>
      <c r="G15" s="46" t="s">
        <v>41</v>
      </c>
      <c r="H15" s="41"/>
      <c r="I15" s="41"/>
      <c r="J15" s="41"/>
      <c r="K15" s="41"/>
      <c r="L15" s="42"/>
    </row>
    <row r="16" spans="2:19" ht="12" thickBot="1" x14ac:dyDescent="0.2">
      <c r="B16" s="43"/>
      <c r="C16" s="44"/>
      <c r="D16" s="44"/>
      <c r="E16" s="44"/>
      <c r="F16" s="44"/>
      <c r="G16" s="44"/>
      <c r="H16" s="44"/>
      <c r="I16" s="44"/>
      <c r="J16" s="44"/>
      <c r="K16" s="44"/>
      <c r="L16" s="45"/>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9" zoomScale="90" zoomScaleNormal="90" workbookViewId="0">
      <selection activeCell="D9" sqref="D9"/>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65"/>
      <c r="C2" s="266"/>
      <c r="D2" s="271" t="s">
        <v>124</v>
      </c>
      <c r="E2" s="272"/>
      <c r="F2" s="272"/>
      <c r="G2" s="272"/>
      <c r="H2" s="272"/>
      <c r="I2" s="272"/>
      <c r="J2" s="273"/>
      <c r="K2" s="14"/>
      <c r="L2" s="12"/>
      <c r="M2" s="259" t="str">
        <f>Proyecto!K2</f>
        <v>Codigo: GC-F-015</v>
      </c>
      <c r="N2" s="259"/>
      <c r="O2" s="259"/>
      <c r="P2" s="260"/>
      <c r="S2" s="4"/>
      <c r="T2" s="4"/>
      <c r="U2" s="7"/>
    </row>
    <row r="3" spans="2:31" ht="23.25" customHeight="1" x14ac:dyDescent="0.2">
      <c r="B3" s="267"/>
      <c r="C3" s="268"/>
      <c r="D3" s="274" t="s">
        <v>126</v>
      </c>
      <c r="E3" s="275"/>
      <c r="F3" s="275"/>
      <c r="G3" s="275"/>
      <c r="H3" s="275"/>
      <c r="I3" s="275"/>
      <c r="J3" s="276"/>
      <c r="K3" s="10"/>
      <c r="L3" s="11"/>
      <c r="M3" s="261" t="str">
        <f>Proyecto!K3</f>
        <v>Fecha: 17 de septiembre de 2014</v>
      </c>
      <c r="N3" s="261"/>
      <c r="O3" s="261"/>
      <c r="P3" s="262"/>
      <c r="S3" s="4"/>
      <c r="T3" s="4"/>
      <c r="U3" s="7"/>
    </row>
    <row r="4" spans="2:31" ht="24" customHeight="1" x14ac:dyDescent="0.2">
      <c r="B4" s="267"/>
      <c r="C4" s="268"/>
      <c r="D4" s="274" t="s">
        <v>127</v>
      </c>
      <c r="E4" s="275"/>
      <c r="F4" s="275"/>
      <c r="G4" s="275"/>
      <c r="H4" s="275"/>
      <c r="I4" s="275"/>
      <c r="J4" s="276"/>
      <c r="K4" s="10"/>
      <c r="L4" s="11"/>
      <c r="M4" s="261" t="str">
        <f>Proyecto!K4</f>
        <v>Version 001</v>
      </c>
      <c r="N4" s="261"/>
      <c r="O4" s="261"/>
      <c r="P4" s="262"/>
      <c r="U4" s="7"/>
    </row>
    <row r="5" spans="2:31" ht="22.5" customHeight="1" thickBot="1" x14ac:dyDescent="0.25">
      <c r="B5" s="269"/>
      <c r="C5" s="270"/>
      <c r="D5" s="277" t="s">
        <v>129</v>
      </c>
      <c r="E5" s="278"/>
      <c r="F5" s="278"/>
      <c r="G5" s="278"/>
      <c r="H5" s="278"/>
      <c r="I5" s="278"/>
      <c r="J5" s="279"/>
      <c r="K5" s="15"/>
      <c r="L5" s="13"/>
      <c r="M5" s="263" t="s">
        <v>130</v>
      </c>
      <c r="N5" s="263"/>
      <c r="O5" s="263"/>
      <c r="P5" s="264"/>
    </row>
    <row r="6" spans="2:31" ht="5.25" customHeight="1" x14ac:dyDescent="0.2">
      <c r="B6" s="3"/>
      <c r="C6" s="3"/>
      <c r="D6" s="3"/>
      <c r="E6" s="3"/>
      <c r="F6" s="3"/>
      <c r="G6" s="3"/>
      <c r="H6" s="3"/>
      <c r="I6" s="3"/>
      <c r="J6" s="3"/>
      <c r="K6" s="3"/>
      <c r="L6" s="3"/>
      <c r="M6" s="3"/>
      <c r="N6" s="3"/>
      <c r="O6" s="3"/>
      <c r="P6" s="3"/>
    </row>
    <row r="7" spans="2:31" ht="29.25" customHeight="1" x14ac:dyDescent="0.2">
      <c r="B7" s="258" t="s">
        <v>0</v>
      </c>
      <c r="C7" s="258"/>
      <c r="D7" s="198" t="str">
        <f>Proyecto!$E$7</f>
        <v>Centro de Estudios Societarios-CESS2025</v>
      </c>
      <c r="E7" s="198"/>
      <c r="F7" s="198"/>
      <c r="G7" s="198"/>
      <c r="H7" s="198"/>
      <c r="I7" s="198"/>
      <c r="J7" s="198"/>
      <c r="K7" s="198"/>
      <c r="L7" s="198"/>
      <c r="M7" s="198"/>
      <c r="N7" s="198"/>
      <c r="O7" s="198"/>
      <c r="P7" s="198"/>
      <c r="AE7" s="1"/>
    </row>
    <row r="8" spans="2:31" ht="6.75" customHeight="1" x14ac:dyDescent="0.2">
      <c r="B8" s="5"/>
      <c r="C8" s="5"/>
      <c r="D8" s="6"/>
      <c r="E8" s="6"/>
      <c r="F8" s="6"/>
      <c r="G8" s="6"/>
      <c r="H8" s="6"/>
      <c r="I8" s="6"/>
      <c r="J8" s="6"/>
      <c r="K8" s="6"/>
      <c r="L8" s="6"/>
      <c r="M8" s="6"/>
      <c r="N8" s="6"/>
      <c r="O8" s="6"/>
      <c r="P8" s="6"/>
      <c r="AE8" s="1"/>
    </row>
    <row r="10" spans="2:31" ht="85.5" customHeight="1" x14ac:dyDescent="0.2">
      <c r="B10" s="258" t="s">
        <v>29</v>
      </c>
      <c r="C10" s="258"/>
      <c r="D10" s="280" t="s">
        <v>242</v>
      </c>
      <c r="E10" s="281"/>
      <c r="F10" s="281"/>
      <c r="G10" s="281"/>
      <c r="H10" s="281"/>
      <c r="I10" s="281"/>
      <c r="J10" s="281"/>
      <c r="K10" s="281"/>
      <c r="L10" s="281"/>
      <c r="M10" s="281"/>
      <c r="N10" s="281"/>
      <c r="O10" s="281"/>
      <c r="P10" s="281"/>
      <c r="AE10" s="1"/>
    </row>
    <row r="11" spans="2:31" ht="15.75" x14ac:dyDescent="0.2">
      <c r="D11" s="113"/>
      <c r="E11" s="113"/>
      <c r="F11" s="113"/>
      <c r="G11" s="113"/>
      <c r="H11" s="113"/>
      <c r="I11" s="113"/>
      <c r="J11" s="113"/>
      <c r="K11" s="113"/>
      <c r="L11" s="113"/>
      <c r="M11" s="113"/>
      <c r="N11" s="113"/>
      <c r="O11" s="113"/>
      <c r="P11" s="113"/>
    </row>
    <row r="12" spans="2:31" ht="30" customHeight="1" x14ac:dyDescent="0.2">
      <c r="B12" s="258" t="s">
        <v>30</v>
      </c>
      <c r="C12" s="258"/>
      <c r="D12" s="280" t="s">
        <v>243</v>
      </c>
      <c r="E12" s="280"/>
      <c r="F12" s="280"/>
      <c r="G12" s="280"/>
      <c r="H12" s="280"/>
      <c r="I12" s="280"/>
      <c r="J12" s="280"/>
      <c r="K12" s="280"/>
      <c r="L12" s="280"/>
      <c r="M12" s="280"/>
      <c r="N12" s="280"/>
      <c r="O12" s="280"/>
      <c r="P12" s="280"/>
    </row>
    <row r="13" spans="2:31" ht="6.75" customHeight="1" x14ac:dyDescent="0.2">
      <c r="B13" s="5"/>
      <c r="C13" s="5"/>
      <c r="D13" s="114"/>
      <c r="E13" s="114"/>
      <c r="F13" s="114"/>
      <c r="G13" s="114"/>
      <c r="H13" s="114"/>
      <c r="I13" s="114"/>
      <c r="J13" s="114"/>
      <c r="K13" s="114"/>
      <c r="L13" s="114"/>
      <c r="M13" s="114"/>
      <c r="N13" s="114"/>
      <c r="O13" s="114"/>
      <c r="P13" s="114"/>
      <c r="AE13" s="1"/>
    </row>
    <row r="14" spans="2:31" ht="30" customHeight="1" x14ac:dyDescent="0.2">
      <c r="B14" s="258" t="s">
        <v>31</v>
      </c>
      <c r="C14" s="258"/>
      <c r="D14" s="340" t="s">
        <v>244</v>
      </c>
      <c r="E14" s="280"/>
      <c r="F14" s="280"/>
      <c r="G14" s="280"/>
      <c r="H14" s="280"/>
      <c r="I14" s="280"/>
      <c r="J14" s="280"/>
      <c r="K14" s="280"/>
      <c r="L14" s="280"/>
      <c r="M14" s="280"/>
      <c r="N14" s="280"/>
      <c r="O14" s="280"/>
      <c r="P14" s="280"/>
    </row>
    <row r="15" spans="2:31" ht="6.75" customHeight="1" x14ac:dyDescent="0.2">
      <c r="B15" s="5"/>
      <c r="C15" s="5"/>
      <c r="D15" s="114"/>
      <c r="E15" s="114"/>
      <c r="F15" s="114"/>
      <c r="G15" s="114"/>
      <c r="H15" s="114"/>
      <c r="I15" s="114"/>
      <c r="J15" s="114"/>
      <c r="K15" s="114"/>
      <c r="L15" s="114"/>
      <c r="M15" s="114"/>
      <c r="N15" s="114"/>
      <c r="O15" s="114"/>
      <c r="P15" s="114"/>
      <c r="AE15" s="1"/>
    </row>
    <row r="16" spans="2:31" ht="57.75" customHeight="1" x14ac:dyDescent="0.2">
      <c r="B16" s="258" t="s">
        <v>32</v>
      </c>
      <c r="C16" s="258"/>
      <c r="D16" s="280" t="s">
        <v>245</v>
      </c>
      <c r="E16" s="280"/>
      <c r="F16" s="280"/>
      <c r="G16" s="280"/>
      <c r="H16" s="280"/>
      <c r="I16" s="280"/>
      <c r="J16" s="280"/>
      <c r="K16" s="280"/>
      <c r="L16" s="280"/>
      <c r="M16" s="280"/>
      <c r="N16" s="280"/>
      <c r="O16" s="280"/>
      <c r="P16" s="280"/>
    </row>
    <row r="17" spans="2:31" ht="6.75" customHeight="1" x14ac:dyDescent="0.2">
      <c r="B17" s="5"/>
      <c r="C17" s="5"/>
      <c r="D17" s="114"/>
      <c r="E17" s="114"/>
      <c r="F17" s="114"/>
      <c r="G17" s="114"/>
      <c r="H17" s="114"/>
      <c r="I17" s="114"/>
      <c r="J17" s="114"/>
      <c r="K17" s="114"/>
      <c r="L17" s="114"/>
      <c r="M17" s="114"/>
      <c r="N17" s="114"/>
      <c r="O17" s="114"/>
      <c r="P17" s="114"/>
      <c r="AE17" s="1"/>
    </row>
    <row r="18" spans="2:31" ht="72.75" customHeight="1" x14ac:dyDescent="0.2">
      <c r="B18" s="258" t="s">
        <v>33</v>
      </c>
      <c r="C18" s="258"/>
      <c r="D18" s="340" t="s">
        <v>247</v>
      </c>
      <c r="E18" s="340"/>
      <c r="F18" s="340"/>
      <c r="G18" s="340"/>
      <c r="H18" s="340"/>
      <c r="I18" s="340"/>
      <c r="J18" s="340"/>
      <c r="K18" s="340"/>
      <c r="L18" s="340"/>
      <c r="M18" s="340"/>
      <c r="N18" s="340"/>
      <c r="O18" s="340"/>
      <c r="P18" s="340"/>
    </row>
    <row r="19" spans="2:31" ht="6.75" customHeight="1" x14ac:dyDescent="0.2">
      <c r="B19" s="5"/>
      <c r="C19" s="5"/>
      <c r="D19" s="114"/>
      <c r="E19" s="114"/>
      <c r="F19" s="114"/>
      <c r="G19" s="114"/>
      <c r="H19" s="114"/>
      <c r="I19" s="114"/>
      <c r="J19" s="114"/>
      <c r="K19" s="114"/>
      <c r="L19" s="114"/>
      <c r="M19" s="114"/>
      <c r="N19" s="114"/>
      <c r="O19" s="114"/>
      <c r="P19" s="114"/>
      <c r="AE19" s="1"/>
    </row>
    <row r="20" spans="2:31" ht="77.25" customHeight="1" x14ac:dyDescent="0.2">
      <c r="B20" s="258" t="s">
        <v>34</v>
      </c>
      <c r="C20" s="258"/>
      <c r="D20" s="341" t="s">
        <v>246</v>
      </c>
      <c r="E20" s="312"/>
      <c r="F20" s="312"/>
      <c r="G20" s="312"/>
      <c r="H20" s="312"/>
      <c r="I20" s="312"/>
      <c r="J20" s="312"/>
      <c r="K20" s="312"/>
      <c r="L20" s="312"/>
      <c r="M20" s="312"/>
      <c r="N20" s="312"/>
      <c r="O20" s="312"/>
      <c r="P20" s="312"/>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Q11:U12 O9:U9 G9:M9 W9:AC9 W18:AC18 O18:U18 W14:AC14 G20:M65492 W20:AC65492 W16:AC16 W11:AC12 O14:U14 O20:U65492 O16:U16 G18:M18 O11:P11 G11:M11 G14:M14 G16:M16"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S19"/>
  <sheetViews>
    <sheetView showGridLines="0" topLeftCell="A7" zoomScaleNormal="100" workbookViewId="0">
      <pane xSplit="6" ySplit="3" topLeftCell="G13" activePane="bottomRight" state="frozen"/>
      <selection activeCell="A7" sqref="A7"/>
      <selection pane="topRight" activeCell="F7" sqref="F7"/>
      <selection pane="bottomLeft" activeCell="A10" sqref="A10"/>
      <selection pane="bottomRight" activeCell="E15" sqref="E15"/>
    </sheetView>
  </sheetViews>
  <sheetFormatPr baseColWidth="10" defaultRowHeight="11.25" x14ac:dyDescent="0.15"/>
  <cols>
    <col min="1" max="1" width="1.5703125" style="16" customWidth="1"/>
    <col min="2" max="2" width="3.140625" style="16" customWidth="1"/>
    <col min="3" max="3" width="52" style="16" customWidth="1"/>
    <col min="4" max="4" width="33.85546875" style="16" customWidth="1"/>
    <col min="5" max="5" width="9.140625" style="16" customWidth="1"/>
    <col min="6" max="6" width="10.85546875" style="16" customWidth="1"/>
    <col min="7" max="7" width="26.7109375" style="16" customWidth="1"/>
    <col min="8" max="8" width="25" style="16" customWidth="1"/>
    <col min="9" max="9" width="27"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2:45" ht="12" thickBot="1" x14ac:dyDescent="0.2"/>
    <row r="2" spans="2:45" ht="26.25" customHeight="1" x14ac:dyDescent="0.2">
      <c r="C2" s="284"/>
      <c r="D2" s="200" t="s">
        <v>124</v>
      </c>
      <c r="E2" s="200"/>
      <c r="F2" s="200"/>
      <c r="G2" s="200"/>
      <c r="H2" s="200"/>
      <c r="I2" s="200"/>
      <c r="J2" s="200"/>
      <c r="K2" s="200"/>
      <c r="L2" s="189" t="str">
        <f>Proyecto!K2</f>
        <v>Codigo: GC-F-015</v>
      </c>
      <c r="M2" s="191"/>
      <c r="N2" s="60"/>
      <c r="O2" s="60"/>
    </row>
    <row r="3" spans="2:45" ht="23.25" customHeight="1" x14ac:dyDescent="0.2">
      <c r="C3" s="285"/>
      <c r="D3" s="202" t="s">
        <v>126</v>
      </c>
      <c r="E3" s="202"/>
      <c r="F3" s="202"/>
      <c r="G3" s="202"/>
      <c r="H3" s="202"/>
      <c r="I3" s="202"/>
      <c r="J3" s="202"/>
      <c r="K3" s="202"/>
      <c r="L3" s="192" t="str">
        <f>Proyecto!K3</f>
        <v>Fecha: 17 de septiembre de 2014</v>
      </c>
      <c r="M3" s="194"/>
      <c r="N3" s="60"/>
      <c r="O3" s="60"/>
    </row>
    <row r="4" spans="2:45" ht="24" customHeight="1" x14ac:dyDescent="0.2">
      <c r="C4" s="285"/>
      <c r="D4" s="202" t="s">
        <v>127</v>
      </c>
      <c r="E4" s="202"/>
      <c r="F4" s="202"/>
      <c r="G4" s="202"/>
      <c r="H4" s="202"/>
      <c r="I4" s="202"/>
      <c r="J4" s="202"/>
      <c r="K4" s="202"/>
      <c r="L4" s="192" t="str">
        <f>Proyecto!K4</f>
        <v>Version 001</v>
      </c>
      <c r="M4" s="194"/>
      <c r="N4" s="60"/>
      <c r="O4" s="60"/>
    </row>
    <row r="5" spans="2:45" ht="22.5" customHeight="1" thickBot="1" x14ac:dyDescent="0.25">
      <c r="C5" s="286"/>
      <c r="D5" s="204" t="s">
        <v>129</v>
      </c>
      <c r="E5" s="204"/>
      <c r="F5" s="204"/>
      <c r="G5" s="204"/>
      <c r="H5" s="204"/>
      <c r="I5" s="204"/>
      <c r="J5" s="204"/>
      <c r="K5" s="204"/>
      <c r="L5" s="195" t="s">
        <v>130</v>
      </c>
      <c r="M5" s="197"/>
      <c r="N5" s="60"/>
      <c r="O5" s="60"/>
    </row>
    <row r="6" spans="2:45" ht="5.25" customHeight="1" x14ac:dyDescent="0.15">
      <c r="C6" s="22"/>
      <c r="D6" s="22"/>
      <c r="E6" s="22"/>
      <c r="F6" s="22"/>
    </row>
    <row r="7" spans="2:45" ht="29.25" customHeight="1" x14ac:dyDescent="0.2">
      <c r="C7" s="133" t="s">
        <v>0</v>
      </c>
      <c r="D7" s="133"/>
      <c r="E7" s="283" t="str">
        <f>Proyecto!$E$7</f>
        <v>Centro de Estudios Societarios-CESS2025</v>
      </c>
      <c r="F7" s="283"/>
      <c r="G7" s="283"/>
      <c r="H7" s="283"/>
      <c r="I7" s="283"/>
      <c r="J7" s="283"/>
      <c r="K7" s="283"/>
      <c r="L7" s="283"/>
      <c r="M7" s="283"/>
      <c r="N7" s="16"/>
    </row>
    <row r="8" spans="2:45" ht="12.75" x14ac:dyDescent="0.2">
      <c r="N8" s="282" t="s">
        <v>144</v>
      </c>
      <c r="O8" s="282"/>
      <c r="P8" s="282" t="s">
        <v>145</v>
      </c>
      <c r="Q8" s="282"/>
      <c r="R8" s="282" t="s">
        <v>146</v>
      </c>
      <c r="S8" s="282"/>
      <c r="T8" s="282" t="s">
        <v>147</v>
      </c>
      <c r="U8" s="282"/>
      <c r="V8" s="282" t="s">
        <v>148</v>
      </c>
      <c r="W8" s="282"/>
      <c r="X8" s="282" t="s">
        <v>149</v>
      </c>
      <c r="Y8" s="282"/>
      <c r="Z8" s="282" t="s">
        <v>150</v>
      </c>
      <c r="AA8" s="282"/>
      <c r="AB8" s="282" t="s">
        <v>151</v>
      </c>
      <c r="AC8" s="282"/>
      <c r="AD8" s="282" t="s">
        <v>152</v>
      </c>
      <c r="AE8" s="282"/>
      <c r="AF8" s="282" t="s">
        <v>153</v>
      </c>
      <c r="AG8" s="282"/>
      <c r="AH8" s="282" t="s">
        <v>154</v>
      </c>
      <c r="AI8" s="282"/>
      <c r="AJ8" s="282" t="s">
        <v>155</v>
      </c>
      <c r="AK8" s="282"/>
      <c r="AL8" s="79"/>
    </row>
    <row r="9" spans="2:45" ht="51.75" customHeight="1" x14ac:dyDescent="0.2">
      <c r="C9" s="80" t="s">
        <v>79</v>
      </c>
      <c r="D9" s="80" t="s">
        <v>80</v>
      </c>
      <c r="E9" s="80" t="s">
        <v>81</v>
      </c>
      <c r="F9" s="81" t="s">
        <v>82</v>
      </c>
      <c r="G9" s="80" t="s">
        <v>83</v>
      </c>
      <c r="H9" s="82" t="s">
        <v>92</v>
      </c>
      <c r="I9" s="82" t="s">
        <v>93</v>
      </c>
      <c r="J9" s="82" t="s">
        <v>94</v>
      </c>
      <c r="K9" s="81" t="s">
        <v>84</v>
      </c>
      <c r="L9" s="83" t="s">
        <v>85</v>
      </c>
      <c r="M9" s="83" t="s">
        <v>86</v>
      </c>
      <c r="N9" s="85" t="s">
        <v>156</v>
      </c>
      <c r="O9" s="84" t="s">
        <v>157</v>
      </c>
      <c r="P9" s="84" t="s">
        <v>156</v>
      </c>
      <c r="Q9" s="84" t="s">
        <v>157</v>
      </c>
      <c r="R9" s="84" t="s">
        <v>156</v>
      </c>
      <c r="S9" s="84" t="s">
        <v>157</v>
      </c>
      <c r="T9" s="84" t="s">
        <v>156</v>
      </c>
      <c r="U9" s="84" t="s">
        <v>157</v>
      </c>
      <c r="V9" s="84" t="s">
        <v>156</v>
      </c>
      <c r="W9" s="84" t="s">
        <v>157</v>
      </c>
      <c r="X9" s="84" t="s">
        <v>156</v>
      </c>
      <c r="Y9" s="84" t="s">
        <v>157</v>
      </c>
      <c r="Z9" s="84" t="s">
        <v>156</v>
      </c>
      <c r="AA9" s="84" t="s">
        <v>157</v>
      </c>
      <c r="AB9" s="84" t="s">
        <v>156</v>
      </c>
      <c r="AC9" s="84" t="s">
        <v>157</v>
      </c>
      <c r="AD9" s="84" t="s">
        <v>156</v>
      </c>
      <c r="AE9" s="84" t="s">
        <v>157</v>
      </c>
      <c r="AF9" s="84" t="s">
        <v>156</v>
      </c>
      <c r="AG9" s="84" t="s">
        <v>157</v>
      </c>
      <c r="AH9" s="84" t="s">
        <v>156</v>
      </c>
      <c r="AI9" s="84" t="s">
        <v>157</v>
      </c>
      <c r="AJ9" s="84" t="s">
        <v>156</v>
      </c>
      <c r="AK9" s="84" t="s">
        <v>157</v>
      </c>
      <c r="AL9" s="86"/>
      <c r="AM9" s="87"/>
      <c r="AN9" s="87"/>
      <c r="AO9" s="87"/>
      <c r="AP9" s="87"/>
      <c r="AQ9" s="87"/>
      <c r="AR9" s="87"/>
      <c r="AS9" s="87"/>
    </row>
    <row r="10" spans="2:45" s="129" customFormat="1" ht="42.75" x14ac:dyDescent="0.2">
      <c r="B10" s="115">
        <v>1</v>
      </c>
      <c r="C10" s="345" t="s">
        <v>248</v>
      </c>
      <c r="D10" s="346" t="s">
        <v>249</v>
      </c>
      <c r="E10" s="346">
        <v>3</v>
      </c>
      <c r="F10" s="347">
        <v>0.08</v>
      </c>
      <c r="G10" s="346" t="s">
        <v>250</v>
      </c>
      <c r="H10" s="361">
        <v>45691</v>
      </c>
      <c r="I10" s="361">
        <v>45719</v>
      </c>
      <c r="J10" s="348">
        <f t="shared" ref="J10:J18" si="0">+(I10-H10)/7</f>
        <v>4</v>
      </c>
      <c r="K10" s="349"/>
      <c r="L10" s="350"/>
      <c r="M10" s="122"/>
      <c r="N10" s="123"/>
      <c r="O10" s="124"/>
      <c r="P10" s="123">
        <v>0.04</v>
      </c>
      <c r="Q10" s="124"/>
      <c r="R10" s="123">
        <v>0.04</v>
      </c>
      <c r="S10" s="125"/>
      <c r="T10" s="123"/>
      <c r="U10" s="124"/>
      <c r="V10" s="123"/>
      <c r="W10" s="125"/>
      <c r="X10" s="123"/>
      <c r="Y10" s="125"/>
      <c r="Z10" s="123"/>
      <c r="AA10" s="125"/>
      <c r="AB10" s="123"/>
      <c r="AC10" s="125"/>
      <c r="AD10" s="123"/>
      <c r="AE10" s="125"/>
      <c r="AF10" s="123"/>
      <c r="AG10" s="125"/>
      <c r="AH10" s="123"/>
      <c r="AI10" s="125"/>
      <c r="AJ10" s="123"/>
      <c r="AK10" s="125"/>
      <c r="AL10" s="126"/>
      <c r="AM10" s="127"/>
      <c r="AN10" s="128"/>
    </row>
    <row r="11" spans="2:45" s="129" customFormat="1" ht="57" x14ac:dyDescent="0.2">
      <c r="B11" s="115">
        <v>2</v>
      </c>
      <c r="C11" s="345" t="s">
        <v>251</v>
      </c>
      <c r="D11" s="346" t="s">
        <v>252</v>
      </c>
      <c r="E11" s="351">
        <v>1</v>
      </c>
      <c r="F11" s="347">
        <v>0.15</v>
      </c>
      <c r="G11" s="346" t="s">
        <v>253</v>
      </c>
      <c r="H11" s="361">
        <v>45727</v>
      </c>
      <c r="I11" s="361">
        <v>46010</v>
      </c>
      <c r="J11" s="348">
        <f t="shared" si="0"/>
        <v>40.428571428571431</v>
      </c>
      <c r="K11" s="120"/>
      <c r="L11" s="121"/>
      <c r="M11" s="122"/>
      <c r="N11" s="123"/>
      <c r="O11" s="125"/>
      <c r="P11" s="123"/>
      <c r="Q11" s="124"/>
      <c r="R11" s="123">
        <v>0.15</v>
      </c>
      <c r="S11" s="124"/>
      <c r="T11" s="123"/>
      <c r="U11" s="124"/>
      <c r="V11" s="123"/>
      <c r="W11" s="124"/>
      <c r="X11" s="123"/>
      <c r="Y11" s="124"/>
      <c r="Z11" s="123"/>
      <c r="AA11" s="124"/>
      <c r="AB11" s="123"/>
      <c r="AC11" s="124"/>
      <c r="AD11" s="123"/>
      <c r="AE11" s="124"/>
      <c r="AF11" s="123"/>
      <c r="AG11" s="125"/>
      <c r="AH11" s="123"/>
      <c r="AI11" s="125"/>
      <c r="AJ11" s="123"/>
      <c r="AK11" s="125"/>
      <c r="AL11" s="126"/>
      <c r="AM11" s="127"/>
      <c r="AN11" s="128"/>
    </row>
    <row r="12" spans="2:45" s="129" customFormat="1" ht="71.25" x14ac:dyDescent="0.2">
      <c r="B12" s="115">
        <v>3</v>
      </c>
      <c r="C12" s="345" t="s">
        <v>254</v>
      </c>
      <c r="D12" s="346" t="s">
        <v>255</v>
      </c>
      <c r="E12" s="346">
        <v>1</v>
      </c>
      <c r="F12" s="347">
        <v>0.2</v>
      </c>
      <c r="G12" s="346" t="s">
        <v>256</v>
      </c>
      <c r="H12" s="361">
        <v>45727</v>
      </c>
      <c r="I12" s="361">
        <v>45990</v>
      </c>
      <c r="J12" s="348">
        <f t="shared" si="0"/>
        <v>37.571428571428569</v>
      </c>
      <c r="K12" s="120"/>
      <c r="L12" s="121"/>
      <c r="M12" s="122"/>
      <c r="N12" s="123"/>
      <c r="O12" s="125"/>
      <c r="P12" s="123"/>
      <c r="Q12" s="124"/>
      <c r="R12" s="123">
        <v>0.02</v>
      </c>
      <c r="S12" s="124"/>
      <c r="T12" s="123">
        <v>0.01</v>
      </c>
      <c r="U12" s="124"/>
      <c r="V12" s="123">
        <v>0.02</v>
      </c>
      <c r="W12" s="124"/>
      <c r="X12" s="123">
        <v>0.02</v>
      </c>
      <c r="Y12" s="124"/>
      <c r="Z12" s="123">
        <v>0.02</v>
      </c>
      <c r="AA12" s="124"/>
      <c r="AB12" s="123">
        <v>0.03</v>
      </c>
      <c r="AC12" s="124"/>
      <c r="AD12" s="123">
        <v>0.02</v>
      </c>
      <c r="AE12" s="124"/>
      <c r="AF12" s="123">
        <v>0.02</v>
      </c>
      <c r="AG12" s="125"/>
      <c r="AH12" s="123">
        <v>0.02</v>
      </c>
      <c r="AI12" s="125"/>
      <c r="AJ12" s="123"/>
      <c r="AK12" s="125"/>
      <c r="AL12" s="126"/>
      <c r="AM12" s="127"/>
      <c r="AN12" s="128"/>
    </row>
    <row r="13" spans="2:45" s="129" customFormat="1" ht="71.25" x14ac:dyDescent="0.2">
      <c r="B13" s="115">
        <v>4</v>
      </c>
      <c r="C13" s="345" t="s">
        <v>257</v>
      </c>
      <c r="D13" s="346" t="s">
        <v>258</v>
      </c>
      <c r="E13" s="346">
        <v>2</v>
      </c>
      <c r="F13" s="352">
        <v>0.1</v>
      </c>
      <c r="G13" s="346" t="s">
        <v>259</v>
      </c>
      <c r="H13" s="361">
        <v>45727</v>
      </c>
      <c r="I13" s="361">
        <v>46010</v>
      </c>
      <c r="J13" s="348">
        <f t="shared" si="0"/>
        <v>40.428571428571431</v>
      </c>
      <c r="K13" s="120"/>
      <c r="L13" s="342"/>
      <c r="M13" s="122"/>
      <c r="N13" s="123"/>
      <c r="O13" s="124"/>
      <c r="P13" s="123"/>
      <c r="Q13" s="124"/>
      <c r="R13" s="123">
        <v>0.01</v>
      </c>
      <c r="S13" s="125"/>
      <c r="T13" s="123">
        <v>0.01</v>
      </c>
      <c r="U13" s="124"/>
      <c r="V13" s="123">
        <v>0.01</v>
      </c>
      <c r="W13" s="125"/>
      <c r="X13" s="123">
        <v>0.01</v>
      </c>
      <c r="Y13" s="125"/>
      <c r="Z13" s="123">
        <v>0.01</v>
      </c>
      <c r="AA13" s="124"/>
      <c r="AB13" s="123">
        <v>0.01</v>
      </c>
      <c r="AC13" s="125"/>
      <c r="AD13" s="123">
        <v>0.01</v>
      </c>
      <c r="AE13" s="125"/>
      <c r="AF13" s="123">
        <v>0.01</v>
      </c>
      <c r="AG13" s="125"/>
      <c r="AH13" s="123">
        <v>0.01</v>
      </c>
      <c r="AI13" s="125"/>
      <c r="AJ13" s="123">
        <v>0.01</v>
      </c>
      <c r="AK13" s="125"/>
      <c r="AL13" s="126"/>
      <c r="AM13" s="127"/>
      <c r="AN13" s="128"/>
    </row>
    <row r="14" spans="2:45" s="129" customFormat="1" ht="57" x14ac:dyDescent="0.2">
      <c r="B14" s="115">
        <v>5</v>
      </c>
      <c r="C14" s="345" t="s">
        <v>260</v>
      </c>
      <c r="D14" s="346" t="s">
        <v>261</v>
      </c>
      <c r="E14" s="351">
        <v>8</v>
      </c>
      <c r="F14" s="347">
        <v>0.08</v>
      </c>
      <c r="G14" s="353" t="s">
        <v>262</v>
      </c>
      <c r="H14" s="361">
        <v>45727</v>
      </c>
      <c r="I14" s="361">
        <v>46010</v>
      </c>
      <c r="J14" s="348">
        <f t="shared" si="0"/>
        <v>40.428571428571431</v>
      </c>
      <c r="K14" s="120"/>
      <c r="L14" s="121"/>
      <c r="M14" s="122"/>
      <c r="N14" s="123"/>
      <c r="O14" s="125"/>
      <c r="P14" s="123"/>
      <c r="Q14" s="124"/>
      <c r="R14" s="123">
        <v>0.01</v>
      </c>
      <c r="S14" s="124"/>
      <c r="T14" s="123"/>
      <c r="U14" s="124"/>
      <c r="V14" s="123">
        <v>0.01</v>
      </c>
      <c r="W14" s="125"/>
      <c r="X14" s="123">
        <v>0.01</v>
      </c>
      <c r="Y14" s="125"/>
      <c r="Z14" s="123"/>
      <c r="AA14" s="124"/>
      <c r="AB14" s="123">
        <v>0.01</v>
      </c>
      <c r="AC14" s="124"/>
      <c r="AD14" s="123">
        <v>0.01</v>
      </c>
      <c r="AE14" s="124"/>
      <c r="AF14" s="123">
        <v>0.01</v>
      </c>
      <c r="AG14" s="124"/>
      <c r="AH14" s="123">
        <v>0.01</v>
      </c>
      <c r="AI14" s="124"/>
      <c r="AJ14" s="123">
        <v>0.01</v>
      </c>
      <c r="AK14" s="124"/>
      <c r="AL14" s="126"/>
      <c r="AM14" s="127"/>
      <c r="AN14" s="128"/>
    </row>
    <row r="15" spans="2:45" s="129" customFormat="1" ht="57" x14ac:dyDescent="0.2">
      <c r="B15" s="115">
        <v>6</v>
      </c>
      <c r="C15" s="345" t="s">
        <v>263</v>
      </c>
      <c r="D15" s="346" t="s">
        <v>264</v>
      </c>
      <c r="E15" s="351">
        <v>5</v>
      </c>
      <c r="F15" s="347">
        <v>0.1</v>
      </c>
      <c r="G15" s="346" t="s">
        <v>262</v>
      </c>
      <c r="H15" s="361">
        <v>45727</v>
      </c>
      <c r="I15" s="361">
        <v>46010</v>
      </c>
      <c r="J15" s="348">
        <f t="shared" si="0"/>
        <v>40.428571428571431</v>
      </c>
      <c r="K15" s="120"/>
      <c r="L15" s="121"/>
      <c r="M15" s="122"/>
      <c r="N15" s="123"/>
      <c r="O15" s="125"/>
      <c r="P15" s="123"/>
      <c r="Q15" s="124"/>
      <c r="R15" s="123">
        <v>0.01</v>
      </c>
      <c r="S15" s="124"/>
      <c r="T15" s="123">
        <v>0.01</v>
      </c>
      <c r="U15" s="124"/>
      <c r="V15" s="123">
        <v>0.01</v>
      </c>
      <c r="W15" s="124"/>
      <c r="X15" s="123">
        <v>0.01</v>
      </c>
      <c r="Y15" s="124"/>
      <c r="Z15" s="123">
        <v>0.01</v>
      </c>
      <c r="AA15" s="124"/>
      <c r="AB15" s="123">
        <v>0.01</v>
      </c>
      <c r="AC15" s="124"/>
      <c r="AD15" s="123">
        <v>0.01</v>
      </c>
      <c r="AE15" s="124"/>
      <c r="AF15" s="123">
        <v>0.01</v>
      </c>
      <c r="AG15" s="124"/>
      <c r="AH15" s="123">
        <v>0.01</v>
      </c>
      <c r="AI15" s="124"/>
      <c r="AJ15" s="123">
        <v>0.01</v>
      </c>
      <c r="AK15" s="125"/>
      <c r="AL15" s="126"/>
      <c r="AM15" s="127"/>
      <c r="AN15" s="128"/>
    </row>
    <row r="16" spans="2:45" s="129" customFormat="1" ht="85.5" x14ac:dyDescent="0.2">
      <c r="B16" s="115">
        <v>7</v>
      </c>
      <c r="C16" s="345" t="s">
        <v>265</v>
      </c>
      <c r="D16" s="346" t="s">
        <v>266</v>
      </c>
      <c r="E16" s="351">
        <v>1</v>
      </c>
      <c r="F16" s="347">
        <v>0.1</v>
      </c>
      <c r="G16" s="346" t="s">
        <v>267</v>
      </c>
      <c r="H16" s="361">
        <v>45727</v>
      </c>
      <c r="I16" s="361">
        <v>46010</v>
      </c>
      <c r="J16" s="348">
        <f t="shared" si="0"/>
        <v>40.428571428571431</v>
      </c>
      <c r="K16" s="120"/>
      <c r="L16" s="121"/>
      <c r="M16" s="122"/>
      <c r="N16" s="123"/>
      <c r="O16" s="125"/>
      <c r="P16" s="123"/>
      <c r="Q16" s="124"/>
      <c r="R16" s="123">
        <v>0.01</v>
      </c>
      <c r="S16" s="124"/>
      <c r="T16" s="123">
        <v>0.01</v>
      </c>
      <c r="U16" s="124"/>
      <c r="V16" s="123">
        <v>0.01</v>
      </c>
      <c r="W16" s="124"/>
      <c r="X16" s="123">
        <v>0.01</v>
      </c>
      <c r="Y16" s="124"/>
      <c r="Z16" s="123">
        <v>0.01</v>
      </c>
      <c r="AA16" s="124"/>
      <c r="AB16" s="123">
        <v>0.01</v>
      </c>
      <c r="AC16" s="124"/>
      <c r="AD16" s="123">
        <v>0.01</v>
      </c>
      <c r="AE16" s="124"/>
      <c r="AF16" s="123">
        <v>0.01</v>
      </c>
      <c r="AG16" s="124"/>
      <c r="AH16" s="123">
        <v>0.01</v>
      </c>
      <c r="AI16" s="125"/>
      <c r="AJ16" s="123">
        <v>0.01</v>
      </c>
      <c r="AK16" s="125"/>
      <c r="AL16" s="126"/>
      <c r="AM16" s="127"/>
      <c r="AN16" s="128"/>
    </row>
    <row r="17" spans="2:40" s="129" customFormat="1" ht="57" x14ac:dyDescent="0.2">
      <c r="B17" s="115">
        <v>8</v>
      </c>
      <c r="C17" s="116" t="s">
        <v>268</v>
      </c>
      <c r="D17" s="117" t="s">
        <v>269</v>
      </c>
      <c r="E17" s="118">
        <v>1</v>
      </c>
      <c r="F17" s="119">
        <v>0.1</v>
      </c>
      <c r="G17" s="346" t="s">
        <v>270</v>
      </c>
      <c r="H17" s="361">
        <v>45727</v>
      </c>
      <c r="I17" s="361">
        <v>46010</v>
      </c>
      <c r="J17" s="348">
        <f t="shared" si="0"/>
        <v>40.428571428571431</v>
      </c>
      <c r="K17" s="120"/>
      <c r="L17" s="121"/>
      <c r="M17" s="122"/>
      <c r="N17" s="123"/>
      <c r="O17" s="125"/>
      <c r="P17" s="123"/>
      <c r="Q17" s="124"/>
      <c r="R17" s="123">
        <v>0.01</v>
      </c>
      <c r="S17" s="124"/>
      <c r="T17" s="123">
        <v>0.01</v>
      </c>
      <c r="U17" s="124"/>
      <c r="V17" s="123">
        <v>0.01</v>
      </c>
      <c r="W17" s="125"/>
      <c r="X17" s="123">
        <v>0.01</v>
      </c>
      <c r="Y17" s="125"/>
      <c r="Z17" s="123">
        <v>0.01</v>
      </c>
      <c r="AA17" s="125"/>
      <c r="AB17" s="123">
        <v>0.01</v>
      </c>
      <c r="AC17" s="124"/>
      <c r="AD17" s="123">
        <v>0.01</v>
      </c>
      <c r="AE17" s="124"/>
      <c r="AF17" s="123">
        <v>0.01</v>
      </c>
      <c r="AG17" s="125"/>
      <c r="AH17" s="123">
        <v>0.01</v>
      </c>
      <c r="AI17" s="125"/>
      <c r="AJ17" s="123">
        <v>0.01</v>
      </c>
      <c r="AK17" s="125"/>
      <c r="AL17" s="126"/>
      <c r="AM17" s="127"/>
      <c r="AN17" s="128"/>
    </row>
    <row r="18" spans="2:40" s="129" customFormat="1" ht="57" x14ac:dyDescent="0.2">
      <c r="B18" s="115">
        <v>9</v>
      </c>
      <c r="C18" s="116" t="s">
        <v>271</v>
      </c>
      <c r="D18" s="117" t="s">
        <v>272</v>
      </c>
      <c r="E18" s="118">
        <v>1</v>
      </c>
      <c r="F18" s="119">
        <v>0.09</v>
      </c>
      <c r="G18" s="346" t="s">
        <v>262</v>
      </c>
      <c r="H18" s="361">
        <v>45727</v>
      </c>
      <c r="I18" s="361">
        <v>46010</v>
      </c>
      <c r="J18" s="348">
        <f t="shared" si="0"/>
        <v>40.428571428571431</v>
      </c>
      <c r="K18" s="120"/>
      <c r="L18" s="121"/>
      <c r="M18" s="122"/>
      <c r="N18" s="123"/>
      <c r="O18" s="125"/>
      <c r="P18" s="123"/>
      <c r="Q18" s="124"/>
      <c r="R18" s="123">
        <v>0.01</v>
      </c>
      <c r="S18" s="124"/>
      <c r="T18" s="123">
        <v>0.01</v>
      </c>
      <c r="U18" s="124"/>
      <c r="V18" s="123">
        <v>5.0000000000000001E-3</v>
      </c>
      <c r="W18" s="125"/>
      <c r="X18" s="123">
        <v>0.01</v>
      </c>
      <c r="Y18" s="125"/>
      <c r="Z18" s="123">
        <v>5.0000000000000001E-3</v>
      </c>
      <c r="AA18" s="125"/>
      <c r="AB18" s="123">
        <v>0.01</v>
      </c>
      <c r="AC18" s="124"/>
      <c r="AD18" s="123">
        <v>0.01</v>
      </c>
      <c r="AE18" s="124"/>
      <c r="AF18" s="123">
        <v>0.01</v>
      </c>
      <c r="AG18" s="125"/>
      <c r="AH18" s="123">
        <v>0.01</v>
      </c>
      <c r="AI18" s="125"/>
      <c r="AJ18" s="123">
        <v>0.01</v>
      </c>
      <c r="AK18" s="125"/>
      <c r="AL18" s="126"/>
      <c r="AM18" s="127"/>
      <c r="AN18" s="128"/>
    </row>
    <row r="19" spans="2:40" s="129" customFormat="1" ht="28.5" customHeight="1" x14ac:dyDescent="0.2">
      <c r="B19" s="130"/>
      <c r="C19" s="354"/>
      <c r="D19" s="355"/>
      <c r="E19" s="354"/>
      <c r="F19" s="131">
        <f>+SUM(F10:F18)</f>
        <v>0.99999999999999989</v>
      </c>
      <c r="G19" s="354"/>
      <c r="H19" s="343"/>
      <c r="I19" s="343"/>
      <c r="J19" s="356"/>
      <c r="K19" s="357"/>
      <c r="L19" s="358"/>
      <c r="M19" s="359">
        <f>SUM(M10:M18)</f>
        <v>0</v>
      </c>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60"/>
      <c r="AM19" s="127"/>
      <c r="AN19" s="128"/>
    </row>
  </sheetData>
  <mergeCells count="23">
    <mergeCell ref="C7:D7"/>
    <mergeCell ref="E7:M7"/>
    <mergeCell ref="D2:K2"/>
    <mergeCell ref="C2:C5"/>
    <mergeCell ref="D3:K3"/>
    <mergeCell ref="D4:K4"/>
    <mergeCell ref="D5:K5"/>
    <mergeCell ref="L2:M2"/>
    <mergeCell ref="L3:M3"/>
    <mergeCell ref="L4:M4"/>
    <mergeCell ref="L5:M5"/>
    <mergeCell ref="N8:O8"/>
    <mergeCell ref="P8:Q8"/>
    <mergeCell ref="R8:S8"/>
    <mergeCell ref="T8:U8"/>
    <mergeCell ref="V8:W8"/>
    <mergeCell ref="X8:Y8"/>
    <mergeCell ref="AJ8:AK8"/>
    <mergeCell ref="Z8:AA8"/>
    <mergeCell ref="AB8:AC8"/>
    <mergeCell ref="AD8:AE8"/>
    <mergeCell ref="AF8:AG8"/>
    <mergeCell ref="AH8:AI8"/>
  </mergeCells>
  <dataValidations count="1">
    <dataValidation type="whole" allowBlank="1" showInputMessage="1" showErrorMessage="1" sqref="G8:L8 G19:L65450"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9"/>
  <sheetViews>
    <sheetView showGridLines="0" topLeftCell="A14" zoomScale="90" zoomScaleNormal="90" workbookViewId="0">
      <selection activeCell="B16" sqref="B12:P16"/>
    </sheetView>
  </sheetViews>
  <sheetFormatPr baseColWidth="10" defaultRowHeight="14.25" x14ac:dyDescent="0.2"/>
  <cols>
    <col min="1" max="1" width="2.42578125" style="90" customWidth="1"/>
    <col min="2" max="2" width="14.5703125" style="90" customWidth="1"/>
    <col min="3" max="3" width="14.140625" style="90" customWidth="1"/>
    <col min="4" max="4" width="18.28515625" style="90" customWidth="1"/>
    <col min="5" max="5" width="17.140625" style="90" customWidth="1"/>
    <col min="6" max="6" width="23.140625" style="90" customWidth="1"/>
    <col min="7" max="8" width="20.28515625" style="90" customWidth="1"/>
    <col min="9" max="10" width="5.7109375" style="90" customWidth="1"/>
    <col min="11" max="11" width="5.7109375" style="90" hidden="1" customWidth="1"/>
    <col min="12" max="12" width="8.7109375" style="90" hidden="1" customWidth="1"/>
    <col min="13" max="13" width="14.5703125" style="90" customWidth="1"/>
    <col min="14" max="14" width="17.7109375" style="90" bestFit="1" customWidth="1"/>
    <col min="15" max="15" width="2.5703125" style="90" customWidth="1"/>
    <col min="16" max="16" width="2.42578125" style="90" customWidth="1"/>
    <col min="17" max="17" width="7.7109375" style="90" customWidth="1"/>
    <col min="18" max="18" width="0.7109375" style="91" customWidth="1"/>
    <col min="19" max="19" width="1" style="90" customWidth="1"/>
    <col min="20" max="20" width="1.5703125" style="90" customWidth="1"/>
    <col min="21" max="21" width="1.140625" style="91" customWidth="1"/>
    <col min="22" max="22" width="20.7109375" style="90" customWidth="1"/>
    <col min="23" max="26" width="7.7109375" style="90" customWidth="1"/>
    <col min="27" max="28" width="5.7109375" style="90" hidden="1" customWidth="1"/>
    <col min="29" max="29" width="10.7109375" style="90" customWidth="1"/>
    <col min="30" max="30" width="20.7109375" style="90" customWidth="1"/>
    <col min="31" max="31" width="9.140625" style="92" customWidth="1"/>
    <col min="32" max="252" width="9.140625" style="90" customWidth="1"/>
    <col min="253" max="16384" width="11.42578125" style="90"/>
  </cols>
  <sheetData>
    <row r="1" spans="2:31" ht="15" thickBot="1" x14ac:dyDescent="0.25"/>
    <row r="2" spans="2:31" ht="26.25" customHeight="1" x14ac:dyDescent="0.2">
      <c r="B2" s="297"/>
      <c r="C2" s="298"/>
      <c r="D2" s="291" t="s">
        <v>124</v>
      </c>
      <c r="E2" s="292"/>
      <c r="F2" s="292"/>
      <c r="G2" s="292"/>
      <c r="H2" s="292"/>
      <c r="I2" s="292"/>
      <c r="J2" s="292"/>
      <c r="K2" s="97"/>
      <c r="L2" s="97"/>
      <c r="M2" s="303" t="str">
        <f>Proyecto!K2</f>
        <v>Codigo: GC-F-015</v>
      </c>
      <c r="N2" s="304"/>
      <c r="O2" s="304"/>
      <c r="P2" s="305"/>
      <c r="S2" s="91"/>
      <c r="T2" s="91" t="s">
        <v>136</v>
      </c>
      <c r="U2" s="98"/>
    </row>
    <row r="3" spans="2:31" ht="23.25" customHeight="1" x14ac:dyDescent="0.2">
      <c r="B3" s="299"/>
      <c r="C3" s="300"/>
      <c r="D3" s="293" t="s">
        <v>126</v>
      </c>
      <c r="E3" s="294"/>
      <c r="F3" s="294"/>
      <c r="G3" s="294"/>
      <c r="H3" s="294"/>
      <c r="I3" s="294"/>
      <c r="J3" s="294"/>
      <c r="K3" s="99"/>
      <c r="L3" s="99"/>
      <c r="M3" s="306" t="str">
        <f>Proyecto!K3</f>
        <v>Fecha: 17 de septiembre de 2014</v>
      </c>
      <c r="N3" s="307"/>
      <c r="O3" s="307"/>
      <c r="P3" s="308"/>
      <c r="S3" s="91"/>
      <c r="T3" s="91" t="s">
        <v>137</v>
      </c>
      <c r="U3" s="98"/>
    </row>
    <row r="4" spans="2:31" ht="24" customHeight="1" x14ac:dyDescent="0.2">
      <c r="B4" s="299"/>
      <c r="C4" s="300"/>
      <c r="D4" s="293" t="s">
        <v>127</v>
      </c>
      <c r="E4" s="294"/>
      <c r="F4" s="294"/>
      <c r="G4" s="294"/>
      <c r="H4" s="294"/>
      <c r="I4" s="294"/>
      <c r="J4" s="294"/>
      <c r="K4" s="99"/>
      <c r="L4" s="99"/>
      <c r="M4" s="306" t="str">
        <f>Proyecto!K4</f>
        <v>Version 001</v>
      </c>
      <c r="N4" s="307"/>
      <c r="O4" s="307"/>
      <c r="P4" s="308"/>
      <c r="T4" s="91" t="s">
        <v>138</v>
      </c>
      <c r="U4" s="98"/>
    </row>
    <row r="5" spans="2:31" ht="22.5" customHeight="1" thickBot="1" x14ac:dyDescent="0.25">
      <c r="B5" s="301"/>
      <c r="C5" s="302"/>
      <c r="D5" s="295" t="s">
        <v>129</v>
      </c>
      <c r="E5" s="296"/>
      <c r="F5" s="296"/>
      <c r="G5" s="296"/>
      <c r="H5" s="296"/>
      <c r="I5" s="296"/>
      <c r="J5" s="296"/>
      <c r="K5" s="100"/>
      <c r="L5" s="100"/>
      <c r="M5" s="309" t="s">
        <v>130</v>
      </c>
      <c r="N5" s="310"/>
      <c r="O5" s="310"/>
      <c r="P5" s="311"/>
      <c r="T5" s="91" t="s">
        <v>139</v>
      </c>
    </row>
    <row r="6" spans="2:31" ht="5.25" customHeight="1" x14ac:dyDescent="0.2">
      <c r="B6" s="101"/>
      <c r="C6" s="101"/>
      <c r="D6" s="101"/>
      <c r="E6" s="101"/>
      <c r="F6" s="101"/>
      <c r="G6" s="101"/>
      <c r="H6" s="101"/>
      <c r="I6" s="101"/>
      <c r="J6" s="101"/>
      <c r="K6" s="101"/>
      <c r="L6" s="101"/>
      <c r="M6" s="101"/>
      <c r="N6" s="101"/>
      <c r="O6" s="101"/>
      <c r="P6" s="101"/>
      <c r="T6" s="91"/>
    </row>
    <row r="7" spans="2:31" ht="29.25" customHeight="1" x14ac:dyDescent="0.2">
      <c r="B7" s="289" t="s">
        <v>0</v>
      </c>
      <c r="C7" s="289"/>
      <c r="D7" s="283" t="str">
        <f>Proyecto!$E$7</f>
        <v>Centro de Estudios Societarios-CESS2025</v>
      </c>
      <c r="E7" s="283"/>
      <c r="F7" s="283"/>
      <c r="G7" s="283"/>
      <c r="H7" s="283"/>
      <c r="I7" s="283"/>
      <c r="J7" s="283"/>
      <c r="K7" s="283"/>
      <c r="L7" s="283"/>
      <c r="M7" s="283"/>
      <c r="N7" s="283"/>
      <c r="O7" s="283"/>
      <c r="P7" s="283"/>
      <c r="AE7" s="90"/>
    </row>
    <row r="8" spans="2:31" ht="6.75" customHeight="1" x14ac:dyDescent="0.2">
      <c r="B8" s="102"/>
      <c r="C8" s="102"/>
      <c r="D8" s="103"/>
      <c r="E8" s="103"/>
      <c r="F8" s="103"/>
      <c r="G8" s="103"/>
      <c r="H8" s="103"/>
      <c r="I8" s="103"/>
      <c r="J8" s="103"/>
      <c r="K8" s="103"/>
      <c r="L8" s="103"/>
      <c r="M8" s="103"/>
      <c r="N8" s="103"/>
      <c r="O8" s="103"/>
      <c r="P8" s="103"/>
      <c r="AE8" s="90"/>
    </row>
    <row r="10" spans="2:31" ht="21.95" customHeight="1" x14ac:dyDescent="0.2">
      <c r="B10" s="287" t="s">
        <v>22</v>
      </c>
      <c r="C10" s="287"/>
      <c r="D10" s="287"/>
      <c r="E10" s="287"/>
      <c r="F10" s="287"/>
      <c r="G10" s="287"/>
      <c r="H10" s="287"/>
      <c r="I10" s="287"/>
      <c r="J10" s="287"/>
      <c r="K10" s="287"/>
      <c r="L10" s="287"/>
      <c r="M10" s="287"/>
      <c r="N10" s="287"/>
      <c r="O10" s="287"/>
      <c r="P10" s="287"/>
    </row>
    <row r="11" spans="2:31" ht="21.95" customHeight="1" x14ac:dyDescent="0.2">
      <c r="B11" s="290" t="s">
        <v>132</v>
      </c>
      <c r="C11" s="290"/>
      <c r="D11" s="290"/>
      <c r="E11" s="290"/>
      <c r="F11" s="104" t="s">
        <v>133</v>
      </c>
      <c r="G11" s="290" t="s">
        <v>134</v>
      </c>
      <c r="H11" s="290"/>
      <c r="I11" s="290"/>
      <c r="J11" s="290"/>
      <c r="K11" s="105"/>
      <c r="L11" s="105"/>
      <c r="M11" s="290" t="s">
        <v>135</v>
      </c>
      <c r="N11" s="290"/>
      <c r="O11" s="290"/>
      <c r="P11" s="290"/>
    </row>
    <row r="12" spans="2:31" ht="77.25" customHeight="1" x14ac:dyDescent="0.2">
      <c r="B12" s="158" t="s">
        <v>273</v>
      </c>
      <c r="C12" s="158"/>
      <c r="D12" s="158"/>
      <c r="E12" s="158"/>
      <c r="F12" s="132" t="s">
        <v>138</v>
      </c>
      <c r="G12" s="362" t="s">
        <v>274</v>
      </c>
      <c r="H12" s="363"/>
      <c r="I12" s="363"/>
      <c r="J12" s="364"/>
      <c r="K12" s="89"/>
      <c r="L12" s="89"/>
      <c r="M12" s="316" t="s">
        <v>275</v>
      </c>
      <c r="N12" s="365"/>
      <c r="O12" s="365"/>
      <c r="P12" s="317"/>
    </row>
    <row r="13" spans="2:31" ht="77.25" customHeight="1" x14ac:dyDescent="0.2">
      <c r="B13" s="158" t="s">
        <v>276</v>
      </c>
      <c r="C13" s="158"/>
      <c r="D13" s="158"/>
      <c r="E13" s="158"/>
      <c r="F13" s="132" t="s">
        <v>137</v>
      </c>
      <c r="G13" s="362" t="s">
        <v>277</v>
      </c>
      <c r="H13" s="363"/>
      <c r="I13" s="363"/>
      <c r="J13" s="364"/>
      <c r="K13" s="89"/>
      <c r="L13" s="89"/>
      <c r="M13" s="316" t="s">
        <v>278</v>
      </c>
      <c r="N13" s="365"/>
      <c r="O13" s="365"/>
      <c r="P13" s="317"/>
    </row>
    <row r="14" spans="2:31" ht="77.25" customHeight="1" x14ac:dyDescent="0.2">
      <c r="B14" s="158" t="s">
        <v>279</v>
      </c>
      <c r="C14" s="158"/>
      <c r="D14" s="158"/>
      <c r="E14" s="158"/>
      <c r="F14" s="132" t="s">
        <v>138</v>
      </c>
      <c r="G14" s="362" t="s">
        <v>280</v>
      </c>
      <c r="H14" s="363"/>
      <c r="I14" s="363"/>
      <c r="J14" s="364"/>
      <c r="K14" s="89"/>
      <c r="L14" s="89"/>
      <c r="M14" s="316" t="s">
        <v>281</v>
      </c>
      <c r="N14" s="365"/>
      <c r="O14" s="365"/>
      <c r="P14" s="317"/>
    </row>
    <row r="15" spans="2:31" ht="77.25" customHeight="1" x14ac:dyDescent="0.2">
      <c r="B15" s="158" t="s">
        <v>282</v>
      </c>
      <c r="C15" s="158"/>
      <c r="D15" s="158"/>
      <c r="E15" s="158"/>
      <c r="F15" s="366" t="s">
        <v>137</v>
      </c>
      <c r="G15" s="362" t="s">
        <v>283</v>
      </c>
      <c r="H15" s="363"/>
      <c r="I15" s="363"/>
      <c r="J15" s="364"/>
      <c r="K15" s="367"/>
      <c r="L15" s="367"/>
      <c r="M15" s="316" t="s">
        <v>281</v>
      </c>
      <c r="N15" s="365"/>
      <c r="O15" s="365"/>
      <c r="P15" s="317"/>
    </row>
    <row r="16" spans="2:31" ht="83.25" customHeight="1" x14ac:dyDescent="0.2">
      <c r="B16" s="158" t="s">
        <v>284</v>
      </c>
      <c r="C16" s="158"/>
      <c r="D16" s="158"/>
      <c r="E16" s="158"/>
      <c r="F16" s="366" t="s">
        <v>136</v>
      </c>
      <c r="G16" s="362" t="s">
        <v>285</v>
      </c>
      <c r="H16" s="363"/>
      <c r="I16" s="363"/>
      <c r="J16" s="364"/>
      <c r="K16" s="16"/>
      <c r="L16" s="16"/>
      <c r="M16" s="316" t="s">
        <v>281</v>
      </c>
      <c r="N16" s="365"/>
      <c r="O16" s="365"/>
      <c r="P16" s="317"/>
    </row>
    <row r="18" spans="2:16" ht="21.95" customHeight="1" x14ac:dyDescent="0.2">
      <c r="B18" s="287" t="s">
        <v>23</v>
      </c>
      <c r="C18" s="287"/>
      <c r="D18" s="287"/>
      <c r="E18" s="287"/>
      <c r="F18" s="287"/>
      <c r="G18" s="287"/>
      <c r="H18" s="287"/>
      <c r="I18" s="287"/>
      <c r="J18" s="287"/>
      <c r="K18" s="287"/>
      <c r="L18" s="287"/>
      <c r="M18" s="287"/>
      <c r="N18" s="287"/>
      <c r="O18" s="287"/>
      <c r="P18" s="287"/>
    </row>
    <row r="19" spans="2:16" ht="21.95" customHeight="1" x14ac:dyDescent="0.2">
      <c r="B19" s="288" t="s">
        <v>24</v>
      </c>
      <c r="C19" s="288"/>
      <c r="D19" s="288"/>
      <c r="E19" s="288"/>
      <c r="F19" s="288"/>
      <c r="G19" s="288"/>
      <c r="H19" s="288"/>
      <c r="I19" s="288"/>
      <c r="J19" s="288"/>
      <c r="K19" s="288"/>
      <c r="L19" s="288"/>
      <c r="M19" s="288"/>
      <c r="N19" s="288"/>
      <c r="O19" s="288"/>
      <c r="P19" s="288"/>
    </row>
  </sheetData>
  <mergeCells count="32">
    <mergeCell ref="B13:E13"/>
    <mergeCell ref="G13:J13"/>
    <mergeCell ref="M13:P13"/>
    <mergeCell ref="B14:E14"/>
    <mergeCell ref="G14:J14"/>
    <mergeCell ref="M14:P14"/>
    <mergeCell ref="D2:J2"/>
    <mergeCell ref="D3:J3"/>
    <mergeCell ref="D4:J4"/>
    <mergeCell ref="D5:J5"/>
    <mergeCell ref="B10:P10"/>
    <mergeCell ref="B2:C5"/>
    <mergeCell ref="M2:P2"/>
    <mergeCell ref="M3:P3"/>
    <mergeCell ref="M4:P4"/>
    <mergeCell ref="M5:P5"/>
    <mergeCell ref="B18:P18"/>
    <mergeCell ref="B19:P19"/>
    <mergeCell ref="B7:C7"/>
    <mergeCell ref="D7:P7"/>
    <mergeCell ref="B11:E11"/>
    <mergeCell ref="G11:J11"/>
    <mergeCell ref="M11:P11"/>
    <mergeCell ref="B12:E12"/>
    <mergeCell ref="G12:J12"/>
    <mergeCell ref="M12:P12"/>
    <mergeCell ref="B16:E16"/>
    <mergeCell ref="G16:J16"/>
    <mergeCell ref="M16:P16"/>
    <mergeCell ref="B15:E15"/>
    <mergeCell ref="G15:J15"/>
    <mergeCell ref="M15:P15"/>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K16:L16" xr:uid="{00000000-0002-0000-0B00-000000000000}">
      <formula1>1</formula1>
      <formula2>5</formula2>
    </dataValidation>
    <dataValidation type="list" allowBlank="1" showInputMessage="1" showErrorMessage="1" sqref="F12:F16" xr:uid="{A542C4AE-5855-4AFC-8E8F-806647530ACE}">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1"/>
  <sheetViews>
    <sheetView showGridLines="0" topLeftCell="A12" zoomScale="80" zoomScaleNormal="80" workbookViewId="0">
      <selection activeCell="A22" sqref="A22:XFD30"/>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45"/>
      <c r="C2" s="146"/>
      <c r="D2" s="171" t="s">
        <v>124</v>
      </c>
      <c r="E2" s="172"/>
      <c r="F2" s="172"/>
      <c r="G2" s="172"/>
      <c r="H2" s="172"/>
      <c r="I2" s="172"/>
      <c r="J2" s="173"/>
      <c r="K2" s="159" t="s">
        <v>125</v>
      </c>
      <c r="L2" s="174"/>
      <c r="M2" s="159" t="str">
        <f>Proyecto!K2</f>
        <v>Codigo: GC-F-015</v>
      </c>
      <c r="N2" s="160"/>
      <c r="O2" s="160"/>
      <c r="P2" s="161"/>
      <c r="S2" s="29"/>
      <c r="T2" s="29"/>
      <c r="U2" s="30"/>
    </row>
    <row r="3" spans="2:31" ht="23.25" customHeight="1" x14ac:dyDescent="0.15">
      <c r="B3" s="141"/>
      <c r="C3" s="142"/>
      <c r="D3" s="175" t="s">
        <v>126</v>
      </c>
      <c r="E3" s="176"/>
      <c r="F3" s="176"/>
      <c r="G3" s="176"/>
      <c r="H3" s="176"/>
      <c r="I3" s="176"/>
      <c r="J3" s="177"/>
      <c r="K3" s="165" t="s">
        <v>131</v>
      </c>
      <c r="L3" s="178"/>
      <c r="M3" s="162" t="str">
        <f>Proyecto!K3</f>
        <v>Fecha: 17 de septiembre de 2014</v>
      </c>
      <c r="N3" s="163"/>
      <c r="O3" s="163"/>
      <c r="P3" s="164"/>
      <c r="S3" s="29"/>
      <c r="T3" s="29"/>
      <c r="U3" s="30"/>
    </row>
    <row r="4" spans="2:31" ht="24" customHeight="1" x14ac:dyDescent="0.15">
      <c r="B4" s="141"/>
      <c r="C4" s="142"/>
      <c r="D4" s="175" t="s">
        <v>127</v>
      </c>
      <c r="E4" s="176"/>
      <c r="F4" s="176"/>
      <c r="G4" s="176"/>
      <c r="H4" s="176"/>
      <c r="I4" s="176"/>
      <c r="J4" s="177"/>
      <c r="K4" s="165" t="s">
        <v>128</v>
      </c>
      <c r="L4" s="178"/>
      <c r="M4" s="165" t="str">
        <f>Proyecto!K4</f>
        <v>Version 001</v>
      </c>
      <c r="N4" s="166"/>
      <c r="O4" s="166"/>
      <c r="P4" s="167"/>
      <c r="U4" s="30"/>
    </row>
    <row r="5" spans="2:31" ht="22.5" customHeight="1" thickBot="1" x14ac:dyDescent="0.2">
      <c r="B5" s="143"/>
      <c r="C5" s="144"/>
      <c r="D5" s="181" t="s">
        <v>129</v>
      </c>
      <c r="E5" s="182"/>
      <c r="F5" s="182"/>
      <c r="G5" s="182"/>
      <c r="H5" s="182"/>
      <c r="I5" s="182"/>
      <c r="J5" s="183"/>
      <c r="K5" s="184" t="s">
        <v>130</v>
      </c>
      <c r="L5" s="185"/>
      <c r="M5" s="168" t="s">
        <v>130</v>
      </c>
      <c r="N5" s="169"/>
      <c r="O5" s="169"/>
      <c r="P5" s="170"/>
    </row>
    <row r="6" spans="2:31" ht="5.25" customHeight="1" x14ac:dyDescent="0.15">
      <c r="B6" s="22"/>
      <c r="C6" s="22"/>
      <c r="D6" s="22"/>
      <c r="E6" s="22"/>
      <c r="F6" s="22"/>
      <c r="G6" s="22"/>
      <c r="H6" s="22"/>
      <c r="I6" s="22"/>
      <c r="J6" s="22"/>
      <c r="K6" s="22"/>
      <c r="L6" s="22"/>
      <c r="M6" s="22"/>
      <c r="N6" s="22"/>
      <c r="O6" s="22"/>
      <c r="P6" s="22"/>
    </row>
    <row r="7" spans="2:31" ht="29.25" customHeight="1" x14ac:dyDescent="0.2">
      <c r="B7" s="133" t="s">
        <v>0</v>
      </c>
      <c r="C7" s="133"/>
      <c r="D7" s="134" t="str">
        <f>Proyecto!$E$7</f>
        <v>Centro de Estudios Societarios-CESS2025</v>
      </c>
      <c r="E7" s="134"/>
      <c r="F7" s="134"/>
      <c r="G7" s="134"/>
      <c r="H7" s="134"/>
      <c r="I7" s="134"/>
      <c r="J7" s="134"/>
      <c r="K7" s="134"/>
      <c r="L7" s="134"/>
      <c r="M7" s="134"/>
      <c r="N7" s="134"/>
      <c r="O7" s="134"/>
      <c r="P7" s="134"/>
      <c r="AE7" s="16"/>
    </row>
    <row r="8" spans="2:31" ht="6.75" customHeight="1" x14ac:dyDescent="0.2">
      <c r="B8" s="31"/>
      <c r="C8" s="31"/>
      <c r="D8" s="32"/>
      <c r="E8" s="32"/>
      <c r="F8" s="32"/>
      <c r="G8" s="32"/>
      <c r="H8" s="32"/>
      <c r="I8" s="32"/>
      <c r="J8" s="32"/>
      <c r="K8" s="32"/>
      <c r="L8" s="32"/>
      <c r="M8" s="32"/>
      <c r="N8" s="32"/>
      <c r="O8" s="32"/>
      <c r="P8" s="32"/>
      <c r="AE8" s="16"/>
    </row>
    <row r="9" spans="2:31" ht="36" customHeight="1" x14ac:dyDescent="0.2">
      <c r="B9" s="179" t="s">
        <v>25</v>
      </c>
      <c r="C9" s="180"/>
      <c r="D9" s="186" t="s">
        <v>167</v>
      </c>
      <c r="E9" s="187"/>
      <c r="F9" s="187"/>
      <c r="G9" s="187"/>
      <c r="H9" s="187"/>
      <c r="I9" s="187"/>
      <c r="J9" s="187"/>
      <c r="K9" s="187"/>
      <c r="L9" s="187"/>
      <c r="M9" s="187"/>
      <c r="N9" s="187"/>
      <c r="O9" s="187"/>
      <c r="P9" s="188"/>
      <c r="AE9" s="16"/>
    </row>
    <row r="10" spans="2:31" s="33" customFormat="1" ht="7.5" customHeight="1" x14ac:dyDescent="0.2">
      <c r="D10" s="107"/>
      <c r="E10" s="107"/>
      <c r="F10" s="107"/>
      <c r="G10" s="107"/>
      <c r="H10" s="107"/>
      <c r="I10" s="107"/>
      <c r="J10" s="107"/>
      <c r="K10" s="107"/>
      <c r="L10" s="107"/>
      <c r="M10" s="107"/>
      <c r="N10" s="107"/>
      <c r="O10" s="107"/>
      <c r="P10" s="107"/>
    </row>
    <row r="11" spans="2:31" ht="39.75" customHeight="1" x14ac:dyDescent="0.2">
      <c r="B11" s="179" t="s">
        <v>26</v>
      </c>
      <c r="C11" s="180"/>
      <c r="D11" s="186" t="s">
        <v>168</v>
      </c>
      <c r="E11" s="187"/>
      <c r="F11" s="187"/>
      <c r="G11" s="187"/>
      <c r="H11" s="187"/>
      <c r="I11" s="187"/>
      <c r="J11" s="187"/>
      <c r="K11" s="187"/>
      <c r="L11" s="187"/>
      <c r="M11" s="187"/>
      <c r="N11" s="187"/>
      <c r="O11" s="187"/>
      <c r="P11" s="188"/>
      <c r="AE11" s="16"/>
    </row>
    <row r="12" spans="2:31" ht="5.25" customHeight="1" x14ac:dyDescent="0.2">
      <c r="B12" s="24"/>
      <c r="C12" s="24"/>
      <c r="D12" s="35"/>
      <c r="E12" s="35"/>
      <c r="F12" s="35"/>
      <c r="G12" s="35"/>
      <c r="H12" s="35"/>
      <c r="I12" s="35"/>
      <c r="J12" s="35"/>
      <c r="K12" s="35"/>
      <c r="L12" s="35"/>
      <c r="M12" s="35"/>
      <c r="N12" s="35"/>
      <c r="O12" s="35"/>
      <c r="P12" s="35"/>
      <c r="AE12" s="16"/>
    </row>
    <row r="13" spans="2:31" ht="26.25" customHeight="1" x14ac:dyDescent="0.2">
      <c r="B13" s="156" t="s">
        <v>106</v>
      </c>
      <c r="C13" s="156"/>
      <c r="D13" s="70" t="s">
        <v>1</v>
      </c>
      <c r="E13" s="313" t="s">
        <v>169</v>
      </c>
      <c r="F13" s="313"/>
      <c r="G13" s="313"/>
      <c r="H13" s="313"/>
      <c r="I13" s="313"/>
      <c r="J13" s="313"/>
      <c r="K13" s="313"/>
      <c r="L13" s="313"/>
      <c r="M13" s="313"/>
      <c r="N13" s="313"/>
      <c r="O13" s="313"/>
      <c r="P13" s="313"/>
      <c r="AE13" s="16"/>
    </row>
    <row r="14" spans="2:31" ht="39" customHeight="1" x14ac:dyDescent="0.2">
      <c r="B14" s="157"/>
      <c r="C14" s="157"/>
      <c r="D14" s="71" t="s">
        <v>108</v>
      </c>
      <c r="E14" s="313"/>
      <c r="F14" s="313"/>
      <c r="G14" s="313"/>
      <c r="H14" s="313"/>
      <c r="I14" s="313"/>
      <c r="J14" s="313"/>
      <c r="K14" s="313"/>
      <c r="L14" s="313"/>
      <c r="M14" s="313"/>
      <c r="N14" s="313"/>
      <c r="O14" s="313"/>
      <c r="P14" s="313"/>
      <c r="AE14" s="16"/>
    </row>
    <row r="15" spans="2:31" ht="5.25" customHeight="1" x14ac:dyDescent="0.2">
      <c r="B15" s="24"/>
      <c r="C15" s="24"/>
      <c r="D15" s="72"/>
      <c r="E15" s="94"/>
      <c r="F15" s="94"/>
      <c r="G15" s="94"/>
      <c r="H15" s="94"/>
      <c r="I15" s="94"/>
      <c r="J15" s="94"/>
      <c r="K15" s="94"/>
      <c r="L15" s="94"/>
      <c r="M15" s="94"/>
      <c r="N15" s="94"/>
      <c r="O15" s="94"/>
      <c r="P15" s="94"/>
      <c r="AE15" s="16"/>
    </row>
    <row r="16" spans="2:31" ht="22.5" customHeight="1" x14ac:dyDescent="0.2">
      <c r="B16" s="156" t="s">
        <v>106</v>
      </c>
      <c r="C16" s="156"/>
      <c r="D16" s="70" t="s">
        <v>1</v>
      </c>
      <c r="E16" s="313" t="s">
        <v>170</v>
      </c>
      <c r="F16" s="313"/>
      <c r="G16" s="313"/>
      <c r="H16" s="313"/>
      <c r="I16" s="313"/>
      <c r="J16" s="313"/>
      <c r="K16" s="313"/>
      <c r="L16" s="313"/>
      <c r="M16" s="313"/>
      <c r="N16" s="313"/>
      <c r="O16" s="313"/>
      <c r="P16" s="313"/>
      <c r="AE16" s="16"/>
    </row>
    <row r="17" spans="2:31" ht="39.75" customHeight="1" x14ac:dyDescent="0.2">
      <c r="B17" s="157"/>
      <c r="C17" s="157"/>
      <c r="D17" s="71" t="s">
        <v>109</v>
      </c>
      <c r="E17" s="313"/>
      <c r="F17" s="313"/>
      <c r="G17" s="313"/>
      <c r="H17" s="313"/>
      <c r="I17" s="313"/>
      <c r="J17" s="313"/>
      <c r="K17" s="313"/>
      <c r="L17" s="313"/>
      <c r="M17" s="313"/>
      <c r="N17" s="313"/>
      <c r="O17" s="313"/>
      <c r="P17" s="313"/>
      <c r="AE17" s="16"/>
    </row>
    <row r="18" spans="2:31" ht="5.25" customHeight="1" x14ac:dyDescent="0.2">
      <c r="B18" s="24"/>
      <c r="C18" s="24"/>
      <c r="D18" s="72"/>
      <c r="E18" s="314"/>
      <c r="F18" s="314"/>
      <c r="G18" s="314"/>
      <c r="H18" s="314"/>
      <c r="I18" s="314"/>
      <c r="J18" s="314"/>
      <c r="K18" s="314"/>
      <c r="L18" s="314"/>
      <c r="M18" s="314"/>
      <c r="N18" s="314"/>
      <c r="O18" s="314"/>
      <c r="P18" s="314"/>
      <c r="AE18" s="16"/>
    </row>
    <row r="19" spans="2:31" ht="22.5" customHeight="1" x14ac:dyDescent="0.2">
      <c r="B19" s="156" t="s">
        <v>106</v>
      </c>
      <c r="C19" s="156"/>
      <c r="D19" s="70" t="s">
        <v>1</v>
      </c>
      <c r="E19" s="313" t="s">
        <v>171</v>
      </c>
      <c r="F19" s="313"/>
      <c r="G19" s="313"/>
      <c r="H19" s="313"/>
      <c r="I19" s="313"/>
      <c r="J19" s="313"/>
      <c r="K19" s="313"/>
      <c r="L19" s="313"/>
      <c r="M19" s="313"/>
      <c r="N19" s="313"/>
      <c r="O19" s="313"/>
      <c r="P19" s="313"/>
      <c r="AE19" s="16"/>
    </row>
    <row r="20" spans="2:31" ht="21" customHeight="1" x14ac:dyDescent="0.2">
      <c r="B20" s="157"/>
      <c r="C20" s="157"/>
      <c r="D20" s="71" t="s">
        <v>109</v>
      </c>
      <c r="E20" s="313"/>
      <c r="F20" s="313"/>
      <c r="G20" s="313"/>
      <c r="H20" s="313"/>
      <c r="I20" s="313"/>
      <c r="J20" s="313"/>
      <c r="K20" s="313"/>
      <c r="L20" s="313"/>
      <c r="M20" s="313"/>
      <c r="N20" s="313"/>
      <c r="O20" s="313"/>
      <c r="P20" s="313"/>
      <c r="AE20" s="16"/>
    </row>
    <row r="21" spans="2:31" ht="5.25" customHeight="1" x14ac:dyDescent="0.2">
      <c r="B21" s="24"/>
      <c r="C21" s="24"/>
      <c r="D21" s="72"/>
      <c r="E21" s="94"/>
      <c r="F21" s="94"/>
      <c r="G21" s="94"/>
      <c r="H21" s="94"/>
      <c r="I21" s="94"/>
      <c r="J21" s="94"/>
      <c r="K21" s="94"/>
      <c r="L21" s="94"/>
      <c r="M21" s="94"/>
      <c r="N21" s="94"/>
      <c r="O21" s="94"/>
      <c r="P21" s="94"/>
      <c r="AE21" s="16"/>
    </row>
  </sheetData>
  <mergeCells count="28">
    <mergeCell ref="B2:C2"/>
    <mergeCell ref="B3:C3"/>
    <mergeCell ref="B4:C4"/>
    <mergeCell ref="D5:J5"/>
    <mergeCell ref="K5:L5"/>
    <mergeCell ref="D11:P11"/>
    <mergeCell ref="D9:P9"/>
    <mergeCell ref="B5:C5"/>
    <mergeCell ref="E13:P14"/>
    <mergeCell ref="B16:C17"/>
    <mergeCell ref="E16:P17"/>
    <mergeCell ref="B7:C7"/>
    <mergeCell ref="B11:C11"/>
    <mergeCell ref="B9:C9"/>
    <mergeCell ref="M2:P2"/>
    <mergeCell ref="M3:P3"/>
    <mergeCell ref="M4:P4"/>
    <mergeCell ref="M5:P5"/>
    <mergeCell ref="D7:P7"/>
    <mergeCell ref="D2:J2"/>
    <mergeCell ref="K2:L2"/>
    <mergeCell ref="D3:J3"/>
    <mergeCell ref="K3:L3"/>
    <mergeCell ref="D4:J4"/>
    <mergeCell ref="K4:L4"/>
    <mergeCell ref="B19:C20"/>
    <mergeCell ref="E19:P20"/>
    <mergeCell ref="B13:C14"/>
  </mergeCells>
  <dataValidations count="1">
    <dataValidation type="whole" allowBlank="1" showInputMessage="1" showErrorMessage="1" sqref="O22:P65471 G22:M65471 G21:M21 O21:P21 Q22:U65473 W22:AC65473 G15:M15 O15:P15 G18:M18 O18:P18"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6" sqref="C16"/>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1"/>
      <c r="C2" s="199" t="s">
        <v>124</v>
      </c>
      <c r="D2" s="200"/>
      <c r="E2" s="200"/>
      <c r="F2" s="200"/>
      <c r="G2" s="189" t="str">
        <f>Proyecto!K2</f>
        <v>Codigo: GC-F-015</v>
      </c>
      <c r="H2" s="190"/>
      <c r="I2" s="190"/>
      <c r="J2" s="190"/>
      <c r="K2" s="190"/>
      <c r="L2" s="191"/>
    </row>
    <row r="3" spans="1:21" ht="23.25" customHeight="1" x14ac:dyDescent="0.15">
      <c r="B3" s="52"/>
      <c r="C3" s="201" t="s">
        <v>126</v>
      </c>
      <c r="D3" s="202"/>
      <c r="E3" s="202"/>
      <c r="F3" s="202"/>
      <c r="G3" s="192" t="str">
        <f>Proyecto!K3</f>
        <v>Fecha: 17 de septiembre de 2014</v>
      </c>
      <c r="H3" s="193"/>
      <c r="I3" s="193"/>
      <c r="J3" s="193"/>
      <c r="K3" s="193"/>
      <c r="L3" s="194"/>
    </row>
    <row r="4" spans="1:21" ht="24" customHeight="1" x14ac:dyDescent="0.15">
      <c r="B4" s="52"/>
      <c r="C4" s="201" t="s">
        <v>127</v>
      </c>
      <c r="D4" s="202"/>
      <c r="E4" s="202"/>
      <c r="F4" s="202"/>
      <c r="G4" s="192" t="str">
        <f>Proyecto!K4</f>
        <v>Version 001</v>
      </c>
      <c r="H4" s="193"/>
      <c r="I4" s="193"/>
      <c r="J4" s="193"/>
      <c r="K4" s="193"/>
      <c r="L4" s="194"/>
    </row>
    <row r="5" spans="1:21" ht="22.5" customHeight="1" thickBot="1" x14ac:dyDescent="0.2">
      <c r="B5" s="53"/>
      <c r="C5" s="203" t="s">
        <v>129</v>
      </c>
      <c r="D5" s="204"/>
      <c r="E5" s="204"/>
      <c r="F5" s="204"/>
      <c r="G5" s="195" t="s">
        <v>130</v>
      </c>
      <c r="H5" s="196"/>
      <c r="I5" s="196"/>
      <c r="J5" s="196"/>
      <c r="K5" s="196"/>
      <c r="L5" s="197"/>
    </row>
    <row r="6" spans="1:21" ht="5.25" customHeight="1" x14ac:dyDescent="0.15">
      <c r="A6" s="29" t="str">
        <f>Proyecto!$E$7</f>
        <v>Centro de Estudios Societarios-CESS2025</v>
      </c>
      <c r="B6" s="22"/>
      <c r="C6" s="22"/>
      <c r="D6" s="22"/>
      <c r="E6" s="22"/>
      <c r="F6" s="22"/>
    </row>
    <row r="7" spans="1:21" ht="29.25" customHeight="1" x14ac:dyDescent="0.2">
      <c r="B7" s="23" t="s">
        <v>0</v>
      </c>
      <c r="C7" s="198" t="str">
        <f>Proyecto!$E$7</f>
        <v>Centro de Estudios Societarios-CESS2025</v>
      </c>
      <c r="D7" s="198"/>
      <c r="E7" s="198"/>
      <c r="F7" s="198"/>
      <c r="U7" s="16"/>
    </row>
    <row r="10" spans="1:21" ht="24" customHeight="1" x14ac:dyDescent="0.15">
      <c r="B10" s="59" t="s">
        <v>88</v>
      </c>
      <c r="C10" s="57" t="s">
        <v>95</v>
      </c>
    </row>
    <row r="11" spans="1:21" ht="6" customHeight="1" x14ac:dyDescent="0.15"/>
    <row r="12" spans="1:21" ht="18" customHeight="1" x14ac:dyDescent="0.15">
      <c r="B12" s="23" t="s">
        <v>47</v>
      </c>
      <c r="C12" s="75"/>
    </row>
    <row r="13" spans="1:21" ht="6" customHeight="1" x14ac:dyDescent="0.15"/>
    <row r="14" spans="1:21" ht="18" customHeight="1" x14ac:dyDescent="0.15">
      <c r="B14" s="23" t="s">
        <v>48</v>
      </c>
      <c r="C14" s="57"/>
    </row>
    <row r="15" spans="1:21" ht="6" customHeight="1" x14ac:dyDescent="0.15"/>
    <row r="16" spans="1:21" ht="18" customHeight="1" x14ac:dyDescent="0.15">
      <c r="B16" s="23" t="s">
        <v>44</v>
      </c>
      <c r="C16" s="108">
        <v>235320000</v>
      </c>
    </row>
    <row r="17" spans="2:3" ht="6" customHeight="1" x14ac:dyDescent="0.15"/>
    <row r="18" spans="2:3" ht="18" customHeight="1" x14ac:dyDescent="0.15">
      <c r="B18" s="23" t="s">
        <v>45</v>
      </c>
      <c r="C18" s="58">
        <v>0</v>
      </c>
    </row>
    <row r="19" spans="2:3" ht="6" customHeight="1" x14ac:dyDescent="0.15"/>
    <row r="20" spans="2:3" ht="18" customHeight="1" x14ac:dyDescent="0.15">
      <c r="B20" s="23" t="s">
        <v>46</v>
      </c>
      <c r="C20" s="58">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45"/>
      <c r="C2" s="146"/>
      <c r="D2" s="205" t="s">
        <v>124</v>
      </c>
      <c r="E2" s="206"/>
      <c r="F2" s="206"/>
      <c r="G2" s="206"/>
      <c r="H2" s="207"/>
      <c r="I2" s="19" t="str">
        <f>Proyecto!K2</f>
        <v>Codigo: GC-F-015</v>
      </c>
      <c r="J2" s="17"/>
      <c r="K2" s="17"/>
      <c r="L2" s="17"/>
      <c r="N2" s="16"/>
      <c r="T2" s="18"/>
      <c r="X2" s="16"/>
    </row>
    <row r="3" spans="2:24" ht="23.25" customHeight="1" x14ac:dyDescent="0.15">
      <c r="B3" s="141"/>
      <c r="C3" s="142"/>
      <c r="D3" s="208" t="s">
        <v>126</v>
      </c>
      <c r="E3" s="209"/>
      <c r="F3" s="209"/>
      <c r="G3" s="209"/>
      <c r="H3" s="210"/>
      <c r="I3" s="20" t="str">
        <f>Proyecto!K3</f>
        <v>Fecha: 17 de septiembre de 2014</v>
      </c>
      <c r="J3" s="17"/>
      <c r="K3" s="17"/>
      <c r="L3" s="17"/>
      <c r="N3" s="16"/>
      <c r="T3" s="18"/>
      <c r="X3" s="16"/>
    </row>
    <row r="4" spans="2:24" ht="24" customHeight="1" x14ac:dyDescent="0.15">
      <c r="B4" s="141"/>
      <c r="C4" s="142"/>
      <c r="D4" s="208" t="s">
        <v>127</v>
      </c>
      <c r="E4" s="209"/>
      <c r="F4" s="209"/>
      <c r="G4" s="209"/>
      <c r="H4" s="210"/>
      <c r="I4" s="20" t="str">
        <f>Proyecto!K4</f>
        <v>Version 001</v>
      </c>
      <c r="J4" s="17"/>
      <c r="K4" s="17"/>
      <c r="L4" s="17"/>
      <c r="N4" s="16"/>
      <c r="T4" s="18"/>
      <c r="X4" s="16"/>
    </row>
    <row r="5" spans="2:24" ht="22.5" customHeight="1" thickBot="1" x14ac:dyDescent="0.2">
      <c r="B5" s="143"/>
      <c r="C5" s="144"/>
      <c r="D5" s="211" t="s">
        <v>129</v>
      </c>
      <c r="E5" s="212"/>
      <c r="F5" s="212"/>
      <c r="G5" s="212"/>
      <c r="H5" s="213"/>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33" t="s">
        <v>0</v>
      </c>
      <c r="C7" s="133"/>
      <c r="D7" s="198" t="str">
        <f>Proyecto!$E$7</f>
        <v>Centro de Estudios Societarios-CESS2025</v>
      </c>
      <c r="E7" s="198"/>
      <c r="F7" s="198"/>
      <c r="G7" s="198"/>
      <c r="H7" s="198"/>
      <c r="I7" s="198"/>
      <c r="X7" s="16"/>
    </row>
    <row r="8" spans="2:24" ht="10.5" customHeight="1" x14ac:dyDescent="0.2">
      <c r="B8" s="24"/>
      <c r="C8" s="24"/>
      <c r="D8" s="25"/>
      <c r="E8" s="25"/>
      <c r="F8" s="25"/>
      <c r="G8" s="25"/>
      <c r="H8" s="25"/>
      <c r="I8" s="25"/>
      <c r="X8" s="16"/>
    </row>
    <row r="9" spans="2:24" ht="18.75" customHeight="1" x14ac:dyDescent="0.2">
      <c r="B9" s="219" t="s">
        <v>112</v>
      </c>
      <c r="C9" s="219"/>
      <c r="D9" s="219"/>
      <c r="E9" s="219"/>
      <c r="F9" s="219"/>
      <c r="G9" s="219"/>
      <c r="H9" s="219"/>
      <c r="I9" s="219"/>
      <c r="X9" s="16"/>
    </row>
    <row r="10" spans="2:24" ht="28.5" customHeight="1" x14ac:dyDescent="0.2">
      <c r="B10" s="214" t="s">
        <v>27</v>
      </c>
      <c r="C10" s="214"/>
      <c r="D10" s="220" t="s">
        <v>159</v>
      </c>
      <c r="E10" s="220"/>
      <c r="F10" s="220"/>
      <c r="G10" s="220"/>
      <c r="H10" s="220"/>
      <c r="I10" s="220"/>
      <c r="X10" s="16"/>
    </row>
    <row r="11" spans="2:24" ht="22.5" customHeight="1" x14ac:dyDescent="0.2">
      <c r="B11" s="214" t="s">
        <v>1</v>
      </c>
      <c r="C11" s="214"/>
      <c r="D11" s="214" t="s">
        <v>2</v>
      </c>
      <c r="E11" s="214"/>
      <c r="F11" s="27" t="s">
        <v>3</v>
      </c>
      <c r="G11" s="27" t="s">
        <v>110</v>
      </c>
      <c r="H11" s="27" t="s">
        <v>4</v>
      </c>
      <c r="I11" s="27" t="s">
        <v>111</v>
      </c>
      <c r="X11" s="16"/>
    </row>
    <row r="12" spans="2:24" ht="51" customHeight="1" x14ac:dyDescent="0.2">
      <c r="B12" s="218" t="s">
        <v>52</v>
      </c>
      <c r="C12" s="218"/>
      <c r="D12" s="218" t="s">
        <v>158</v>
      </c>
      <c r="E12" s="218"/>
      <c r="F12" s="96">
        <v>1</v>
      </c>
      <c r="G12" s="95" t="s">
        <v>116</v>
      </c>
      <c r="H12" s="95" t="s">
        <v>53</v>
      </c>
      <c r="I12" s="28"/>
      <c r="X12" s="16"/>
    </row>
    <row r="13" spans="2:24" ht="24.75" customHeight="1" x14ac:dyDescent="0.2">
      <c r="B13" s="214" t="s">
        <v>5</v>
      </c>
      <c r="C13" s="214"/>
      <c r="D13" s="215" t="s">
        <v>140</v>
      </c>
      <c r="E13" s="216"/>
      <c r="F13" s="216"/>
      <c r="G13" s="216"/>
      <c r="H13" s="216"/>
      <c r="I13" s="217"/>
      <c r="X13" s="16"/>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4" zoomScale="90" zoomScaleNormal="90" workbookViewId="0">
      <selection activeCell="C16" sqref="C16"/>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7"/>
      <c r="C2" s="205" t="s">
        <v>124</v>
      </c>
      <c r="D2" s="206"/>
      <c r="E2" s="206"/>
      <c r="F2" s="207"/>
      <c r="G2" s="19" t="str">
        <f>Proyecto!K2</f>
        <v>Codigo: GC-F-015</v>
      </c>
      <c r="H2" s="29"/>
      <c r="J2" s="30"/>
      <c r="L2" s="16"/>
      <c r="T2" s="18"/>
      <c r="V2" s="16"/>
    </row>
    <row r="3" spans="2:22" ht="23.25" customHeight="1" x14ac:dyDescent="0.15">
      <c r="B3" s="48"/>
      <c r="C3" s="208" t="s">
        <v>126</v>
      </c>
      <c r="D3" s="209"/>
      <c r="E3" s="209"/>
      <c r="F3" s="210"/>
      <c r="G3" s="20" t="str">
        <f>Proyecto!K3</f>
        <v>Fecha: 17 de septiembre de 2014</v>
      </c>
      <c r="H3" s="29"/>
      <c r="J3" s="30"/>
      <c r="L3" s="16"/>
      <c r="T3" s="18"/>
      <c r="V3" s="16"/>
    </row>
    <row r="4" spans="2:22" ht="24" customHeight="1" x14ac:dyDescent="0.15">
      <c r="B4" s="48"/>
      <c r="C4" s="208" t="s">
        <v>127</v>
      </c>
      <c r="D4" s="209"/>
      <c r="E4" s="209"/>
      <c r="F4" s="210"/>
      <c r="G4" s="20" t="str">
        <f>Proyecto!K4</f>
        <v>Version 001</v>
      </c>
      <c r="I4" s="16"/>
      <c r="J4" s="30"/>
      <c r="L4" s="16"/>
      <c r="T4" s="18"/>
      <c r="V4" s="16"/>
    </row>
    <row r="5" spans="2:22" ht="22.5" customHeight="1" thickBot="1" x14ac:dyDescent="0.2">
      <c r="B5" s="49"/>
      <c r="C5" s="211" t="s">
        <v>129</v>
      </c>
      <c r="D5" s="212"/>
      <c r="E5" s="212"/>
      <c r="F5" s="213"/>
      <c r="G5" s="21" t="s">
        <v>130</v>
      </c>
      <c r="I5" s="16"/>
      <c r="J5" s="29"/>
      <c r="L5" s="16"/>
      <c r="T5" s="18"/>
      <c r="V5" s="16"/>
    </row>
    <row r="6" spans="2:22" ht="5.25" customHeight="1" x14ac:dyDescent="0.15">
      <c r="B6" s="22"/>
      <c r="C6" s="22"/>
      <c r="D6" s="22"/>
      <c r="E6" s="22"/>
      <c r="F6" s="22"/>
      <c r="G6" s="22"/>
    </row>
    <row r="7" spans="2:22" ht="29.25" customHeight="1" x14ac:dyDescent="0.2">
      <c r="B7" s="23" t="s">
        <v>0</v>
      </c>
      <c r="C7" s="198" t="str">
        <f>Proyecto!$E$7</f>
        <v>Centro de Estudios Societarios-CESS2025</v>
      </c>
      <c r="D7" s="198"/>
      <c r="E7" s="198"/>
      <c r="F7" s="198"/>
      <c r="G7" s="198"/>
      <c r="V7" s="16"/>
    </row>
    <row r="9" spans="2:22" ht="18" customHeight="1" x14ac:dyDescent="0.15">
      <c r="B9" s="219" t="s">
        <v>43</v>
      </c>
      <c r="C9" s="219"/>
      <c r="D9" s="219"/>
      <c r="E9" s="219"/>
      <c r="F9" s="219"/>
      <c r="G9" s="219"/>
    </row>
    <row r="10" spans="2:22" s="33" customFormat="1" ht="15" customHeight="1" x14ac:dyDescent="0.2"/>
    <row r="11" spans="2:22" ht="20.25" customHeight="1" x14ac:dyDescent="0.15">
      <c r="B11" s="27" t="s">
        <v>75</v>
      </c>
      <c r="C11" s="27" t="s">
        <v>6</v>
      </c>
      <c r="D11" s="27" t="s">
        <v>14</v>
      </c>
      <c r="E11" s="27" t="s">
        <v>42</v>
      </c>
      <c r="F11" s="219" t="s">
        <v>15</v>
      </c>
      <c r="G11" s="219"/>
    </row>
    <row r="12" spans="2:22" s="111" customFormat="1" ht="89.25" x14ac:dyDescent="0.2">
      <c r="B12" s="109" t="s">
        <v>60</v>
      </c>
      <c r="C12" s="88" t="s">
        <v>172</v>
      </c>
      <c r="D12" s="93" t="s">
        <v>63</v>
      </c>
      <c r="E12" s="110" t="s">
        <v>96</v>
      </c>
      <c r="F12" s="221" t="s">
        <v>160</v>
      </c>
      <c r="G12" s="221"/>
      <c r="I12" s="112"/>
      <c r="L12" s="112"/>
      <c r="V12" s="33"/>
    </row>
    <row r="13" spans="2:22" s="111" customFormat="1" ht="191.25" x14ac:dyDescent="0.2">
      <c r="B13" s="109" t="s">
        <v>61</v>
      </c>
      <c r="C13" s="315" t="s">
        <v>173</v>
      </c>
      <c r="D13" s="93" t="s">
        <v>64</v>
      </c>
      <c r="E13" s="110" t="s">
        <v>96</v>
      </c>
      <c r="F13" s="222" t="s">
        <v>161</v>
      </c>
      <c r="G13" s="222"/>
      <c r="I13" s="112"/>
      <c r="L13" s="112"/>
      <c r="V13" s="33"/>
    </row>
    <row r="14" spans="2:22" s="111" customFormat="1" ht="89.25" x14ac:dyDescent="0.2">
      <c r="B14" s="109" t="s">
        <v>62</v>
      </c>
      <c r="C14" s="315" t="s">
        <v>174</v>
      </c>
      <c r="D14" s="93" t="s">
        <v>65</v>
      </c>
      <c r="E14" s="110" t="s">
        <v>96</v>
      </c>
      <c r="F14" s="223" t="s">
        <v>162</v>
      </c>
      <c r="G14" s="224"/>
      <c r="I14" s="112"/>
      <c r="L14" s="112"/>
      <c r="V14" s="33"/>
    </row>
    <row r="15" spans="2:22" s="111" customFormat="1" ht="85.5" customHeight="1" x14ac:dyDescent="0.2">
      <c r="B15" s="109" t="s">
        <v>164</v>
      </c>
      <c r="C15" s="88" t="s">
        <v>175</v>
      </c>
      <c r="D15" s="93" t="s">
        <v>141</v>
      </c>
      <c r="E15" s="110" t="s">
        <v>96</v>
      </c>
      <c r="F15" s="225" t="s">
        <v>163</v>
      </c>
      <c r="G15" s="226"/>
      <c r="I15" s="112"/>
      <c r="L15" s="112"/>
      <c r="V15" s="33"/>
    </row>
  </sheetData>
  <mergeCells count="11">
    <mergeCell ref="F12:G12"/>
    <mergeCell ref="F13:G13"/>
    <mergeCell ref="F14:G14"/>
    <mergeCell ref="F15:G15"/>
    <mergeCell ref="C2:F2"/>
    <mergeCell ref="C3:F3"/>
    <mergeCell ref="C4:F4"/>
    <mergeCell ref="C5:F5"/>
    <mergeCell ref="F11:G11"/>
    <mergeCell ref="C7:G7"/>
    <mergeCell ref="B9:G9"/>
  </mergeCells>
  <conditionalFormatting sqref="C15">
    <cfRule type="cellIs" dxfId="31" priority="1" stopIfTrue="1" operator="equal">
      <formula>"Alto"</formula>
    </cfRule>
    <cfRule type="cellIs" dxfId="30" priority="2" stopIfTrue="1" operator="equal">
      <formula>"Medio"</formula>
    </cfRule>
    <cfRule type="cellIs" dxfId="29"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15" zoomScaleNormal="100" workbookViewId="0">
      <selection activeCell="E20" sqref="E20"/>
    </sheetView>
  </sheetViews>
  <sheetFormatPr baseColWidth="10" defaultRowHeight="12.75" x14ac:dyDescent="0.2"/>
  <cols>
    <col min="1" max="1" width="5" style="50" customWidth="1"/>
    <col min="2" max="2" width="30.28515625" style="50" customWidth="1"/>
    <col min="3" max="3" width="25" style="50" customWidth="1"/>
    <col min="4" max="4" width="11.42578125" style="50"/>
    <col min="5" max="5" width="33" style="50" customWidth="1"/>
    <col min="6" max="6" width="20.7109375" style="50" customWidth="1"/>
    <col min="7" max="7" width="25.5703125" style="50" customWidth="1"/>
    <col min="8" max="8" width="15" style="50" customWidth="1"/>
    <col min="9" max="16384" width="11.42578125" style="50"/>
  </cols>
  <sheetData>
    <row r="1" spans="2:8" ht="13.5" thickBot="1" x14ac:dyDescent="0.25"/>
    <row r="2" spans="2:8" ht="18" customHeight="1" x14ac:dyDescent="0.2">
      <c r="B2" s="51"/>
      <c r="C2" s="199" t="s">
        <v>124</v>
      </c>
      <c r="D2" s="200"/>
      <c r="E2" s="200"/>
      <c r="F2" s="233"/>
      <c r="G2" s="189" t="str">
        <f>Proyecto!K2</f>
        <v>Codigo: GC-F-015</v>
      </c>
      <c r="H2" s="191"/>
    </row>
    <row r="3" spans="2:8" ht="19.5" customHeight="1" x14ac:dyDescent="0.2">
      <c r="B3" s="52"/>
      <c r="C3" s="201" t="s">
        <v>126</v>
      </c>
      <c r="D3" s="202"/>
      <c r="E3" s="202"/>
      <c r="F3" s="234"/>
      <c r="G3" s="192" t="str">
        <f>Proyecto!K3</f>
        <v>Fecha: 17 de septiembre de 2014</v>
      </c>
      <c r="H3" s="194"/>
    </row>
    <row r="4" spans="2:8" ht="19.5" customHeight="1" x14ac:dyDescent="0.2">
      <c r="B4" s="52"/>
      <c r="C4" s="201" t="s">
        <v>127</v>
      </c>
      <c r="D4" s="202"/>
      <c r="E4" s="202"/>
      <c r="F4" s="234"/>
      <c r="G4" s="192" t="str">
        <f>Proyecto!K4</f>
        <v>Version 001</v>
      </c>
      <c r="H4" s="194"/>
    </row>
    <row r="5" spans="2:8" ht="21.75" customHeight="1" thickBot="1" x14ac:dyDescent="0.25">
      <c r="B5" s="53"/>
      <c r="C5" s="203" t="s">
        <v>129</v>
      </c>
      <c r="D5" s="204"/>
      <c r="E5" s="204"/>
      <c r="F5" s="235"/>
      <c r="G5" s="195" t="s">
        <v>130</v>
      </c>
      <c r="H5" s="197"/>
    </row>
    <row r="6" spans="2:8" ht="21" customHeight="1" x14ac:dyDescent="0.2"/>
    <row r="7" spans="2:8" ht="22.5" customHeight="1" x14ac:dyDescent="0.2">
      <c r="B7" s="227" t="s">
        <v>77</v>
      </c>
      <c r="C7" s="228"/>
      <c r="D7" s="228"/>
      <c r="E7" s="228"/>
      <c r="F7" s="228"/>
      <c r="G7" s="228"/>
      <c r="H7" s="228"/>
    </row>
    <row r="8" spans="2:8" ht="103.5" customHeight="1" x14ac:dyDescent="0.2">
      <c r="B8" s="229" t="s">
        <v>142</v>
      </c>
      <c r="C8" s="230"/>
      <c r="D8" s="230"/>
      <c r="E8" s="230"/>
      <c r="F8" s="230"/>
      <c r="G8" s="230"/>
      <c r="H8" s="230"/>
    </row>
    <row r="11" spans="2:8" ht="22.5" customHeight="1" x14ac:dyDescent="0.2">
      <c r="B11" s="231" t="s">
        <v>74</v>
      </c>
      <c r="C11" s="232"/>
      <c r="E11" s="227" t="s">
        <v>76</v>
      </c>
      <c r="F11" s="228"/>
      <c r="G11" s="228"/>
      <c r="H11" s="228"/>
    </row>
    <row r="13" spans="2:8" ht="20.25" customHeight="1" x14ac:dyDescent="0.2">
      <c r="B13" s="56" t="s">
        <v>6</v>
      </c>
      <c r="C13" s="56" t="s">
        <v>75</v>
      </c>
      <c r="D13" s="54"/>
      <c r="E13" s="56" t="s">
        <v>6</v>
      </c>
      <c r="F13" s="56" t="s">
        <v>75</v>
      </c>
      <c r="G13" s="56" t="s">
        <v>73</v>
      </c>
      <c r="H13" s="56" t="s">
        <v>91</v>
      </c>
    </row>
    <row r="14" spans="2:8" ht="54" customHeight="1" x14ac:dyDescent="0.2">
      <c r="B14" s="74" t="str">
        <f>+'Recursos Humanos'!C12</f>
        <v>Billy Escobar Pérez -
Superintendente de Sociedades</v>
      </c>
      <c r="C14" s="73" t="str">
        <f>+'Recursos Humanos'!B12</f>
        <v>Patrocinador</v>
      </c>
      <c r="E14" s="55"/>
      <c r="F14" s="55"/>
      <c r="G14" s="55"/>
      <c r="H14" s="55"/>
    </row>
    <row r="15" spans="2:8" ht="64.5" customHeight="1" x14ac:dyDescent="0.2">
      <c r="B15" s="74" t="str">
        <f>+'Recursos Humanos'!C13</f>
        <v>Rodrigo Lupercio Riaño Pineda
Asesor del Despacho</v>
      </c>
      <c r="C15" s="73" t="str">
        <f>+'Recursos Humanos'!B13</f>
        <v>Gerente</v>
      </c>
      <c r="E15" s="55"/>
      <c r="F15" s="55"/>
      <c r="G15" s="55"/>
      <c r="H15" s="55"/>
    </row>
    <row r="16" spans="2:8" ht="54.75" customHeight="1" x14ac:dyDescent="0.2">
      <c r="B16" s="74" t="str">
        <f>+'Recursos Humanos'!C14</f>
        <v>Johan Hortúa Arévalo
Asesor del Despacho del Superintendente de Sociedades</v>
      </c>
      <c r="C16" s="73" t="str">
        <f>+'Recursos Humanos'!B14</f>
        <v>Lider funcional</v>
      </c>
      <c r="E16" s="55"/>
      <c r="F16" s="55"/>
      <c r="G16" s="55"/>
      <c r="H16" s="55"/>
    </row>
    <row r="17" spans="2:8" ht="64.5" customHeight="1" x14ac:dyDescent="0.2">
      <c r="B17" s="74" t="str">
        <f>+'Recursos Humanos'!C15</f>
        <v xml:space="preserve">
Director de Tecnologías de la Información y las Comunicaciones</v>
      </c>
      <c r="C17" s="73" t="str">
        <f>+'Recursos Humanos'!B15</f>
        <v>Líder Técnico</v>
      </c>
      <c r="E17" s="55"/>
      <c r="F17" s="55"/>
      <c r="G17" s="55"/>
      <c r="H17" s="55"/>
    </row>
    <row r="18" spans="2:8" ht="54" customHeight="1" x14ac:dyDescent="0.2">
      <c r="B18" s="74"/>
      <c r="C18" s="73"/>
      <c r="E18" s="55"/>
      <c r="F18" s="55"/>
      <c r="G18" s="55"/>
      <c r="H18" s="55"/>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5"/>
  <sheetViews>
    <sheetView showGridLines="0" topLeftCell="A14" zoomScale="60" zoomScaleNormal="60" workbookViewId="0">
      <selection activeCell="B16" sqref="B16:C16"/>
    </sheetView>
  </sheetViews>
  <sheetFormatPr baseColWidth="10" defaultRowHeight="11.25" x14ac:dyDescent="0.15"/>
  <cols>
    <col min="1" max="1" width="2.42578125" style="16" customWidth="1"/>
    <col min="2" max="2" width="14.5703125" style="16" customWidth="1"/>
    <col min="3" max="3" width="24.140625" style="16" customWidth="1"/>
    <col min="4" max="4" width="47.28515625" style="16" customWidth="1"/>
    <col min="5" max="5" width="34"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48"/>
      <c r="C2" s="249"/>
      <c r="D2" s="239" t="s">
        <v>124</v>
      </c>
      <c r="E2" s="240"/>
      <c r="F2" s="240"/>
      <c r="G2" s="241"/>
      <c r="H2" s="64" t="str">
        <f>Proyecto!K2</f>
        <v>Codigo: GC-F-015</v>
      </c>
    </row>
    <row r="3" spans="2:16" ht="23.25" customHeight="1" x14ac:dyDescent="0.15">
      <c r="B3" s="250"/>
      <c r="C3" s="238"/>
      <c r="D3" s="242" t="s">
        <v>126</v>
      </c>
      <c r="E3" s="243"/>
      <c r="F3" s="243"/>
      <c r="G3" s="244"/>
      <c r="H3" s="65" t="str">
        <f>Proyecto!K3</f>
        <v>Fecha: 17 de septiembre de 2014</v>
      </c>
    </row>
    <row r="4" spans="2:16" ht="24" customHeight="1" x14ac:dyDescent="0.15">
      <c r="B4" s="250"/>
      <c r="C4" s="238"/>
      <c r="D4" s="242" t="s">
        <v>127</v>
      </c>
      <c r="E4" s="243"/>
      <c r="F4" s="243"/>
      <c r="G4" s="244"/>
      <c r="H4" s="66" t="str">
        <f>Proyecto!K4</f>
        <v>Version 001</v>
      </c>
    </row>
    <row r="5" spans="2:16" ht="22.5" customHeight="1" thickBot="1" x14ac:dyDescent="0.2">
      <c r="B5" s="251"/>
      <c r="C5" s="252"/>
      <c r="D5" s="245" t="s">
        <v>129</v>
      </c>
      <c r="E5" s="246"/>
      <c r="F5" s="246"/>
      <c r="G5" s="247"/>
      <c r="H5" s="67" t="s">
        <v>130</v>
      </c>
    </row>
    <row r="6" spans="2:16" ht="5.25" customHeight="1" x14ac:dyDescent="0.15">
      <c r="B6" s="22"/>
      <c r="C6" s="22"/>
      <c r="D6" s="22"/>
      <c r="E6" s="22"/>
      <c r="F6" s="22"/>
      <c r="G6" s="22"/>
      <c r="H6" s="22"/>
    </row>
    <row r="7" spans="2:16" ht="29.25" customHeight="1" x14ac:dyDescent="0.2">
      <c r="B7" s="133" t="s">
        <v>0</v>
      </c>
      <c r="C7" s="133"/>
      <c r="D7" s="198" t="str">
        <f>Proyecto!$E$7</f>
        <v>Centro de Estudios Societarios-CESS2025</v>
      </c>
      <c r="E7" s="198"/>
      <c r="F7" s="198"/>
      <c r="G7" s="198"/>
      <c r="H7" s="198"/>
      <c r="P7" s="16"/>
    </row>
    <row r="8" spans="2:16" s="33" customFormat="1" ht="19.5" customHeight="1" x14ac:dyDescent="0.2"/>
    <row r="9" spans="2:16" ht="30" customHeight="1" x14ac:dyDescent="0.15">
      <c r="B9" s="236" t="s">
        <v>37</v>
      </c>
      <c r="C9" s="237"/>
      <c r="D9" s="237"/>
      <c r="E9" s="237"/>
      <c r="F9" s="237"/>
      <c r="G9" s="237"/>
      <c r="H9" s="237"/>
    </row>
    <row r="10" spans="2:16" ht="9.75" customHeight="1" x14ac:dyDescent="0.2">
      <c r="B10" s="238"/>
      <c r="C10" s="238"/>
      <c r="D10" s="238"/>
      <c r="E10" s="238"/>
      <c r="F10" s="238"/>
      <c r="G10" s="238"/>
      <c r="H10" s="238"/>
      <c r="P10" s="16"/>
    </row>
    <row r="11" spans="2:16" ht="25.5" customHeight="1" x14ac:dyDescent="0.2">
      <c r="B11" s="214" t="s">
        <v>6</v>
      </c>
      <c r="C11" s="214"/>
      <c r="D11" s="27" t="s">
        <v>7</v>
      </c>
      <c r="E11" s="26" t="s">
        <v>71</v>
      </c>
      <c r="F11" s="27" t="s">
        <v>11</v>
      </c>
      <c r="G11" s="27" t="s">
        <v>98</v>
      </c>
      <c r="H11" s="27" t="s">
        <v>8</v>
      </c>
      <c r="P11" s="16"/>
    </row>
    <row r="12" spans="2:16" s="330" customFormat="1" ht="39.950000000000003" customHeight="1" x14ac:dyDescent="0.2">
      <c r="B12" s="316" t="s">
        <v>176</v>
      </c>
      <c r="C12" s="317"/>
      <c r="D12" s="318" t="s">
        <v>177</v>
      </c>
      <c r="E12" s="319" t="s">
        <v>178</v>
      </c>
      <c r="F12" s="320" t="s">
        <v>179</v>
      </c>
      <c r="G12" s="77" t="s">
        <v>96</v>
      </c>
      <c r="H12" s="77" t="s">
        <v>68</v>
      </c>
    </row>
    <row r="13" spans="2:16" s="330" customFormat="1" ht="73.5" customHeight="1" x14ac:dyDescent="0.2">
      <c r="B13" s="321" t="s">
        <v>180</v>
      </c>
      <c r="C13" s="322"/>
      <c r="D13" s="318" t="s">
        <v>181</v>
      </c>
      <c r="E13" s="319" t="s">
        <v>178</v>
      </c>
      <c r="F13" s="323" t="s">
        <v>182</v>
      </c>
      <c r="G13" s="77" t="s">
        <v>96</v>
      </c>
      <c r="H13" s="77" t="s">
        <v>68</v>
      </c>
    </row>
    <row r="14" spans="2:16" s="330" customFormat="1" ht="69.75" customHeight="1" x14ac:dyDescent="0.2">
      <c r="B14" s="316" t="s">
        <v>183</v>
      </c>
      <c r="C14" s="317"/>
      <c r="D14" s="318" t="s">
        <v>184</v>
      </c>
      <c r="E14" s="319" t="s">
        <v>178</v>
      </c>
      <c r="F14" s="320" t="s">
        <v>185</v>
      </c>
      <c r="G14" s="77" t="s">
        <v>96</v>
      </c>
      <c r="H14" s="77" t="s">
        <v>68</v>
      </c>
    </row>
    <row r="15" spans="2:16" s="330" customFormat="1" ht="56.25" customHeight="1" x14ac:dyDescent="0.2">
      <c r="B15" s="321" t="s">
        <v>186</v>
      </c>
      <c r="C15" s="322"/>
      <c r="D15" s="77" t="s">
        <v>187</v>
      </c>
      <c r="E15" s="319" t="s">
        <v>178</v>
      </c>
      <c r="F15" s="320" t="s">
        <v>188</v>
      </c>
      <c r="G15" s="77" t="s">
        <v>96</v>
      </c>
      <c r="H15" s="77" t="s">
        <v>68</v>
      </c>
      <c r="O15" s="331"/>
    </row>
    <row r="16" spans="2:16" s="330" customFormat="1" ht="54.75" customHeight="1" x14ac:dyDescent="0.2">
      <c r="B16" s="321"/>
      <c r="C16" s="322"/>
      <c r="D16" s="77" t="s">
        <v>189</v>
      </c>
      <c r="E16" s="319" t="s">
        <v>178</v>
      </c>
      <c r="F16" s="320"/>
      <c r="G16" s="77" t="s">
        <v>96</v>
      </c>
      <c r="H16" s="77" t="s">
        <v>68</v>
      </c>
    </row>
    <row r="17" spans="2:16" s="330" customFormat="1" ht="39.950000000000003" customHeight="1" x14ac:dyDescent="0.2">
      <c r="B17" s="321" t="s">
        <v>190</v>
      </c>
      <c r="C17" s="322"/>
      <c r="D17" s="77" t="s">
        <v>191</v>
      </c>
      <c r="E17" s="319" t="s">
        <v>178</v>
      </c>
      <c r="F17" s="323" t="s">
        <v>192</v>
      </c>
      <c r="G17" s="77" t="s">
        <v>96</v>
      </c>
      <c r="H17" s="77" t="s">
        <v>68</v>
      </c>
      <c r="O17" s="331"/>
    </row>
    <row r="18" spans="2:16" s="330" customFormat="1" ht="39.950000000000003" customHeight="1" x14ac:dyDescent="0.2">
      <c r="B18" s="324" t="s">
        <v>193</v>
      </c>
      <c r="C18" s="325"/>
      <c r="D18" s="77" t="s">
        <v>194</v>
      </c>
      <c r="E18" s="319" t="s">
        <v>178</v>
      </c>
      <c r="F18" s="323" t="s">
        <v>195</v>
      </c>
      <c r="G18" s="77" t="s">
        <v>96</v>
      </c>
      <c r="H18" s="77" t="s">
        <v>68</v>
      </c>
    </row>
    <row r="19" spans="2:16" s="330" customFormat="1" ht="39.950000000000003" customHeight="1" x14ac:dyDescent="0.2">
      <c r="B19" s="324" t="s">
        <v>196</v>
      </c>
      <c r="C19" s="325"/>
      <c r="D19" s="77" t="s">
        <v>197</v>
      </c>
      <c r="E19" s="319" t="s">
        <v>178</v>
      </c>
      <c r="F19" s="323" t="s">
        <v>198</v>
      </c>
      <c r="G19" s="77" t="s">
        <v>96</v>
      </c>
      <c r="H19" s="77" t="s">
        <v>68</v>
      </c>
      <c r="O19" s="332"/>
    </row>
    <row r="20" spans="2:16" s="330" customFormat="1" ht="39.950000000000003" customHeight="1" x14ac:dyDescent="0.2">
      <c r="B20" s="324" t="s">
        <v>199</v>
      </c>
      <c r="C20" s="326"/>
      <c r="D20" s="77" t="s">
        <v>200</v>
      </c>
      <c r="E20" s="319" t="s">
        <v>178</v>
      </c>
      <c r="F20" s="327" t="s">
        <v>213</v>
      </c>
      <c r="G20" s="69" t="s">
        <v>96</v>
      </c>
      <c r="H20" s="77" t="s">
        <v>68</v>
      </c>
    </row>
    <row r="21" spans="2:16" s="330" customFormat="1" ht="30" x14ac:dyDescent="0.2">
      <c r="B21" s="328" t="s">
        <v>201</v>
      </c>
      <c r="C21" s="329"/>
      <c r="D21" s="77" t="s">
        <v>202</v>
      </c>
      <c r="E21" s="319" t="s">
        <v>178</v>
      </c>
      <c r="F21" s="323" t="s">
        <v>203</v>
      </c>
      <c r="G21" s="69" t="s">
        <v>96</v>
      </c>
      <c r="H21" s="77" t="s">
        <v>68</v>
      </c>
      <c r="P21" s="332"/>
    </row>
    <row r="22" spans="2:16" s="330" customFormat="1" ht="30" x14ac:dyDescent="0.2">
      <c r="B22" s="324" t="s">
        <v>204</v>
      </c>
      <c r="C22" s="326"/>
      <c r="D22" s="77" t="s">
        <v>205</v>
      </c>
      <c r="E22" s="319" t="s">
        <v>178</v>
      </c>
      <c r="F22" s="323" t="s">
        <v>212</v>
      </c>
      <c r="G22" s="69" t="s">
        <v>96</v>
      </c>
      <c r="H22" s="77" t="s">
        <v>68</v>
      </c>
      <c r="P22" s="332"/>
    </row>
    <row r="23" spans="2:16" s="330" customFormat="1" ht="33" customHeight="1" x14ac:dyDescent="0.2">
      <c r="B23" s="328" t="s">
        <v>206</v>
      </c>
      <c r="C23" s="329"/>
      <c r="D23" s="77" t="s">
        <v>207</v>
      </c>
      <c r="E23" s="319" t="s">
        <v>178</v>
      </c>
      <c r="F23" s="327" t="s">
        <v>208</v>
      </c>
      <c r="G23" s="69" t="s">
        <v>96</v>
      </c>
      <c r="H23" s="77" t="s">
        <v>68</v>
      </c>
      <c r="P23" s="332"/>
    </row>
    <row r="24" spans="2:16" s="330" customFormat="1" ht="30.75" customHeight="1" x14ac:dyDescent="0.2">
      <c r="B24" s="321" t="s">
        <v>209</v>
      </c>
      <c r="C24" s="322"/>
      <c r="D24" s="77" t="s">
        <v>210</v>
      </c>
      <c r="E24" s="319" t="s">
        <v>211</v>
      </c>
      <c r="F24" s="323" t="s">
        <v>165</v>
      </c>
      <c r="G24" s="69" t="s">
        <v>96</v>
      </c>
      <c r="H24" s="77" t="s">
        <v>68</v>
      </c>
      <c r="P24" s="332"/>
    </row>
    <row r="25" spans="2:16" s="330" customFormat="1" ht="15" x14ac:dyDescent="0.2">
      <c r="B25" s="257"/>
      <c r="C25" s="257"/>
      <c r="D25" s="69"/>
      <c r="E25" s="69"/>
      <c r="F25" s="323"/>
      <c r="G25" s="69"/>
      <c r="H25" s="77"/>
      <c r="P25" s="332"/>
    </row>
  </sheetData>
  <mergeCells count="24">
    <mergeCell ref="B21:C21"/>
    <mergeCell ref="B22:C22"/>
    <mergeCell ref="B23:C23"/>
    <mergeCell ref="B24:C24"/>
    <mergeCell ref="B25:C25"/>
    <mergeCell ref="D2:G2"/>
    <mergeCell ref="D3:G3"/>
    <mergeCell ref="D4:G4"/>
    <mergeCell ref="D5:G5"/>
    <mergeCell ref="B2:C5"/>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s>
  <conditionalFormatting sqref="D11">
    <cfRule type="cellIs" dxfId="28" priority="13" stopIfTrue="1" operator="equal">
      <formula>"Alto"</formula>
    </cfRule>
    <cfRule type="cellIs" dxfId="27" priority="14" stopIfTrue="1" operator="equal">
      <formula>"Medio"</formula>
    </cfRule>
    <cfRule type="cellIs" dxfId="26" priority="15" stopIfTrue="1" operator="equal">
      <formula>"Bajo"</formula>
    </cfRule>
  </conditionalFormatting>
  <conditionalFormatting sqref="D12:D14">
    <cfRule type="cellIs" dxfId="22" priority="7" stopIfTrue="1" operator="equal">
      <formula>"Alto"</formula>
    </cfRule>
    <cfRule type="cellIs" dxfId="21" priority="8" stopIfTrue="1" operator="equal">
      <formula>"Medio"</formula>
    </cfRule>
    <cfRule type="cellIs" dxfId="20" priority="9" stopIfTrue="1" operator="equal">
      <formula>"Bajo"</formula>
    </cfRule>
  </conditionalFormatting>
  <conditionalFormatting sqref="D17:D19 D24:D25">
    <cfRule type="cellIs" dxfId="19" priority="4" stopIfTrue="1" operator="equal">
      <formula>"Alto"</formula>
    </cfRule>
    <cfRule type="cellIs" dxfId="18" priority="5" stopIfTrue="1" operator="equal">
      <formula>"Medio"</formula>
    </cfRule>
    <cfRule type="cellIs" dxfId="17" priority="6" stopIfTrue="1" operator="equal">
      <formula>"Bajo"</formula>
    </cfRule>
  </conditionalFormatting>
  <conditionalFormatting sqref="D21:D22">
    <cfRule type="cellIs" dxfId="16" priority="1" stopIfTrue="1" operator="equal">
      <formula>"Alto"</formula>
    </cfRule>
    <cfRule type="cellIs" dxfId="15" priority="2" stopIfTrue="1" operator="equal">
      <formula>"Medio"</formula>
    </cfRule>
    <cfRule type="cellIs" dxfId="14" priority="3" stopIfTrue="1" operator="equal">
      <formula>"Bajo"</formula>
    </cfRule>
  </conditionalFormatting>
  <dataValidations count="1">
    <dataValidation type="whole" allowBlank="1" showInputMessage="1" showErrorMessage="1" sqref="I9:N9 I21:N65480 F26:H65480 H25" xr:uid="{00000000-0002-0000-0600-000000000000}">
      <formula1>1</formula1>
      <formula2>5</formula2>
    </dataValidation>
  </dataValidations>
  <hyperlinks>
    <hyperlink ref="F12" r:id="rId1" xr:uid="{161D6646-1622-4DAD-B43B-8566ADB664F5}"/>
    <hyperlink ref="F18" r:id="rId2" xr:uid="{9E94572D-A122-4113-9E83-BCDD1C42EA03}"/>
    <hyperlink ref="F19" r:id="rId3" xr:uid="{B0A4AD6F-B13A-4A4D-9887-93C32F54F5F3}"/>
    <hyperlink ref="F21" r:id="rId4" xr:uid="{B40C4226-3CE9-4D87-8EAF-D38E2644730D}"/>
    <hyperlink ref="F23" r:id="rId5" xr:uid="{954C0728-AA88-4565-B214-97792347497A}"/>
    <hyperlink ref="F17" r:id="rId6" xr:uid="{F94D060B-87B7-46DE-A213-B58D49205189}"/>
    <hyperlink ref="F14" r:id="rId7" xr:uid="{DC16270D-6BEF-441A-9548-C8A4ADDC7007}"/>
    <hyperlink ref="F13" r:id="rId8" xr:uid="{F0B3FA85-EC8A-40F2-A927-0284A2310316}"/>
    <hyperlink ref="F24" r:id="rId9" xr:uid="{90C142E5-2FD4-4B58-82C5-7F16F106383E}"/>
    <hyperlink ref="F22" r:id="rId10" xr:uid="{19E6FF6A-BC6E-449D-8544-B817DD6DDA4D}"/>
    <hyperlink ref="F20" r:id="rId11" xr:uid="{1BF46C72-C732-42E9-B257-23393531086E}"/>
  </hyperlinks>
  <pageMargins left="0.39370078740157483" right="0.39370078740157483" top="0.74803149606299213" bottom="0.74803149606299213" header="0.31496062992125984" footer="0.31496062992125984"/>
  <pageSetup scale="70" fitToHeight="0" orientation="landscape" r:id="rId12"/>
  <drawing r:id="rId13"/>
  <legacyDrawing r:id="rId1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1" zoomScale="90" zoomScaleNormal="90" workbookViewId="0">
      <selection activeCell="D11" sqref="D11"/>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1"/>
      <c r="C2" s="199" t="s">
        <v>124</v>
      </c>
      <c r="D2" s="200"/>
      <c r="E2" s="200"/>
      <c r="F2" s="200"/>
      <c r="G2" s="68" t="str">
        <f>Proyecto!K2</f>
        <v>Codigo: GC-F-015</v>
      </c>
      <c r="H2" s="60"/>
    </row>
    <row r="3" spans="2:16" ht="23.25" customHeight="1" x14ac:dyDescent="0.15">
      <c r="B3" s="52"/>
      <c r="C3" s="201" t="s">
        <v>126</v>
      </c>
      <c r="D3" s="202"/>
      <c r="E3" s="202"/>
      <c r="F3" s="202"/>
      <c r="G3" s="65" t="str">
        <f>Proyecto!K3</f>
        <v>Fecha: 17 de septiembre de 2014</v>
      </c>
      <c r="H3" s="60"/>
    </row>
    <row r="4" spans="2:16" ht="24" customHeight="1" x14ac:dyDescent="0.15">
      <c r="B4" s="52"/>
      <c r="C4" s="201" t="s">
        <v>127</v>
      </c>
      <c r="D4" s="202"/>
      <c r="E4" s="202"/>
      <c r="F4" s="202"/>
      <c r="G4" s="65" t="str">
        <f>Proyecto!K4</f>
        <v>Version 001</v>
      </c>
      <c r="H4" s="60"/>
    </row>
    <row r="5" spans="2:16" ht="22.5" customHeight="1" thickBot="1" x14ac:dyDescent="0.2">
      <c r="B5" s="53"/>
      <c r="C5" s="203" t="s">
        <v>129</v>
      </c>
      <c r="D5" s="204"/>
      <c r="E5" s="204"/>
      <c r="F5" s="204"/>
      <c r="G5" s="67" t="s">
        <v>130</v>
      </c>
      <c r="H5" s="60"/>
    </row>
    <row r="6" spans="2:16" ht="5.25" customHeight="1" x14ac:dyDescent="0.15">
      <c r="B6" s="22"/>
      <c r="C6" s="22"/>
      <c r="D6" s="22"/>
      <c r="E6" s="22"/>
      <c r="F6" s="22"/>
    </row>
    <row r="7" spans="2:16" ht="29.25" customHeight="1" x14ac:dyDescent="0.2">
      <c r="B7" s="23" t="s">
        <v>0</v>
      </c>
      <c r="C7" s="256" t="str">
        <f>Proyecto!$E$7</f>
        <v>Centro de Estudios Societarios-CESS2025</v>
      </c>
      <c r="D7" s="256"/>
      <c r="E7" s="256"/>
      <c r="F7" s="256"/>
      <c r="G7" s="61"/>
      <c r="P7" s="16"/>
    </row>
    <row r="8" spans="2:16" ht="6.75" customHeight="1" x14ac:dyDescent="0.2">
      <c r="B8" s="31"/>
      <c r="C8" s="32"/>
      <c r="D8" s="32"/>
      <c r="E8" s="32"/>
      <c r="F8" s="32"/>
      <c r="P8" s="16"/>
    </row>
    <row r="9" spans="2:16" x14ac:dyDescent="0.15">
      <c r="B9" s="142"/>
      <c r="C9" s="142"/>
    </row>
    <row r="10" spans="2:16" ht="20.25" customHeight="1" x14ac:dyDescent="0.15">
      <c r="B10" s="253" t="s">
        <v>16</v>
      </c>
      <c r="C10" s="254"/>
      <c r="D10" s="254"/>
      <c r="E10" s="254"/>
      <c r="F10" s="254"/>
      <c r="G10" s="255"/>
    </row>
    <row r="11" spans="2:16" s="33" customFormat="1" ht="15" customHeight="1" x14ac:dyDescent="0.2"/>
    <row r="12" spans="2:16" ht="24.75" customHeight="1" x14ac:dyDescent="0.15">
      <c r="B12" s="62" t="s">
        <v>89</v>
      </c>
      <c r="C12" s="63" t="s">
        <v>17</v>
      </c>
      <c r="D12" s="63" t="s">
        <v>18</v>
      </c>
      <c r="E12" s="63" t="s">
        <v>19</v>
      </c>
      <c r="F12" s="63" t="s">
        <v>20</v>
      </c>
      <c r="G12" s="63" t="s">
        <v>21</v>
      </c>
    </row>
    <row r="13" spans="2:16" ht="57" customHeight="1" x14ac:dyDescent="0.15">
      <c r="B13" s="333" t="s">
        <v>214</v>
      </c>
      <c r="C13" s="315" t="s">
        <v>215</v>
      </c>
      <c r="D13" s="334" t="s">
        <v>228</v>
      </c>
      <c r="E13" s="77" t="s">
        <v>122</v>
      </c>
      <c r="F13" s="334" t="s">
        <v>229</v>
      </c>
      <c r="G13" s="315" t="s">
        <v>216</v>
      </c>
    </row>
    <row r="14" spans="2:16" ht="54.75" customHeight="1" x14ac:dyDescent="0.15">
      <c r="B14" s="333" t="s">
        <v>217</v>
      </c>
      <c r="C14" s="315" t="s">
        <v>218</v>
      </c>
      <c r="D14" s="315" t="s">
        <v>219</v>
      </c>
      <c r="E14" s="77" t="s">
        <v>122</v>
      </c>
      <c r="F14" s="88" t="s">
        <v>180</v>
      </c>
      <c r="G14" s="315" t="s">
        <v>220</v>
      </c>
    </row>
    <row r="15" spans="2:16" ht="84.75" customHeight="1" x14ac:dyDescent="0.15">
      <c r="B15" s="333" t="s">
        <v>221</v>
      </c>
      <c r="C15" s="315" t="s">
        <v>218</v>
      </c>
      <c r="D15" s="315" t="s">
        <v>222</v>
      </c>
      <c r="E15" s="77" t="s">
        <v>122</v>
      </c>
      <c r="F15" s="88" t="s">
        <v>180</v>
      </c>
      <c r="G15" s="315" t="s">
        <v>220</v>
      </c>
    </row>
    <row r="16" spans="2:16" ht="52.5" customHeight="1" x14ac:dyDescent="0.15">
      <c r="B16" s="106" t="s">
        <v>180</v>
      </c>
      <c r="C16" s="315" t="s">
        <v>218</v>
      </c>
      <c r="D16" s="315" t="s">
        <v>223</v>
      </c>
      <c r="E16" s="77" t="s">
        <v>122</v>
      </c>
      <c r="F16" s="315" t="s">
        <v>186</v>
      </c>
      <c r="G16" s="315" t="s">
        <v>220</v>
      </c>
    </row>
    <row r="17" spans="1:7" ht="41.25" customHeight="1" x14ac:dyDescent="0.15">
      <c r="B17" s="106" t="s">
        <v>180</v>
      </c>
      <c r="C17" s="88" t="s">
        <v>218</v>
      </c>
      <c r="D17" s="88" t="s">
        <v>224</v>
      </c>
      <c r="E17" s="77" t="s">
        <v>122</v>
      </c>
      <c r="F17" s="88" t="s">
        <v>190</v>
      </c>
      <c r="G17" s="88" t="s">
        <v>220</v>
      </c>
    </row>
    <row r="18" spans="1:7" ht="53.25" customHeight="1" x14ac:dyDescent="0.15">
      <c r="B18" s="106" t="s">
        <v>180</v>
      </c>
      <c r="C18" s="88" t="s">
        <v>218</v>
      </c>
      <c r="D18" s="88" t="s">
        <v>225</v>
      </c>
      <c r="E18" s="335" t="s">
        <v>122</v>
      </c>
      <c r="F18" s="336" t="s">
        <v>226</v>
      </c>
      <c r="G18" s="88" t="s">
        <v>220</v>
      </c>
    </row>
    <row r="19" spans="1:7" ht="54.75" customHeight="1" x14ac:dyDescent="0.15">
      <c r="A19" s="16" t="s">
        <v>143</v>
      </c>
      <c r="B19" s="106" t="s">
        <v>180</v>
      </c>
      <c r="C19" s="88" t="s">
        <v>218</v>
      </c>
      <c r="D19" s="88" t="s">
        <v>227</v>
      </c>
      <c r="E19" s="335" t="s">
        <v>122</v>
      </c>
      <c r="F19" s="336" t="s">
        <v>206</v>
      </c>
      <c r="G19" s="88" t="s">
        <v>220</v>
      </c>
    </row>
    <row r="21" spans="1:7" ht="12.75" x14ac:dyDescent="0.2">
      <c r="C21" s="33"/>
    </row>
    <row r="22" spans="1:7" ht="12.75" x14ac:dyDescent="0.2">
      <c r="C22" s="33"/>
    </row>
    <row r="23" spans="1:7" ht="12.75" x14ac:dyDescent="0.2">
      <c r="C23" s="33"/>
    </row>
    <row r="24" spans="1:7" ht="12.75" x14ac:dyDescent="0.2">
      <c r="C24" s="33"/>
    </row>
    <row r="25" spans="1:7" ht="12.75" x14ac:dyDescent="0.2">
      <c r="C25" s="33"/>
    </row>
    <row r="26" spans="1:7" ht="12.75" x14ac:dyDescent="0.2">
      <c r="C26" s="33"/>
    </row>
    <row r="27" spans="1:7" ht="12.75" x14ac:dyDescent="0.2">
      <c r="C27" s="3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H12" sqref="H12"/>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38.8554687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1"/>
      <c r="C2" s="199" t="s">
        <v>124</v>
      </c>
      <c r="D2" s="200"/>
      <c r="E2" s="200"/>
      <c r="F2" s="200"/>
      <c r="G2" s="189" t="str">
        <f>Proyecto!K2</f>
        <v>Codigo: GC-F-015</v>
      </c>
      <c r="H2" s="191"/>
      <c r="K2" s="29"/>
      <c r="L2" s="29"/>
      <c r="M2" s="30"/>
    </row>
    <row r="3" spans="2:23" ht="23.25" customHeight="1" x14ac:dyDescent="0.15">
      <c r="B3" s="52"/>
      <c r="C3" s="201" t="s">
        <v>126</v>
      </c>
      <c r="D3" s="202"/>
      <c r="E3" s="202"/>
      <c r="F3" s="202"/>
      <c r="G3" s="192" t="str">
        <f>Proyecto!K3</f>
        <v>Fecha: 17 de septiembre de 2014</v>
      </c>
      <c r="H3" s="194"/>
      <c r="K3" s="29"/>
      <c r="L3" s="29"/>
      <c r="M3" s="30"/>
    </row>
    <row r="4" spans="2:23" ht="24" customHeight="1" x14ac:dyDescent="0.15">
      <c r="B4" s="52"/>
      <c r="C4" s="201" t="s">
        <v>127</v>
      </c>
      <c r="D4" s="202"/>
      <c r="E4" s="202"/>
      <c r="F4" s="202"/>
      <c r="G4" s="192" t="str">
        <f>Proyecto!K4</f>
        <v>Version 001</v>
      </c>
      <c r="H4" s="194"/>
      <c r="M4" s="30"/>
    </row>
    <row r="5" spans="2:23" ht="22.5" customHeight="1" thickBot="1" x14ac:dyDescent="0.2">
      <c r="B5" s="53"/>
      <c r="C5" s="203" t="s">
        <v>129</v>
      </c>
      <c r="D5" s="204"/>
      <c r="E5" s="204"/>
      <c r="F5" s="204"/>
      <c r="G5" s="195" t="s">
        <v>130</v>
      </c>
      <c r="H5" s="197"/>
    </row>
    <row r="6" spans="2:23" ht="5.25" customHeight="1" x14ac:dyDescent="0.15">
      <c r="B6" s="22"/>
      <c r="C6" s="22"/>
      <c r="D6" s="22"/>
      <c r="E6" s="22"/>
      <c r="F6" s="22"/>
      <c r="G6" s="22"/>
      <c r="H6" s="22"/>
    </row>
    <row r="7" spans="2:23" ht="29.25" customHeight="1" x14ac:dyDescent="0.2">
      <c r="B7" s="76" t="s">
        <v>0</v>
      </c>
      <c r="C7" s="198" t="str">
        <f>Proyecto!$E$7</f>
        <v>Centro de Estudios Societarios-CESS2025</v>
      </c>
      <c r="D7" s="198"/>
      <c r="E7" s="198"/>
      <c r="F7" s="198"/>
      <c r="G7" s="198"/>
      <c r="H7" s="198"/>
      <c r="W7" s="16"/>
    </row>
    <row r="9" spans="2:23" ht="15" customHeight="1" x14ac:dyDescent="0.15">
      <c r="B9" s="219" t="s">
        <v>9</v>
      </c>
      <c r="C9" s="219"/>
      <c r="D9" s="219"/>
      <c r="E9" s="219"/>
      <c r="F9" s="219"/>
      <c r="G9" s="219"/>
      <c r="H9" s="219"/>
    </row>
    <row r="10" spans="2:23" s="33" customFormat="1" ht="15" customHeight="1" x14ac:dyDescent="0.2"/>
    <row r="11" spans="2:23" ht="33.75" customHeight="1" x14ac:dyDescent="0.15">
      <c r="B11" s="214" t="s">
        <v>90</v>
      </c>
      <c r="C11" s="214"/>
      <c r="D11" s="27" t="s">
        <v>28</v>
      </c>
      <c r="E11" s="27" t="s">
        <v>10</v>
      </c>
      <c r="F11" s="27" t="s">
        <v>12</v>
      </c>
      <c r="G11" s="27" t="s">
        <v>13</v>
      </c>
      <c r="H11" s="27" t="s">
        <v>123</v>
      </c>
    </row>
    <row r="12" spans="2:23" ht="50.1" customHeight="1" x14ac:dyDescent="0.15">
      <c r="B12" s="337" t="s">
        <v>230</v>
      </c>
      <c r="C12" s="337"/>
      <c r="D12" s="109">
        <v>1</v>
      </c>
      <c r="E12" s="93" t="s">
        <v>231</v>
      </c>
      <c r="F12" s="109" t="s">
        <v>232</v>
      </c>
      <c r="G12" s="338">
        <v>46010</v>
      </c>
      <c r="H12" s="339" t="s">
        <v>233</v>
      </c>
    </row>
    <row r="13" spans="2:23" ht="66" customHeight="1" x14ac:dyDescent="0.15">
      <c r="B13" s="337" t="s">
        <v>234</v>
      </c>
      <c r="C13" s="337"/>
      <c r="D13" s="109">
        <v>2</v>
      </c>
      <c r="E13" s="93" t="s">
        <v>235</v>
      </c>
      <c r="F13" s="109" t="s">
        <v>232</v>
      </c>
      <c r="G13" s="338">
        <v>46011</v>
      </c>
      <c r="H13" s="339" t="s">
        <v>236</v>
      </c>
    </row>
    <row r="14" spans="2:23" ht="50.1" customHeight="1" x14ac:dyDescent="0.15">
      <c r="B14" s="337" t="s">
        <v>237</v>
      </c>
      <c r="C14" s="337"/>
      <c r="D14" s="109">
        <v>3</v>
      </c>
      <c r="E14" s="93" t="s">
        <v>235</v>
      </c>
      <c r="F14" s="109" t="s">
        <v>232</v>
      </c>
      <c r="G14" s="338">
        <v>46012</v>
      </c>
      <c r="H14" s="339" t="s">
        <v>238</v>
      </c>
    </row>
    <row r="15" spans="2:23" ht="50.1" customHeight="1" x14ac:dyDescent="0.15">
      <c r="B15" s="166" t="s">
        <v>239</v>
      </c>
      <c r="C15" s="166"/>
      <c r="D15" s="109">
        <v>4</v>
      </c>
      <c r="E15" s="93" t="s">
        <v>240</v>
      </c>
      <c r="F15" s="109" t="s">
        <v>232</v>
      </c>
      <c r="G15" s="338">
        <v>46013</v>
      </c>
      <c r="H15" s="109" t="s">
        <v>241</v>
      </c>
    </row>
    <row r="16" spans="2:23" ht="18" customHeight="1" x14ac:dyDescent="0.15">
      <c r="B16" s="193"/>
      <c r="C16" s="193"/>
      <c r="D16" s="28"/>
      <c r="E16" s="28"/>
      <c r="F16" s="34"/>
      <c r="G16" s="78"/>
      <c r="H16" s="28"/>
    </row>
    <row r="17" spans="2:8" ht="18" customHeight="1" x14ac:dyDescent="0.15">
      <c r="B17" s="193"/>
      <c r="C17" s="193"/>
      <c r="D17" s="28"/>
      <c r="E17" s="28"/>
      <c r="F17" s="34"/>
      <c r="G17" s="78"/>
      <c r="H17" s="28"/>
    </row>
    <row r="18" spans="2:8" ht="18" customHeight="1" x14ac:dyDescent="0.15">
      <c r="B18" s="193"/>
      <c r="C18" s="193"/>
      <c r="D18" s="28"/>
      <c r="E18" s="28"/>
      <c r="F18" s="34"/>
      <c r="G18" s="78"/>
      <c r="H18" s="28"/>
    </row>
    <row r="19" spans="2:8" ht="18" customHeight="1" x14ac:dyDescent="0.15">
      <c r="B19" s="193"/>
      <c r="C19" s="193"/>
      <c r="D19" s="28"/>
      <c r="E19" s="28"/>
      <c r="F19" s="34"/>
      <c r="G19" s="78"/>
      <c r="H19" s="28"/>
    </row>
    <row r="20" spans="2:8" ht="18" customHeight="1" x14ac:dyDescent="0.15">
      <c r="B20" s="193"/>
      <c r="C20" s="193"/>
      <c r="D20" s="28"/>
      <c r="E20" s="28"/>
      <c r="F20" s="34"/>
      <c r="G20" s="78"/>
      <c r="H20" s="28"/>
    </row>
    <row r="21" spans="2:8" ht="18" customHeight="1" x14ac:dyDescent="0.15">
      <c r="B21" s="193"/>
      <c r="C21" s="193"/>
      <c r="D21" s="28"/>
      <c r="E21" s="28"/>
      <c r="F21" s="34"/>
      <c r="G21" s="78"/>
      <c r="H21" s="28"/>
    </row>
    <row r="22" spans="2:8" ht="18" customHeight="1" x14ac:dyDescent="0.15">
      <c r="B22" s="193"/>
      <c r="C22" s="193"/>
      <c r="D22" s="28"/>
      <c r="E22" s="28"/>
      <c r="F22" s="34"/>
      <c r="G22" s="78"/>
      <c r="H22" s="28"/>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6:E22">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2:E15">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Recursos Financieros</vt:lpstr>
      <vt:lpstr>Indicadores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