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05_GestionInformacionEmpresa/"/>
    </mc:Choice>
  </mc:AlternateContent>
  <xr:revisionPtr revIDLastSave="0" documentId="14_{41815D4D-3B96-4ED4-A267-033875E8C3FF}" xr6:coauthVersionLast="47" xr6:coauthVersionMax="47" xr10:uidLastSave="{00000000-0000-0000-0000-000000000000}"/>
  <bookViews>
    <workbookView xWindow="-120" yWindow="-120" windowWidth="29040" windowHeight="15840" tabRatio="858" firstSheet="7" activeTab="13" xr2:uid="{00000000-000D-0000-FFFF-FFFF00000000}"/>
  </bookViews>
  <sheets>
    <sheet name="1. Consultas atendidad E.F." sheetId="14" r:id="rId1"/>
    <sheet name="1.1. Registro consultas atendid" sheetId="24" r:id="rId2"/>
    <sheet name="2. Consultas atendidas NIIF" sheetId="9" r:id="rId3"/>
    <sheet name="2.1. Registro consultas atendid" sheetId="10" r:id="rId4"/>
    <sheet name="3. Solicitudes atendidas oportu" sheetId="12" r:id="rId5"/>
    <sheet name="3.1. Registro solicitudes atend" sheetId="22" r:id="rId6"/>
    <sheet name="4. Solicitudes atendidas" sheetId="13" r:id="rId7"/>
    <sheet name="4.1. Registro solicitudes atend" sheetId="23" r:id="rId8"/>
    <sheet name="5. Capacitaciones realizadas" sheetId="15" r:id="rId9"/>
    <sheet name="5.1. Registro capacitaciones re" sheetId="25" r:id="rId10"/>
    <sheet name="6. Informes E.F. recepcionados" sheetId="16" r:id="rId11"/>
    <sheet name="6.1. Registro informes E.F. rec" sheetId="26" r:id="rId12"/>
    <sheet name="7. Actos Administrativos notifi" sheetId="29" r:id="rId13"/>
    <sheet name="7.1. Registro actos administrat" sheetId="30" r:id="rId14"/>
  </sheets>
  <externalReferences>
    <externalReference r:id="rId15"/>
  </externalReferences>
  <definedNames>
    <definedName name="_xlnm.Print_Area" localSheetId="2">'2. Consultas atendidas NIIF'!$R$2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4" l="1"/>
  <c r="I17" i="24"/>
  <c r="I16" i="24"/>
  <c r="I15" i="24"/>
  <c r="I14" i="24"/>
  <c r="I13" i="24"/>
  <c r="E10" i="25"/>
  <c r="E11" i="25"/>
  <c r="E14" i="26" l="1"/>
  <c r="D12" i="26"/>
  <c r="D11" i="26"/>
  <c r="D10" i="26"/>
  <c r="D54" i="16"/>
  <c r="D53" i="16"/>
  <c r="D52" i="16"/>
  <c r="D51" i="16"/>
  <c r="D50" i="16"/>
  <c r="D49" i="16"/>
  <c r="D48" i="16"/>
  <c r="D47" i="16"/>
  <c r="D46" i="16"/>
  <c r="E16" i="26"/>
  <c r="E15" i="26"/>
  <c r="A14" i="26"/>
  <c r="A10" i="26"/>
  <c r="E11" i="26" l="1"/>
  <c r="E12" i="26"/>
  <c r="E10" i="26" l="1"/>
  <c r="O46" i="14" l="1"/>
  <c r="K46" i="14"/>
  <c r="P46" i="14" s="1"/>
  <c r="G46" i="14"/>
  <c r="E13" i="24" l="1"/>
  <c r="E17" i="24" l="1"/>
  <c r="E15" i="24" l="1"/>
  <c r="T71" i="15" l="1"/>
  <c r="T72" i="15" s="1"/>
  <c r="C13" i="24" l="1"/>
  <c r="C15" i="24" l="1"/>
  <c r="C17" i="24" l="1"/>
  <c r="P53" i="16" l="1"/>
  <c r="P54" i="16"/>
  <c r="P52" i="16"/>
  <c r="P51" i="16"/>
  <c r="P50" i="16"/>
  <c r="P49" i="16"/>
  <c r="D8" i="26"/>
  <c r="P48" i="16" l="1"/>
  <c r="P47" i="16"/>
  <c r="P46" i="16"/>
  <c r="E13" i="30" l="1"/>
  <c r="C18" i="30"/>
  <c r="C17" i="30"/>
  <c r="C16" i="30"/>
  <c r="C15" i="30"/>
  <c r="C14" i="30"/>
  <c r="C13" i="30"/>
  <c r="D38" i="30"/>
  <c r="E37" i="30" s="1"/>
  <c r="D37" i="30"/>
  <c r="D17" i="30" s="1"/>
  <c r="D36" i="30"/>
  <c r="D35" i="30"/>
  <c r="D15" i="30" s="1"/>
  <c r="D10" i="30" s="1"/>
  <c r="D33" i="30"/>
  <c r="D34" i="30"/>
  <c r="E33" i="30" s="1"/>
  <c r="D80" i="30"/>
  <c r="C98" i="30"/>
  <c r="E97" i="30"/>
  <c r="C97" i="30"/>
  <c r="C96" i="30"/>
  <c r="E95" i="30"/>
  <c r="C95" i="30"/>
  <c r="C94" i="30"/>
  <c r="E93" i="30"/>
  <c r="C93" i="30"/>
  <c r="D91" i="30"/>
  <c r="E90" i="30" s="1"/>
  <c r="D56" i="29" s="1"/>
  <c r="C91" i="30"/>
  <c r="D90" i="30"/>
  <c r="C90" i="30"/>
  <c r="C88" i="30"/>
  <c r="E87" i="30"/>
  <c r="C87" i="30"/>
  <c r="C86" i="30"/>
  <c r="E85" i="30"/>
  <c r="C85" i="30"/>
  <c r="C84" i="30"/>
  <c r="E83" i="30"/>
  <c r="C83" i="30"/>
  <c r="D81" i="30"/>
  <c r="E80" i="30" s="1"/>
  <c r="D55" i="29" s="1"/>
  <c r="P55" i="29" s="1"/>
  <c r="C81" i="30"/>
  <c r="C80" i="30"/>
  <c r="C78" i="30"/>
  <c r="E77" i="30"/>
  <c r="C77" i="30"/>
  <c r="C76" i="30"/>
  <c r="E75" i="30"/>
  <c r="C75" i="30"/>
  <c r="C74" i="30"/>
  <c r="E73" i="30"/>
  <c r="C73" i="30"/>
  <c r="D71" i="30"/>
  <c r="E70" i="30" s="1"/>
  <c r="D54" i="29" s="1"/>
  <c r="P54" i="29" s="1"/>
  <c r="C71" i="30"/>
  <c r="D70" i="30"/>
  <c r="C70" i="30"/>
  <c r="C68" i="30"/>
  <c r="E67" i="30"/>
  <c r="C67" i="30"/>
  <c r="C66" i="30"/>
  <c r="E65" i="30"/>
  <c r="C65" i="30"/>
  <c r="C64" i="30"/>
  <c r="E63" i="30"/>
  <c r="C63" i="30"/>
  <c r="D61" i="30"/>
  <c r="E60" i="30" s="1"/>
  <c r="D53" i="29" s="1"/>
  <c r="P53" i="29" s="1"/>
  <c r="C61" i="30"/>
  <c r="D60" i="30"/>
  <c r="C60" i="30"/>
  <c r="C58" i="30"/>
  <c r="E57" i="30"/>
  <c r="C57" i="30"/>
  <c r="C56" i="30"/>
  <c r="E55" i="30"/>
  <c r="C55" i="30"/>
  <c r="C54" i="30"/>
  <c r="E53" i="30"/>
  <c r="C53" i="30"/>
  <c r="D51" i="30"/>
  <c r="E50" i="30" s="1"/>
  <c r="D52" i="29" s="1"/>
  <c r="P52" i="29" s="1"/>
  <c r="C51" i="30"/>
  <c r="D50" i="30"/>
  <c r="C50" i="30"/>
  <c r="C48" i="30"/>
  <c r="E47" i="30"/>
  <c r="C47" i="30"/>
  <c r="C46" i="30"/>
  <c r="E45" i="30"/>
  <c r="C45" i="30"/>
  <c r="C44" i="30"/>
  <c r="E43" i="30"/>
  <c r="C43" i="30"/>
  <c r="D41" i="30"/>
  <c r="C41" i="30"/>
  <c r="D40" i="30"/>
  <c r="C40" i="30"/>
  <c r="D21" i="30"/>
  <c r="E20" i="30" s="1"/>
  <c r="D49" i="29" s="1"/>
  <c r="P49" i="29" s="1"/>
  <c r="D20" i="30"/>
  <c r="C21" i="30"/>
  <c r="C20" i="30"/>
  <c r="C38" i="30"/>
  <c r="C37" i="30"/>
  <c r="C36" i="30"/>
  <c r="C35" i="30"/>
  <c r="C34" i="30"/>
  <c r="C33" i="30"/>
  <c r="C31" i="30"/>
  <c r="C30" i="30"/>
  <c r="C28" i="30"/>
  <c r="E27" i="30"/>
  <c r="C27" i="30"/>
  <c r="C26" i="30"/>
  <c r="E25" i="30"/>
  <c r="C25" i="30"/>
  <c r="C24" i="30"/>
  <c r="E23" i="30"/>
  <c r="C23" i="30"/>
  <c r="C11" i="30"/>
  <c r="C10" i="30"/>
  <c r="E35" i="30" l="1"/>
  <c r="D16" i="30"/>
  <c r="E40" i="30"/>
  <c r="D51" i="29" s="1"/>
  <c r="P51" i="29" s="1"/>
  <c r="D18" i="30"/>
  <c r="E17" i="30" s="1"/>
  <c r="D31" i="30"/>
  <c r="D30" i="30"/>
  <c r="C6" i="30"/>
  <c r="P57" i="29"/>
  <c r="O57" i="29"/>
  <c r="L57" i="29"/>
  <c r="I57" i="29"/>
  <c r="F57" i="29"/>
  <c r="E30" i="30" l="1"/>
  <c r="D50" i="29" s="1"/>
  <c r="P50" i="29" s="1"/>
  <c r="E15" i="30"/>
  <c r="D11" i="30"/>
  <c r="E10" i="30" s="1"/>
  <c r="D48" i="29" s="1"/>
  <c r="P48" i="29" s="1"/>
  <c r="P56" i="29"/>
  <c r="C11" i="25" l="1"/>
  <c r="G11" i="25" s="1"/>
  <c r="C10" i="25"/>
  <c r="D10" i="25" l="1"/>
  <c r="D46" i="15" s="1"/>
  <c r="F15" i="25"/>
  <c r="J48" i="15" s="1"/>
  <c r="F13" i="25"/>
  <c r="J47" i="15" s="1"/>
  <c r="D15" i="25"/>
  <c r="D48" i="15" s="1"/>
  <c r="D13" i="25"/>
  <c r="D47" i="15" s="1"/>
  <c r="G16" i="25"/>
  <c r="B16" i="25"/>
  <c r="G15" i="25"/>
  <c r="B15" i="25"/>
  <c r="G14" i="25"/>
  <c r="B14" i="25"/>
  <c r="G13" i="25"/>
  <c r="B13" i="25"/>
  <c r="B11" i="25"/>
  <c r="B10" i="25"/>
  <c r="A10" i="25"/>
  <c r="C8" i="25"/>
  <c r="G10" i="25" l="1"/>
  <c r="H15" i="25"/>
  <c r="P48" i="15" s="1"/>
  <c r="H13" i="25"/>
  <c r="P47" i="15" s="1"/>
  <c r="G11" i="24"/>
  <c r="G10" i="24"/>
  <c r="E10" i="24"/>
  <c r="E11" i="24"/>
  <c r="C11" i="24"/>
  <c r="C10" i="24"/>
  <c r="J13" i="24"/>
  <c r="J15" i="24"/>
  <c r="J17" i="24"/>
  <c r="H17" i="24"/>
  <c r="H15" i="24"/>
  <c r="H13" i="24"/>
  <c r="F13" i="24"/>
  <c r="F15" i="24"/>
  <c r="F17" i="24"/>
  <c r="D17" i="24"/>
  <c r="D15" i="24"/>
  <c r="D13" i="24"/>
  <c r="C8" i="23"/>
  <c r="C8" i="24"/>
  <c r="B11" i="24"/>
  <c r="B10" i="24"/>
  <c r="A10" i="24"/>
  <c r="G11" i="23"/>
  <c r="G10" i="23"/>
  <c r="B11" i="23"/>
  <c r="B10" i="23"/>
  <c r="A10" i="23"/>
  <c r="C8" i="22"/>
  <c r="H10" i="24" l="1"/>
  <c r="O47" i="14" s="1"/>
  <c r="I10" i="24"/>
  <c r="I11" i="24"/>
  <c r="B11" i="22"/>
  <c r="B10" i="22"/>
  <c r="A10" i="22"/>
  <c r="G11" i="22"/>
  <c r="G10" i="22"/>
  <c r="J10" i="24" l="1"/>
  <c r="F10" i="10"/>
  <c r="J46" i="9" s="1"/>
  <c r="D10" i="10"/>
  <c r="D46" i="9" s="1"/>
  <c r="G11" i="10"/>
  <c r="G10" i="10"/>
  <c r="C6" i="26"/>
  <c r="H10" i="25"/>
  <c r="P46" i="15" s="1"/>
  <c r="F10" i="25"/>
  <c r="J46" i="15" s="1"/>
  <c r="B6" i="25"/>
  <c r="F10" i="24"/>
  <c r="K47" i="14" s="1"/>
  <c r="D10" i="24"/>
  <c r="G47" i="14" s="1"/>
  <c r="P47" i="14" s="1"/>
  <c r="B6" i="24"/>
  <c r="H10" i="23"/>
  <c r="P46" i="13" s="1"/>
  <c r="F10" i="23"/>
  <c r="J46" i="13" s="1"/>
  <c r="D10" i="23"/>
  <c r="D46" i="13" s="1"/>
  <c r="B6" i="23"/>
  <c r="H10" i="22"/>
  <c r="P46" i="12" s="1"/>
  <c r="F10" i="22"/>
  <c r="J46" i="12" s="1"/>
  <c r="D10" i="22"/>
  <c r="D46" i="12" s="1"/>
  <c r="B6" i="22"/>
  <c r="P55" i="16"/>
  <c r="O55" i="16"/>
  <c r="L55" i="16"/>
  <c r="I55" i="16"/>
  <c r="F55" i="16"/>
  <c r="P49" i="15"/>
  <c r="O49" i="15"/>
  <c r="L49" i="15"/>
  <c r="I49" i="15"/>
  <c r="F49" i="15"/>
  <c r="P48" i="14"/>
  <c r="O48" i="14"/>
  <c r="L48" i="14"/>
  <c r="I48" i="14"/>
  <c r="F48" i="14"/>
  <c r="P47" i="13"/>
  <c r="O47" i="13"/>
  <c r="L47" i="13"/>
  <c r="I47" i="13"/>
  <c r="F47" i="13"/>
  <c r="P47" i="12"/>
  <c r="O47" i="12"/>
  <c r="L47" i="12"/>
  <c r="I47" i="12"/>
  <c r="F47" i="12"/>
  <c r="B11" i="10"/>
  <c r="B10" i="10"/>
  <c r="A10" i="10"/>
  <c r="C8" i="10"/>
  <c r="B6" i="10"/>
  <c r="H10" i="10" l="1"/>
  <c r="P46" i="9" s="1"/>
  <c r="P47" i="9"/>
  <c r="O47" i="9"/>
  <c r="L47" i="9"/>
  <c r="I47" i="9"/>
  <c r="F4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<sst xmlns="http://schemas.openxmlformats.org/spreadsheetml/2006/main" count="1185" uniqueCount="296">
  <si>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</si>
  <si>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</si>
  <si>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</si>
  <si>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</si>
  <si>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</si>
  <si>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</si>
  <si>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</si>
  <si>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</si>
  <si>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</si>
  <si>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</si>
  <si>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</si>
  <si>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</si>
  <si>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</si>
  <si>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</si>
  <si>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</si>
  <si>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</si>
  <si>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</si>
  <si>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</si>
  <si>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</si>
  <si>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</si>
  <si>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</si>
  <si>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</si>
  <si>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</si>
  <si>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</si>
  <si>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</si>
  <si>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</si>
  <si>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</si>
  <si>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</si>
  <si>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</si>
  <si>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</si>
  <si>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</si>
  <si>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</si>
  <si>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</si>
  <si>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</si>
  <si>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</si>
  <si>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</si>
  <si>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</si>
  <si>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</si>
  <si>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</si>
  <si>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</si>
  <si>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</si>
  <si>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</si>
  <si>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</si>
  <si>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</si>
  <si>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</si>
  <si>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</si>
  <si>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</si>
  <si>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</si>
  <si>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</si>
  <si>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</si>
  <si>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</si>
  <si>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</si>
  <si>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</si>
  <si>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</si>
  <si>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</si>
  <si>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</si>
  <si>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</si>
  <si>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</si>
  <si>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</si>
  <si>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</si>
  <si>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</si>
  <si>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</si>
  <si>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</si>
  <si>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</si>
  <si>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</si>
  <si>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</si>
  <si>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</si>
  <si>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</si>
  <si>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</si>
  <si>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</si>
  <si>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</si>
  <si>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</si>
  <si>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</si>
  <si>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</si>
  <si>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</si>
  <si>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</si>
  <si>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</si>
  <si>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</si>
  <si>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</si>
  <si>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</si>
  <si>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</si>
  <si>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</si>
  <si>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</si>
  <si>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</si>
  <si>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</si>
  <si>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</si>
  <si>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</si>
  <si>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</si>
  <si>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</si>
  <si>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</si>
  <si>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</si>
  <si>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</si>
  <si>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</si>
  <si>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</si>
  <si>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Menor a 65%</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</si>
  <si>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</si>
  <si>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</si>
  <si>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</si>
  <si>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</si>
  <si>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</si>
  <si>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</si>
  <si>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</si>
  <si>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</si>
  <si>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</si>
  <si>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</si>
  <si>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</si>
  <si>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</si>
  <si>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</si>
  <si>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</si>
  <si>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</si>
  <si>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</si>
  <si>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</si>
  <si>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</si>
  <si>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</si>
  <si>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</si>
  <si>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</si>
  <si>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</si>
  <si>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</si>
  <si>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Consultas sobre la aplicación de las normas vigentes NIIF atendidas oportunamente</t>
  </si>
  <si>
    <t>Número</t>
  </si>
  <si>
    <t>Coordinador Grupo de Análisis y Regulación Contable</t>
  </si>
  <si>
    <t>Análisis semestre 1:</t>
  </si>
  <si>
    <t>Análisis Semestre 2:</t>
  </si>
  <si>
    <t>Menor a 70%</t>
  </si>
  <si>
    <t>SEMESTRE I</t>
  </si>
  <si>
    <t>Solicitudes de información atendidas oportunamente</t>
  </si>
  <si>
    <t xml:space="preserve">Validar que los tiempos de respuestas corresponden a los términos establecidos para atender las solicitudes de información </t>
  </si>
  <si>
    <t>Número de solicitudes de información atendidas oportunamente
       --------------------------------------------------------------------------------------------------------  x 100
Número total de solicitudes de información</t>
  </si>
  <si>
    <t>Mayor o igual 90%</t>
  </si>
  <si>
    <t>Entre 75% y 89%</t>
  </si>
  <si>
    <t>Menor a 75%</t>
  </si>
  <si>
    <t>Número de solicitudes de información atendidas oportunamente.</t>
  </si>
  <si>
    <t>Cuadro de control de solicides de información.</t>
  </si>
  <si>
    <t xml:space="preserve">Grupo de Arquitectura de Datos </t>
  </si>
  <si>
    <t>Número total de solicitudes de información.</t>
  </si>
  <si>
    <t>Solicitudes de información atendidas</t>
  </si>
  <si>
    <t>Medir el porcentaje de solicitudes de información que se atienden en los diferentes canales dispuestos por la Entidad.</t>
  </si>
  <si>
    <t>Número de solicitudes de información atendidas
        -----------------------------------------------------------------------------  x 100
Número total de solicitudes de información recibidas</t>
  </si>
  <si>
    <r>
      <t xml:space="preserve">No. de solicitudes de información atendidas: </t>
    </r>
    <r>
      <rPr>
        <sz val="10"/>
        <rFont val="Arial"/>
        <family val="2"/>
      </rPr>
      <t>se refiere al número de solicitudes atendidas en los diferentes canales dispuestos por la Entidad (gestor documental y personalizado - correo electrónico, presencial, teléfono, teams).</t>
    </r>
    <r>
      <rPr>
        <b/>
        <sz val="10"/>
        <rFont val="Arial"/>
        <family val="2"/>
      </rPr>
      <t xml:space="preserve">
Número total de solicitudes de información recibidas: </t>
    </r>
    <r>
      <rPr>
        <sz val="10"/>
        <rFont val="Arial"/>
        <family val="2"/>
      </rPr>
      <t>se refiere al número total de solicitudes de información recibidas en los diferentes canales dispuestos por la Entidad (gestor documental y personalizado - correo electrónico, presencial, teléfono, teams).</t>
    </r>
  </si>
  <si>
    <t>Mayor o igual al 95%</t>
  </si>
  <si>
    <t>Entre 80% y 94%</t>
  </si>
  <si>
    <t>Menor a 80%</t>
  </si>
  <si>
    <t>Número de solicitudes de información atendidas.</t>
  </si>
  <si>
    <t xml:space="preserve">Número </t>
  </si>
  <si>
    <t>Número total de solicitudes de información recibidas.</t>
  </si>
  <si>
    <t>Análisis semestre 2:</t>
  </si>
  <si>
    <t>Para consultas Portal web: Correos electrónicos; para consultas telefónico: Reporte extensión 7177; para consultas por escrito: Sistema de Información Documental (Radicador); para consultas personalizadas: Listado de atención</t>
  </si>
  <si>
    <t xml:space="preserve">Coordinador Grupo Informes Empresariales </t>
  </si>
  <si>
    <t>Portal web: Correos electrónicos; telefónico: Reporte extensión 7177; escrito: Sistema de Información Documental (Radicador); personalizado: Listado de atención</t>
  </si>
  <si>
    <t>Análisis cuatrimestre 1:</t>
  </si>
  <si>
    <t>Análisis cuatrimestre 2:</t>
  </si>
  <si>
    <t>Análisis cuatrimestre 3:</t>
  </si>
  <si>
    <t>Consultas sobre envío de Estados Financieros atendidas oportunamente</t>
  </si>
  <si>
    <t>SEMESTRE II</t>
  </si>
  <si>
    <t>CUATRIMESTRE I</t>
  </si>
  <si>
    <t>CUATRIMESTRE II</t>
  </si>
  <si>
    <t>CUATRIMESTRE III</t>
  </si>
  <si>
    <t xml:space="preserve">Grupo de Informes Empresariales  </t>
  </si>
  <si>
    <t>Total consultas sobre estados financieros VIA WEB atendidas oportunamente</t>
  </si>
  <si>
    <t>Total consultas sobre estados financieros VIA WEB presentadas</t>
  </si>
  <si>
    <t>Total consultas sobre estados financieros VIA TELEFÓNICA  atendidas oportunamente</t>
  </si>
  <si>
    <t>Total consultas sobre estados financieros VIA TELEFÓNICA presentadas</t>
  </si>
  <si>
    <t>Total consultas sobre estados financieros PERSONALIZADAS  atendidas oportunamente</t>
  </si>
  <si>
    <t>Total consultas sobre estados financieros PERSONALIZADAS presentadas</t>
  </si>
  <si>
    <t>Eficiencia</t>
  </si>
  <si>
    <t>Capacitaciones internas y externas realizadas</t>
  </si>
  <si>
    <t>Medir el cumplimiento de las capacitaciones internas y externas programadas</t>
  </si>
  <si>
    <t>Número de Capacitaciones internas o externas realizadas
        ---------------------------------------------------------------------------------------------  X 100
Número de Capacitaciones internas o externas programadas</t>
  </si>
  <si>
    <t>Mayor o igual al 90%</t>
  </si>
  <si>
    <t>Número de Capacitaciones internas o externas realizadas.</t>
  </si>
  <si>
    <t>Número de Capacitaciones internas o externas programadas.</t>
  </si>
  <si>
    <t>Lista de asistencia y/o citación y promoción de la jornada de capacitación</t>
  </si>
  <si>
    <t>Objetivos de gestión semestral o cuadro de programación</t>
  </si>
  <si>
    <t>- Coordinador Grupo de Análisis y Regulación Contable
- Coordinador Grupo Informes Empresariales</t>
  </si>
  <si>
    <t>Coordinador Grupo Informes Empresariales</t>
  </si>
  <si>
    <t>Entre 70% y 89%</t>
  </si>
  <si>
    <t>Aplicativo Storm</t>
  </si>
  <si>
    <t>Muestra de sociedades</t>
  </si>
  <si>
    <t>Número de entidades empresariales requeridas que reportaron el informe.</t>
  </si>
  <si>
    <t>Número de entidades empresariales requeridas a reportar el informe.</t>
  </si>
  <si>
    <t>VIGENCIA 2024</t>
  </si>
  <si>
    <t>Coordinador grupo de Requerimientos Empresariales</t>
  </si>
  <si>
    <t>Análisis vigencia 2024:</t>
  </si>
  <si>
    <t>Notificación pliego de cargos</t>
  </si>
  <si>
    <t>Notificación sobre pronunciamiento de pruebas</t>
  </si>
  <si>
    <t>Notificación de decisión de fondo</t>
  </si>
  <si>
    <t>Actos administrativos de cada etapa del PAS notificados</t>
  </si>
  <si>
    <t xml:space="preserve">        -----------------------------------------------------------------------------  x 100</t>
  </si>
  <si>
    <t>Medir el porcentaje de actos administrativos notificados en cada una de las etapas del PAS desde la formulación de cargos hasta la decisión de fondo.</t>
  </si>
  <si>
    <t>Mayor o igual al 80%</t>
  </si>
  <si>
    <t>Número de actos administrativos notificados</t>
  </si>
  <si>
    <t>Cuadro de control PAS - DM</t>
  </si>
  <si>
    <t>ETAPAS DEL PAS</t>
  </si>
  <si>
    <t xml:space="preserve">Desde la formulación de cargos hasta la decisión de fondo </t>
  </si>
  <si>
    <t xml:space="preserve">Intendencias Regionales </t>
  </si>
  <si>
    <t>Número de actos administrativos por notificar</t>
  </si>
  <si>
    <t>Grupo de Requerimientos Empresariales e Intendencias Regionales</t>
  </si>
  <si>
    <t>Grupo de Requerimientos Empresariales</t>
  </si>
  <si>
    <t>Intendencia Barranquilla</t>
  </si>
  <si>
    <t>Intendencia Bucaramanga</t>
  </si>
  <si>
    <t>Intendencia Cali</t>
  </si>
  <si>
    <t>Intendencia Cartagena</t>
  </si>
  <si>
    <t>Intendencia Manizales</t>
  </si>
  <si>
    <t>Intendencia Medellín</t>
  </si>
  <si>
    <t>RESULTADO TOTAL</t>
  </si>
  <si>
    <t>RESULTADO BOGOTÁ D.C.</t>
  </si>
  <si>
    <t>RESULTADO INTENDENCIAS</t>
  </si>
  <si>
    <t>BARRANQUILLA</t>
  </si>
  <si>
    <t>BUCARAMANGA</t>
  </si>
  <si>
    <t>CALI</t>
  </si>
  <si>
    <t>CARTAGENA</t>
  </si>
  <si>
    <t>MANIZALES</t>
  </si>
  <si>
    <t>MEDELLÍN</t>
  </si>
  <si>
    <t>Mayor a 85%</t>
  </si>
  <si>
    <t>Entre 65% y 84%</t>
  </si>
  <si>
    <t>Informes de Estados Financieros de fin de ejercicio recepcionados</t>
  </si>
  <si>
    <t>Medir la atención oportuna de las consultas sobre recepción de estados financieros</t>
  </si>
  <si>
    <r>
      <t xml:space="preserve"> Número de Capacitaciones internas o externas realizadas: </t>
    </r>
    <r>
      <rPr>
        <sz val="10"/>
        <rFont val="Arial"/>
        <family val="2"/>
      </rPr>
      <t xml:space="preserve">jornadas de capacitación realizadas en temas contables y  Estados Financieros, dirigidas a funcionarios y/o a usuarios. </t>
    </r>
    <r>
      <rPr>
        <b/>
        <sz val="10"/>
        <rFont val="Arial"/>
        <family val="2"/>
      </rPr>
      <t xml:space="preserve">
Número de Capacitaciones internas o externas programadas: </t>
    </r>
    <r>
      <rPr>
        <sz val="10"/>
        <rFont val="Arial"/>
        <family val="2"/>
      </rPr>
      <t>jornadas de capacitación programadas en temas contables y Estados Financieros, dirigidas a funcionarios y/o a usuarios.</t>
    </r>
  </si>
  <si>
    <t xml:space="preserve">Atender en término las consultas recibidas (radicadas) sobre la aplicación de las normas vigentes bajo NIIF </t>
  </si>
  <si>
    <t>Número de consultas atendidas oportunamente sobre la aplicación de las normas vigentes bajo NIIF 
         -------------------------------------------------------------------------------------------------------------------------------------------------- X 100
Número total de consultas  recibidas (radicadas) sobre la aplicación de las normas vigentes bajo NIIF</t>
  </si>
  <si>
    <t>Mayor a 90%</t>
  </si>
  <si>
    <r>
      <t xml:space="preserve">Número de consultas atendidas oportunamente sobre la aplicación de las normas vigentes bajo NIIF: </t>
    </r>
    <r>
      <rPr>
        <sz val="10"/>
        <rFont val="Arial"/>
        <family val="2"/>
      </rPr>
      <t>se refiere al número de consultas atendidas en los términos establecidos sobre aplicación de normas NIIF.</t>
    </r>
    <r>
      <rPr>
        <b/>
        <sz val="10"/>
        <rFont val="Arial"/>
        <family val="2"/>
      </rPr>
      <t xml:space="preserve"> 
Número total de consultas  recibidas (radicadas) sobre la aplicación de las normas vigentes bajo NIIF: </t>
    </r>
    <r>
      <rPr>
        <sz val="10"/>
        <rFont val="Arial"/>
        <family val="2"/>
      </rPr>
      <t>se refiere al número total de consultas recibidas (radicadas) sobre la aplicación de las normas vigentes bajo NIIF.</t>
    </r>
  </si>
  <si>
    <t>Radicados de salida del gestor documental</t>
  </si>
  <si>
    <t>Radicados de entrada del gestor documental</t>
  </si>
  <si>
    <t xml:space="preserve">Número de consultas atendidas oportunamente sobre recepción de estados financieros
          --------------------------------------------------------------------------------------------------------------------------------------  x 100
Número de consultas recibidas sobre recepción de Estados Financieros </t>
  </si>
  <si>
    <r>
      <t>Número de consultas atendidas oportunamente sobre recepción de estados financieros:</t>
    </r>
    <r>
      <rPr>
        <sz val="10"/>
        <rFont val="Arial"/>
        <family val="2"/>
      </rPr>
      <t xml:space="preserve"> se refiere al número de consultas sobre recepción de estados financieros atendidas en los términos establecidos por la Entidad, para cada canal previsto (portal web, telefónico, escrito, personalizado).</t>
    </r>
    <r>
      <rPr>
        <b/>
        <sz val="10"/>
        <rFont val="Arial"/>
        <family val="2"/>
      </rPr>
      <t xml:space="preserve">
Número de consultas recibidas sobre recepción de Estados Financieros:</t>
    </r>
    <r>
      <rPr>
        <sz val="10"/>
        <rFont val="Arial"/>
        <family val="2"/>
      </rPr>
      <t xml:space="preserve"> se refiere al número total de consultas recibidas sobre recepción de estados financieros por los diferentes canales previstos para ello (portal web, telefónico, escrito, personalizado)</t>
    </r>
    <r>
      <rPr>
        <b/>
        <sz val="10"/>
        <rFont val="Arial"/>
        <family val="2"/>
      </rPr>
      <t>.</t>
    </r>
  </si>
  <si>
    <t>Número de consultas atendidas oportunamente sobre recepción de estados financieros.</t>
  </si>
  <si>
    <t xml:space="preserve">Número de consultas recibidas sobre recepción de Estados Financieros. </t>
  </si>
  <si>
    <t>Mayor o igual a 90%</t>
  </si>
  <si>
    <t>Número de consultas atendidas oportunamente sobre la aplicación de las normas vigentes bajo NIIF.</t>
  </si>
  <si>
    <t>Número total de consultas  recibidas (radicadas) sobre la aplicación de las normas vigentes bajo NIIF.</t>
  </si>
  <si>
    <t>GRUPO DE ANÁLISIS Y REGULACIÓN CONTABLE</t>
  </si>
  <si>
    <t>GRUPO DE INFORMES EMPRESARIALES</t>
  </si>
  <si>
    <t xml:space="preserve">Medir el porcentaje de recepción de los informes de Estados Financieros solicitados a las entidades empresariales requeridas y obligadas según la muestra. </t>
  </si>
  <si>
    <t>Número de entidades empresariales requeridas y obligadas que reportaron el informe 01 y 01A
            ----------------------------------------------------------------------------------------------------------------------------------------------- X 100%
Número de entidades empresariales requeridas y obligadas a presentar el informe 01 - 01A</t>
  </si>
  <si>
    <t>% RECEPCIÓN INFORME 01</t>
  </si>
  <si>
    <t>% ENVIO EXTEMPORÁNEO INFORME 01A</t>
  </si>
  <si>
    <t>% RECEPCIÓN INFORME 01A</t>
  </si>
  <si>
    <t>% ENVIO EXTEMPORÁNEO INFORME 01</t>
  </si>
  <si>
    <t>INFORME</t>
  </si>
  <si>
    <t>INFORME 01 Y 01A</t>
  </si>
  <si>
    <t>% RECEPCIÓN INFORME 01 Y 01A</t>
  </si>
  <si>
    <t>% ENVIO EXTEMPORÁNEO INFORME 01 Y 01A</t>
  </si>
  <si>
    <t>% NO ENVIO INFORME 01 Y 01A</t>
  </si>
  <si>
    <t>% NO ENVIO INFORME 01</t>
  </si>
  <si>
    <t>% NO ENVIO INFORME 01A</t>
  </si>
  <si>
    <t>Muestra depurada 33.442 sociedades, es decir excluyendo sociedades inspeccionadas en liquidación, canceladas, fusionadas, escindidas, vigiladas por otra superintendencia, las cuales inicialmente fueron requeridas.</t>
  </si>
  <si>
    <t>De la muestra depurada, a 30 de junio de 2024 se recibió información financiera corte 2023 de 31.346 sociedades, equivalente al 94%, presentando en el término establecido 28.795 sociedades.</t>
  </si>
  <si>
    <t>De manera extemporánea presentaron la información 2.551 sociedades y 2.096 no la remitieron (6%).</t>
  </si>
  <si>
    <t>La Delegatura de Asuntos Económicos y Societarios aprobó la muestra de 34.250 sociedades a requerir para la presentación de la información financiera corte 2023. En el transcurso de la recepción de los estados financieros se depuró la muestra a 33.442, debido a novedades por sociedades inspeccionadas en liquidación, canceladas, fusionadas, escindidas, vigiladas por otra superintendencia. De la muestra depurada, se recibió la información financiera del año 2023 de 31.346 sociedades, equivalente al 94%, presentando en el término establecido 28.795 sociedades, equivalente al 86% y solo el 6%, es decir  2.096 sociedades no la remitieron.  El porcentaje de 94% es un indicador alto en la presentación de esta información financiera, situación a la que contribuyó el seguimiento realizado a las sociedades que no presentaban en tiempo esta información, para lo cual se enviaron 6.788 oficios recordatorios entre mayo y junio.</t>
  </si>
  <si>
    <t>En el primer cuatrimestre del año 2024 (enero a abril) se respondieron 14.121 correos atendidos por los funcionarios del Grupo, como apoyo y soporte oportuno para facilitar la presentación de la información financiera del año 2023 en el plazo establecido. El mayor volumen se presentó en abril con 10.264 correos, debido a que en este mes se inició el vencimiento para la presentación del informe de fin de ejercicio. Igualmente fue significativo el apoyo brindado a los usuarios vía telefónica, atendiendo alrededor de 64.000 llamadas, concentradas en los meses de marzo y abril, evidenciando el compromiso por parte de los funcionarios de culminar con éxito este proceso.</t>
  </si>
  <si>
    <t>Meta</t>
  </si>
  <si>
    <t>Mes</t>
  </si>
  <si>
    <t>Ene</t>
  </si>
  <si>
    <t>Feb</t>
  </si>
  <si>
    <t>Mar</t>
  </si>
  <si>
    <t>Abr</t>
  </si>
  <si>
    <t>May</t>
  </si>
  <si>
    <t>Jun</t>
  </si>
  <si>
    <t>Jul</t>
  </si>
  <si>
    <t>Ago</t>
  </si>
  <si>
    <t>Sep</t>
  </si>
  <si>
    <t>Oct</t>
  </si>
  <si>
    <t>Nov</t>
  </si>
  <si>
    <t>Dic</t>
  </si>
  <si>
    <t>Resultado</t>
  </si>
  <si>
    <t>Se atendieron 51 consultas de las 51 recibidas, sobre normatividad contable y financiera, oportunamente.</t>
  </si>
  <si>
    <t>En el segundo cuatrimestre se respondieron 21.070 correos, en su mayoría por el buzón de efinancieros, concentrados en los meses de mayo y junio (13.711). También se atendieron 40.748 llamadas, en su mayoría a través del centro de contacto, concentradas en los meses de mayo y junio (28.069), principalmente por el último vencimiento para la presentación del informe 01, que fue en el mes de mayo. Adicionalmente, se atendieron 43 usuarios de manera presencial, disminuyendo en cerca de la mitad de los atendidos en el primer cuatrimestre (75).</t>
  </si>
  <si>
    <t>Delegatura de Asuntos Económicos y Societarios</t>
  </si>
  <si>
    <t>Número de actos administrativos notificados
        ----------------------------------------------------------------------------------------- X 100
Número de actos administrativos por notificar</t>
  </si>
  <si>
    <r>
      <t xml:space="preserve">Número de actos administrativos notificados: </t>
    </r>
    <r>
      <rPr>
        <sz val="10"/>
        <rFont val="Arial"/>
        <family val="2"/>
      </rPr>
      <t xml:space="preserve">corresponde al número de actos administrativos notificados en cada una de las etapas (notificación de formulación de pliego de cargos - notificación sobre el pronunciamiento de pruebas - notificación de la decisión de fondo).
</t>
    </r>
    <r>
      <rPr>
        <b/>
        <sz val="10"/>
        <rFont val="Arial"/>
        <family val="2"/>
      </rPr>
      <t xml:space="preserve">
Número de actos administrativos por notificar: </t>
    </r>
    <r>
      <rPr>
        <sz val="10"/>
        <rFont val="Arial"/>
        <family val="2"/>
      </rPr>
      <t xml:space="preserve">corresponde al número de actos administrativos que deben ser notificados en cada una de las etapas (notificación de formulación de pliego de cargos - notificación sobre el pronunciamiento de pruebas - notificación de la decisión de fondo). Se tendrán en cuenta aquellos procesos respecto del PAS correspondientes a la información financiera reportada en 2023 (correspondientes a vigencia 2022).  </t>
    </r>
  </si>
  <si>
    <t xml:space="preserve">En relación con solicitudes de gestión documental referentes a información financiera, durante este periodo se atendieron 28 solicitudes, cumpliendo con el total de solicitudes. </t>
  </si>
  <si>
    <r>
      <t xml:space="preserve">No. de solicitudes de información atendidas oportunamente: </t>
    </r>
    <r>
      <rPr>
        <sz val="10"/>
        <rFont val="Arial"/>
        <family val="2"/>
      </rPr>
      <t xml:space="preserve">se refiere al número de solicitudes que se resolvieron dentro de los términos definidos por la Entidad.
</t>
    </r>
    <r>
      <rPr>
        <b/>
        <sz val="10"/>
        <rFont val="Arial"/>
        <family val="2"/>
      </rPr>
      <t xml:space="preserve">
Total de solicitudes de información: </t>
    </r>
    <r>
      <rPr>
        <sz val="10"/>
        <rFont val="Arial"/>
        <family val="2"/>
      </rPr>
      <t>se refiere al número total de solicitudes presentadas ante la Entidad por los canales que tengan control de términos.</t>
    </r>
  </si>
  <si>
    <t>Cuadro de control de solicitudes de información.</t>
  </si>
  <si>
    <t>En relación con solicitudes personalizadas referentes a información financiera, durante este periodo se atendieron 55 solicitudes realizadas a través de correo y 8 realizadas a través de teams, cumpliendo con todas las solicitudes.</t>
  </si>
  <si>
    <t>Se realizaron 7 capacitaciones internas: Boletín Informativo Contable diciembre 2023 - Contabilidad de sociedades que no aplicar la hipótesis de negocio en marcha - Conceptos contables básicos - Grupo Primario/ Combinación y Consolidación de Estados Financieros/ Relaciones con Grupo de Regulación e Investigación Contable - Contabilidad para no contadores - Marco técnico normativo y requerimiento de presentación de información financiera. Se realizó 1 capacitación externa: X Encuentro contable y tributario INCP; en total fueron 715 usuarios capacitados de manera presencial y virtual.
Por parte del Grupo de Informes Empresariales, se realizaron 18 sesiones presenciales de capacitación en 7 ciudades, entre el 4 de marzo y 3 de abril de 2024 y una sesión virtual vía Teams, el 5 de abril. Adicionalmente, el 29 de abril se realizó una capacitación interna presencial para el Centro de Contacto soporte recepción de información financiera y no financiera. Los temas tratados corresponden a aspectos relacionados con la Circular Única de Requerimiento de Información Financiera –CURIF, aspectos técnicos de los aplicativos XBRL y Storm y demás herramientas dispuestas en el portal Web, así como la forma y términos en que deben remitir los informes no financieros para la Dirección de Cumplimiento; de esta manera se capacitaron 4.458 personas de forma presencial y 2.900 personas de forma virtual, para un total de 7.358.</t>
  </si>
  <si>
    <t xml:space="preserve">Se realizaron 7 capacitaciones internas: Boletín Informativo Contable diciembre 2023 - Contabilidad de sociedades que no aplicar la hipótesis de negocio en marcha - Conceptos contables básicos - Grupo Primario/ Combinación y Consolidación de Estados Financieros/ Relaciones con Grupo de Regulación e Investigación Contable - Contabilidad para no contadores - Marco técnico normativo y requerimiento de presentación de información financiera. Se realizó 1 capacitación externa: X Encuentro contable y tributario INCP; en total fueron 715 usuarios capacitados de manera presencial y virtual.
Por parte del Grupo de Informes Empresariales, se realizaron 18 sesiones presenciales de capacitación en 7 ciudades, entre el 4 de marzo y 3 de abril de 2024 y una sesión virtual vía Teams, el 5 de abril. Adicionalmente, el 29 de abril se realizó una capacitación interna presencial para el Centro de Contacto soporte recepción de información financiera y no financiera. Los temas tratados corresponden a aspectos relacionados con la Circular Única de Requerimiento de Información Financiera –CURIF, aspectos técnicos de los aplicativos XBRL y Storm y demás herramientas dispuestas en el portal Web, así como la forma y términos en que deben remitir los informes no financieros para la Dirección de Cumplimiento; de esta manera se capacitaron 4.458 personas de forma presencial y 2.900 personas de forma virtual, para un total de 7.358.
</t>
  </si>
  <si>
    <r>
      <t xml:space="preserve">Número de entidades empresariales requeridas y obligadas que reportaron el informe 01 y 01A: </t>
    </r>
    <r>
      <rPr>
        <sz val="10"/>
        <rFont val="Arial"/>
        <family val="2"/>
      </rPr>
      <t>corresponde al número de informes de Estados Financieros presentados por las entidades empresariales requeridas por la Entidad.</t>
    </r>
    <r>
      <rPr>
        <b/>
        <sz val="10"/>
        <rFont val="Arial"/>
        <family val="2"/>
      </rPr>
      <t xml:space="preserve">
Número de entidades empresariales requeridas y obligadas a presentar el informe 01 - 01A: </t>
    </r>
    <r>
      <rPr>
        <sz val="10"/>
        <rFont val="Arial"/>
        <family val="2"/>
      </rPr>
      <t>son aquellas entidades empresariales obligadas a presentar el informe de Estados Financieros según la muestra.</t>
    </r>
    <r>
      <rPr>
        <b/>
        <sz val="10"/>
        <rFont val="Arial"/>
        <family val="2"/>
      </rPr>
      <t xml:space="preserve">
Nota: </t>
    </r>
    <r>
      <rPr>
        <sz val="10"/>
        <rFont val="Arial"/>
        <family val="2"/>
      </rPr>
      <t>el reporte del indicador se registrara para el cuarto trimestre de la vigencia en curso.</t>
    </r>
  </si>
  <si>
    <t xml:space="preserve">Número de sociedades requeridas Y obligadas a presentar el informe 01 </t>
  </si>
  <si>
    <t>Número de sociedades requeridas que presentaron el informe 01 en término</t>
  </si>
  <si>
    <t>Número de sociedades que presentaron el informe 01 extenporaneamente</t>
  </si>
  <si>
    <t>Pese a que el resultadose realiza de manera anual, al final de la vigencia, el grupo de Requerimientos Empresariales realiza el seguimiento a este indicador a través de la matriz administrada por el grupo y por la informcaión suministrada por al Secretaaria Administrativa.</t>
  </si>
  <si>
    <t>Se realizaron 6 capacitaciones internas: Boletin Informativo Contable Diciembre 2023 - Contabilidad de sociedades que no aplicar la hipotesis de negocio en marcha - Conceptos contables basicos - Grupo Primario/ Combinación Y Consolidación De Estados Financieros/ Relaciones Con Grupo De Regulación E Investigación Contable - Contabilidad para no contadores - Marco tecnico normativo y requerimiento de presentación de información financiera.
Se realizo 1 capacitacion externa: X Encuentro contable y tributario INCP</t>
  </si>
  <si>
    <t>Se realizaron 1 capacitación interna: Tema concepto rescate de acciones dirigido a funcionarios de la Superintendencia de Sociedades con una asistencia de 24 funcionarios, liderado por el Grupo Analisis y Regulación Contable y la Oficina Asesora Juridica - Tambien se realizo 1 capacitación externa: Dirigida a la Visita de la universidad pedagogica y tecnologica de colombia con asistencia de 12 estudiantes. / Realizamos el VII Encuentro Nacional de Construcción conjunta en tres ciudades ( Bogotá - Bucaramanga - Pereira ) con una asistencia total de 369 personas.</t>
  </si>
  <si>
    <t xml:space="preserve">Para el segundo semestre se realizaron 3 eventos de Construcción Conjunta a nivel nacional ( Bogotá - Bucaramanga - Pereira ), 1 capacitación a estudiantes de la Universidad Pedagógica y Tecnológica de Colombia y 1 capacitación interna sobre concepto “Rescate de acciones”. </t>
  </si>
  <si>
    <t>Se atendieron 33 consultas de las 33 recibidas, sobre NIIF, fusión y escisión de capital y normatividad contable y financiera.</t>
  </si>
  <si>
    <t>Se atendieron 51 consultas de las 51 recibidas, sobre normatividad contable y financiera, oportunamente.                                                          Se atendieron 33 consultas de las 33 recibidas, sobre NIIF, fusión y escisión de capital y normatividad contable y financiera.</t>
  </si>
  <si>
    <t>Se realizaron 18 sesiones presenciales de capacitación en 7 ciudades, entre el 4 de marzo y 3 de abril de 2024. Para ello se contó con aliados estratégicos en las diferentes ciudades, así: i) las Cámaras de Comercio de Cartagena, Cali, Manizales y Bucaramanga y ii) la Universidad de Medellín, Universidad Libre de Barranquilla y Universidad Externado de Colombia en Bogotá D.C. De igual forma el día 5 de abril se realizó una sesión virtual vía Teams. Además, el 29 de abril se realizó una capacitación interna presencial para el centro de contacto soporte recepción de información financiea y no financiera.
En el segundo semestre no se realizan capacitaciones, por cuanto la recepción de los estados financieros se lleva a cabo durante el primer semestre, previa a la cual se programa y se realizan las capacitaciones pertientes.</t>
  </si>
  <si>
    <t>El plan de capacitación incluyó 18 sesiones presenciales en 7 diferentes ciudades, una sesión virtual y una sesión interna presencial para el centro de contacto.
En el segundo semestre no se realizan capacitaciones, por cuanto la recepción de los estados financieros se lleva a cabo durante el primer semestre, previa a la cual se programa y se realizan las capacitaciones pertientes.</t>
  </si>
  <si>
    <t>En el primer cuatrimestre del año se atendieron 64.566 llamadas por parte de los funcionarios del grupo, a través de la extensión 7177, siendo los meses de marzo y abril los de mayor flujo de llamadas (61.099),  relacionadas con consultas sobre el diligenciamiento de los diferentes informes que las sociedades deben enviar a esta Entidad, en especial a los de fin de ejercicio 2023, por cuanto el 16 de abril se indicaron los vencimientos para su presentación.
En el  segundo cuatrimestre se atendieron 40.748 llamadas, en su mayoría a través del centro de contacto, concentradas en los meses de mayo y junio (28.069), principalmente por el último vencimiento para la presentación del informe 01, que fue en mayo.
En el último cuatrimestre se atendieron 10.637 llamadas, en su mayorái relacionadas con los informes no financieros, para solicitar aclaración sobre la obligación de presentarlos y orientación en su diligenciamiento, por cuanto no los deben enviar todas la sociedades supervisadas. Es por ello que se observa una disminución importante en las llamadas respecto a los cuatrimestres anteriores.</t>
  </si>
  <si>
    <t>En el primer cuatrimestre del año se atendieron  75 usuarios de manera presencial, que presentaban inconvenientes técnicos, principalmente, relacionados con los informes empresariales que debían diligenciar. La mayoría se recibieron en el mes de abril al inicio de los vencimientos para la entrega del informe de fin de ejercicio 2023.
En el segundo cuatrimestre se atendieron 43 usuarios de manera presencial, disminuyendo en cerca de la mitad de los atendidos en el primer cuatrimestre.
Solo se atendieron a cuatro (4) usuarios en el último cuatrimestre de 2024.</t>
  </si>
  <si>
    <t>En relación con solicitudes personalizadas referentes a información financiera, durante este periodo se atendieron 45 solicitudes realizadas a través de correo y 7 realizadas a través de teams, cumpliendo con todas las solicitudes.</t>
  </si>
  <si>
    <t xml:space="preserve">En relación con solicitudes de gestión documental referentes a información financiera, durante este periodo se atendieron 25 solicitudes, cumpliendo con el total de solicitudes. </t>
  </si>
  <si>
    <t>En el último cuatrimestre se atendieron 10.637 llamadas, en su mayoría relacionadas con los informes no financieros, para solicitar aclaración sobre la obligación de presentarlos y orientación en su diligenciamiento, por cuanto no los deben enviar todas la sociedades supervisadas. Es por ello que se observa una disminución importante en las llamadas respecto a los cuatrimestres anteriores. Además, entre septiembre y diciembre de 2024 se atendieron 4.175 correos del buzón de efinancieros, de usuarios que requerían orientación para presentar los informes no financieros. También se atendieron 140 correos internos para autorizar la presentación de algunos informes y 58 correos de las cámaras de comercio, para un total de 4.373. Finalmente, solo 4 usuarios fueron atendidos de manera presencial en las oficinas del grupo.</t>
  </si>
  <si>
    <t>Entre enero y abril se respondieron 14.121 correos atendidos por los funcionarios del Grupo, la mayoría de usuarios externos, sobre diligenciamiento de los estados financieros del año 2023, autorizaciones para envío, situaciones técnicas para instalación de la herramienta XBRL y otras que requirieron apoyo y soporte de manera oportuna, para facilitar la presentación de la información en el plazo establecido. El mayor volumen se presentó en  abril con 10.264 correos , debido a que en este mes se inició el vencimiento para la presentación del informe de fin de ejercicio. 
En el  segundo cuatrimestre se atendieron 21.070 correos, en su mayoría por el buzón de Efinancieros, concentrados en los meses de mayo y junio (13.711).
Entre septiembre y diciembre de 2024 se atendieron 4.175 correos del buzón de efinancieros, de usuarios que requerían orientación para presentar los informes no financieros. También se atendieron 140 correos internos para autorizar la presentación de algunos informes y 58 correos de las cámaras de comercio, para un total de 4.373. Finalmente, solo 4 usuarios fueron atendidos de manera presencial en las oficinas del grupo.</t>
  </si>
  <si>
    <t>En el primer cuatrimestre del año 2024 (enero a abril) se respondieron 14.121 correos atendidos por los funcionarios del Grupo, como apoyo y soporte oportuno para facilitar la presentación de la información financiera del año 2023 en el plazo establecido. El mayor volumen se presentó en abril con 10.264 correos, debido a que en este mes se inició el vencimiento para la presentación del informe de fin de ejercicio. Igualmente fue significativo el apoyo brindado a los usuarios vía telefónica, atendiendo alrededor de 64.000 llamadas, concentradas en los meses de marzo y abril, evidenciando el compromiso por parte de los funcionarios de culminar con éxito este proceso.
En el segundo cuatrimestre se respondieron 21.070 correos, en su mayoría por el buzón de efinancieros, concentrados en los meses de mayo y junio (13.711). También se atendieron 40.748 llamadas, en su mayoría a través del centro de contacto, concentradas en los meses de mayo y junio (28.069), principalmente por el último vencimiento para la presentación del informe 01, que fue en el mes de mayo. Adicionalmente, se atendieron 43 usuarios de manera presencial, disminuyendo en cerca de la mitad de los atendidos en el primer cuatrimestre (75).
En el último cuatrimestre se atendieron 10.637 llamadas, en su mayoría relacionadas con los informes no financieros, para solicitar aclaración sobre la obligación de presentarlos y orientación en su diligenciamiento, por cuanto no los deben enviar todas la sociedades supervisadas. Es por ello que se observa una disminución importante en las llamadas respecto a los cuatrimestres anteriores. Además, entre septiembre y diciembre de 2024 se atendieron 4.373 correos de usurios que requerían orientación respecto de estos 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</si>
</sst>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
  </numFmts>
  <fonts count="41"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b/>
      <sz val="10"/>
      <color theme="1"/>
      <name val="Arial"/>
      <family val="2"/>
    </font>
    <font>
      <sz val="9"/>
      <color theme="1"/>
      <name val="Arial"/>
      <family val="2"/>
    </font>
    <font>
      <sz val="10"/>
      <name val="Arial"/>
      <family val="2"/>
    </font>
    <font>
      <sz val="8"/>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0" fontId="1" fillId="23" borderId="4" applyNumberFormat="0" applyFont="0" applyAlignment="0" applyProtection="0"/>
    <xf numFmtId="9" fontId="1" fillId="0" borderId="0" applyFont="0" applyFill="0" applyBorder="0" applyAlignment="0" applyProtection="0"/>
    <xf numFmtId="41" fontId="39" fillId="0" borderId="0" applyFont="0" applyFill="0" applyBorder="0" applyAlignment="0" applyProtection="0"/>
  </cellStyleXfs>
  <cellXfs count="499">
    <xf numFmtId="0" fontId="0" fillId="0" borderId="0" xfId="0"/>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165" fontId="2" fillId="31" borderId="17"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34" fillId="30" borderId="0" xfId="0" applyFont="1" applyFill="1" applyAlignment="1" applyProtection="1">
      <alignment horizontal="left" vertical="center"/>
      <protection locked="0"/>
    </xf>
    <xf numFmtId="0" fontId="3" fillId="24" borderId="16" xfId="0" applyFont="1" applyFill="1" applyBorder="1" applyAlignment="1">
      <alignment horizontal="center"/>
    </xf>
    <xf numFmtId="0" fontId="35"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3" fillId="0" borderId="0" xfId="0" applyFont="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1" fillId="25" borderId="14" xfId="0" applyFont="1" applyFill="1" applyBorder="1" applyAlignment="1" applyProtection="1">
      <alignment horizontal="justify" vertical="center" wrapText="1"/>
      <protection locked="0"/>
    </xf>
    <xf numFmtId="0" fontId="34" fillId="29" borderId="24" xfId="0" applyFont="1" applyFill="1" applyBorder="1" applyAlignment="1">
      <alignment horizontal="center" vertical="center" wrapText="1"/>
    </xf>
    <xf numFmtId="0" fontId="1" fillId="0" borderId="17" xfId="32" applyBorder="1" applyAlignment="1">
      <alignment horizontal="center" vertical="center" wrapText="1"/>
    </xf>
    <xf numFmtId="0" fontId="1" fillId="0" borderId="17" xfId="0" applyFont="1" applyBorder="1" applyAlignment="1" applyProtection="1">
      <alignment horizontal="center" vertical="center" wrapText="1"/>
      <protection locked="0"/>
    </xf>
    <xf numFmtId="165" fontId="2" fillId="31" borderId="18" xfId="34" applyNumberFormat="1" applyFont="1" applyFill="1" applyBorder="1" applyAlignment="1" applyProtection="1">
      <alignment horizontal="center"/>
    </xf>
    <xf numFmtId="0" fontId="1" fillId="25" borderId="15" xfId="0" applyFont="1" applyFill="1" applyBorder="1" applyAlignment="1" applyProtection="1">
      <alignment horizontal="justify" vertical="center" wrapText="1"/>
      <protection locked="0"/>
    </xf>
    <xf numFmtId="0" fontId="0" fillId="0" borderId="24" xfId="0" applyBorder="1" applyAlignment="1" applyProtection="1">
      <alignment horizontal="center" vertical="center"/>
      <protection locked="0"/>
    </xf>
    <xf numFmtId="9" fontId="0" fillId="25" borderId="0" xfId="34" applyFont="1" applyFill="1" applyProtection="1">
      <protection locked="0"/>
    </xf>
    <xf numFmtId="0" fontId="22" fillId="30" borderId="0" xfId="0" applyFont="1" applyFill="1" applyAlignment="1">
      <alignment horizontal="center" vertical="center"/>
    </xf>
    <xf numFmtId="0" fontId="21" fillId="0" borderId="0" xfId="0" applyFont="1" applyAlignment="1" applyProtection="1">
      <alignment horizontal="center" vertical="center"/>
      <protection locked="0"/>
    </xf>
    <xf numFmtId="0" fontId="33" fillId="25" borderId="0" xfId="0" applyFont="1" applyFill="1" applyAlignment="1" applyProtection="1">
      <alignment horizontal="center" vertical="center"/>
      <protection locked="0"/>
    </xf>
    <xf numFmtId="0" fontId="35" fillId="25"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1" fillId="25" borderId="0" xfId="0" applyFont="1" applyFill="1" applyAlignment="1" applyProtection="1">
      <alignment horizontal="center" vertical="center"/>
      <protection locked="0"/>
    </xf>
    <xf numFmtId="0" fontId="0" fillId="0" borderId="17" xfId="0" applyBorder="1" applyAlignment="1" applyProtection="1">
      <alignment horizontal="center" vertical="center"/>
      <protection locked="0"/>
    </xf>
    <xf numFmtId="0" fontId="1" fillId="0" borderId="0" xfId="0" applyFont="1" applyAlignment="1">
      <alignment horizontal="center" vertical="center" wrapText="1"/>
    </xf>
    <xf numFmtId="0" fontId="1" fillId="0" borderId="0" xfId="32" applyAlignment="1">
      <alignment horizontal="center" vertical="center" wrapText="1"/>
    </xf>
    <xf numFmtId="0" fontId="1" fillId="0" borderId="0" xfId="0" applyFont="1" applyAlignment="1" applyProtection="1">
      <alignment horizontal="center" vertical="center" wrapText="1"/>
      <protection locked="0"/>
    </xf>
    <xf numFmtId="165" fontId="2" fillId="0" borderId="0" xfId="34" applyNumberFormat="1"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1" fillId="32" borderId="0" xfId="0" applyFont="1" applyFill="1" applyAlignment="1">
      <alignment horizontal="center" vertical="center" wrapText="1"/>
    </xf>
    <xf numFmtId="0" fontId="1" fillId="32" borderId="0" xfId="32" applyFill="1" applyAlignment="1">
      <alignment horizontal="center" vertical="center" wrapText="1"/>
    </xf>
    <xf numFmtId="0" fontId="1" fillId="32" borderId="0" xfId="0" applyFont="1" applyFill="1" applyAlignment="1" applyProtection="1">
      <alignment horizontal="center" vertical="center" wrapText="1"/>
      <protection locked="0"/>
    </xf>
    <xf numFmtId="0" fontId="31" fillId="32" borderId="0" xfId="0" applyFont="1" applyFill="1" applyAlignment="1" applyProtection="1">
      <alignment horizontal="center" vertical="center" wrapText="1"/>
      <protection locked="0"/>
    </xf>
    <xf numFmtId="0" fontId="1" fillId="33" borderId="24" xfId="32" applyFill="1" applyBorder="1" applyAlignment="1">
      <alignment horizontal="center" vertical="center" wrapText="1"/>
    </xf>
    <xf numFmtId="0" fontId="1" fillId="33" borderId="24" xfId="0" applyFont="1" applyFill="1" applyBorder="1" applyAlignment="1" applyProtection="1">
      <alignment horizontal="center" vertical="center" wrapText="1"/>
      <protection locked="0"/>
    </xf>
    <xf numFmtId="0" fontId="0" fillId="33" borderId="24" xfId="0" applyFill="1" applyBorder="1" applyAlignment="1" applyProtection="1">
      <alignment horizontal="center" vertical="center"/>
      <protection locked="0"/>
    </xf>
    <xf numFmtId="0" fontId="0" fillId="33" borderId="17" xfId="0" applyFill="1" applyBorder="1" applyAlignment="1" applyProtection="1">
      <alignment horizontal="center" vertical="center"/>
      <protection locked="0"/>
    </xf>
    <xf numFmtId="0" fontId="1" fillId="33" borderId="17" xfId="32" applyFill="1" applyBorder="1" applyAlignment="1">
      <alignment horizontal="center" vertical="center" wrapText="1"/>
    </xf>
    <xf numFmtId="0" fontId="1" fillId="34" borderId="20" xfId="32" applyFill="1" applyBorder="1" applyAlignment="1">
      <alignment horizontal="center" vertical="center" wrapText="1"/>
    </xf>
    <xf numFmtId="0" fontId="1" fillId="34" borderId="20" xfId="0" applyFont="1" applyFill="1" applyBorder="1" applyAlignment="1" applyProtection="1">
      <alignment horizontal="center" vertical="center" wrapText="1"/>
      <protection locked="0"/>
    </xf>
    <xf numFmtId="0" fontId="1" fillId="34" borderId="24" xfId="32" applyFill="1" applyBorder="1" applyAlignment="1">
      <alignment horizontal="center" vertical="center" wrapText="1"/>
    </xf>
    <xf numFmtId="0" fontId="1" fillId="34" borderId="24" xfId="0" applyFont="1" applyFill="1" applyBorder="1" applyAlignment="1" applyProtection="1">
      <alignment horizontal="center" vertical="center" wrapText="1"/>
      <protection locked="0"/>
    </xf>
    <xf numFmtId="0" fontId="0" fillId="34" borderId="24" xfId="0" applyFill="1" applyBorder="1" applyAlignment="1" applyProtection="1">
      <alignment horizontal="center" vertical="center"/>
      <protection locked="0"/>
    </xf>
    <xf numFmtId="0" fontId="0" fillId="34" borderId="17" xfId="0" applyFill="1" applyBorder="1" applyAlignment="1" applyProtection="1">
      <alignment horizontal="center" vertical="center"/>
      <protection locked="0"/>
    </xf>
    <xf numFmtId="0" fontId="1" fillId="34" borderId="17" xfId="32" applyFill="1" applyBorder="1" applyAlignment="1">
      <alignment horizontal="center" vertical="center" wrapText="1"/>
    </xf>
    <xf numFmtId="0" fontId="1" fillId="35" borderId="20" xfId="32" applyFill="1" applyBorder="1" applyAlignment="1">
      <alignment horizontal="center" vertical="center" wrapText="1"/>
    </xf>
    <xf numFmtId="0" fontId="1" fillId="35" borderId="20" xfId="0" applyFont="1" applyFill="1" applyBorder="1" applyAlignment="1" applyProtection="1">
      <alignment horizontal="center" vertical="center" wrapText="1"/>
      <protection locked="0"/>
    </xf>
    <xf numFmtId="0" fontId="1" fillId="35" borderId="24" xfId="32" applyFill="1" applyBorder="1" applyAlignment="1">
      <alignment horizontal="center" vertical="center" wrapText="1"/>
    </xf>
    <xf numFmtId="0" fontId="1" fillId="35" borderId="24" xfId="0" applyFont="1" applyFill="1" applyBorder="1" applyAlignment="1" applyProtection="1">
      <alignment horizontal="center" vertical="center" wrapText="1"/>
      <protection locked="0"/>
    </xf>
    <xf numFmtId="0" fontId="0" fillId="35" borderId="24" xfId="0" applyFill="1" applyBorder="1" applyAlignment="1" applyProtection="1">
      <alignment horizontal="center" vertical="center"/>
      <protection locked="0"/>
    </xf>
    <xf numFmtId="0" fontId="0" fillId="35" borderId="17" xfId="0" applyFill="1" applyBorder="1" applyAlignment="1" applyProtection="1">
      <alignment horizontal="center" vertical="center"/>
      <protection locked="0"/>
    </xf>
    <xf numFmtId="0" fontId="1" fillId="35" borderId="17" xfId="32" applyFill="1" applyBorder="1" applyAlignment="1">
      <alignment horizontal="center" vertical="center" wrapText="1"/>
    </xf>
    <xf numFmtId="0" fontId="1" fillId="0" borderId="3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2" xfId="0" applyFont="1" applyBorder="1" applyAlignment="1">
      <alignment horizontal="center" vertical="center" wrapText="1"/>
    </xf>
    <xf numFmtId="0" fontId="1" fillId="33" borderId="20" xfId="32" applyFill="1" applyBorder="1" applyAlignment="1">
      <alignment horizontal="center" vertical="center" wrapText="1"/>
    </xf>
    <xf numFmtId="0" fontId="1" fillId="33" borderId="20" xfId="0" applyFont="1" applyFill="1" applyBorder="1" applyAlignment="1" applyProtection="1">
      <alignment horizontal="center" vertical="center" wrapText="1"/>
      <protection locked="0"/>
    </xf>
    <xf numFmtId="0" fontId="34" fillId="29" borderId="17" xfId="0" applyFont="1" applyFill="1" applyBorder="1" applyAlignment="1">
      <alignment horizontal="center" vertical="center" wrapText="1"/>
    </xf>
    <xf numFmtId="0" fontId="3" fillId="25" borderId="28" xfId="0" applyFont="1" applyFill="1" applyBorder="1" applyProtection="1">
      <protection locked="0"/>
    </xf>
    <xf numFmtId="0" fontId="3" fillId="25" borderId="29" xfId="0" applyFont="1" applyFill="1" applyBorder="1" applyProtection="1">
      <protection locked="0"/>
    </xf>
    <xf numFmtId="9" fontId="3" fillId="25" borderId="29" xfId="0" applyNumberFormat="1" applyFont="1" applyFill="1" applyBorder="1" applyProtection="1">
      <protection locked="0"/>
    </xf>
    <xf numFmtId="0" fontId="2" fillId="25" borderId="24" xfId="32" applyFont="1" applyFill="1" applyBorder="1"/>
    <xf numFmtId="0" fontId="2" fillId="25" borderId="20" xfId="32" applyFont="1" applyFill="1" applyBorder="1"/>
    <xf numFmtId="165" fontId="2" fillId="31" borderId="41" xfId="34" applyNumberFormat="1" applyFont="1" applyFill="1" applyBorder="1" applyAlignment="1" applyProtection="1">
      <alignment horizontal="center"/>
    </xf>
    <xf numFmtId="0" fontId="2" fillId="25" borderId="17" xfId="32" applyFont="1" applyFill="1" applyBorder="1"/>
    <xf numFmtId="165" fontId="2" fillId="31" borderId="24" xfId="34" applyNumberFormat="1" applyFont="1" applyFill="1" applyBorder="1" applyAlignment="1" applyProtection="1">
      <alignment horizontal="center"/>
    </xf>
    <xf numFmtId="0" fontId="2" fillId="25" borderId="24" xfId="32" applyFont="1" applyFill="1" applyBorder="1" applyAlignment="1">
      <alignment horizontal="center"/>
    </xf>
    <xf numFmtId="0" fontId="0" fillId="0" borderId="34" xfId="0" applyBorder="1" applyAlignment="1">
      <alignment horizontal="center" vertical="center"/>
    </xf>
    <xf numFmtId="0" fontId="37" fillId="25" borderId="10" xfId="0" applyFont="1" applyFill="1" applyBorder="1" applyAlignment="1" applyProtection="1">
      <alignment horizontal="center"/>
      <protection locked="0"/>
    </xf>
    <xf numFmtId="165" fontId="2" fillId="34" borderId="24" xfId="34" applyNumberFormat="1" applyFont="1" applyFill="1" applyBorder="1" applyAlignment="1" applyProtection="1">
      <alignment horizontal="center"/>
    </xf>
    <xf numFmtId="165" fontId="2" fillId="33" borderId="24" xfId="34" applyNumberFormat="1" applyFont="1" applyFill="1" applyBorder="1" applyAlignment="1" applyProtection="1">
      <alignment horizontal="center"/>
    </xf>
    <xf numFmtId="41" fontId="0" fillId="0" borderId="20" xfId="44" applyFont="1" applyBorder="1" applyAlignment="1" applyProtection="1">
      <alignment horizontal="center" vertical="center"/>
      <protection locked="0"/>
    </xf>
    <xf numFmtId="41" fontId="0" fillId="0" borderId="17" xfId="44" applyFont="1" applyBorder="1" applyAlignment="1" applyProtection="1">
      <alignment horizontal="center" vertical="center"/>
      <protection locked="0"/>
    </xf>
    <xf numFmtId="41" fontId="0" fillId="0" borderId="20" xfId="44" applyFont="1" applyBorder="1" applyAlignment="1" applyProtection="1">
      <alignment vertical="center"/>
      <protection locked="0"/>
    </xf>
    <xf numFmtId="41" fontId="0" fillId="0" borderId="64" xfId="44" applyFont="1" applyBorder="1" applyAlignment="1" applyProtection="1">
      <alignment horizontal="center" vertical="center"/>
      <protection locked="0"/>
    </xf>
    <xf numFmtId="41" fontId="22" fillId="30" borderId="0" xfId="44" applyFont="1" applyFill="1" applyAlignment="1">
      <alignment horizontal="center"/>
    </xf>
    <xf numFmtId="41" fontId="0" fillId="30" borderId="0" xfId="44" applyFont="1" applyFill="1"/>
    <xf numFmtId="41" fontId="34" fillId="29" borderId="24" xfId="44" applyFont="1" applyFill="1" applyBorder="1" applyAlignment="1">
      <alignment horizontal="center" vertical="center" wrapText="1"/>
    </xf>
    <xf numFmtId="41" fontId="0" fillId="0" borderId="0" xfId="44" applyFont="1" applyProtection="1">
      <protection locked="0"/>
    </xf>
    <xf numFmtId="0" fontId="2" fillId="25" borderId="53" xfId="32" applyFont="1" applyFill="1" applyBorder="1"/>
    <xf numFmtId="0" fontId="2" fillId="31" borderId="24" xfId="34" applyNumberFormat="1" applyFont="1" applyFill="1" applyBorder="1" applyAlignment="1" applyProtection="1"/>
    <xf numFmtId="9" fontId="2" fillId="25" borderId="9" xfId="0" applyNumberFormat="1" applyFont="1" applyFill="1" applyBorder="1" applyAlignment="1" applyProtection="1">
      <alignment wrapText="1"/>
      <protection locked="0"/>
    </xf>
    <xf numFmtId="0" fontId="2" fillId="25" borderId="23" xfId="0" applyFont="1" applyFill="1" applyBorder="1" applyAlignment="1" applyProtection="1">
      <alignment wrapText="1"/>
      <protection locked="0"/>
    </xf>
    <xf numFmtId="0" fontId="2" fillId="25" borderId="25" xfId="0" applyFont="1" applyFill="1" applyBorder="1" applyAlignment="1" applyProtection="1">
      <alignment wrapText="1"/>
      <protection locked="0"/>
    </xf>
    <xf numFmtId="9" fontId="2" fillId="25" borderId="24" xfId="32" applyNumberFormat="1" applyFont="1" applyFill="1" applyBorder="1" applyAlignment="1">
      <alignment horizontal="center"/>
    </xf>
    <xf numFmtId="9" fontId="2" fillId="31" borderId="24" xfId="34" applyFont="1" applyFill="1" applyBorder="1" applyAlignment="1" applyProtection="1">
      <alignment horizontal="center"/>
    </xf>
    <xf numFmtId="10" fontId="2" fillId="31" borderId="24" xfId="34" applyNumberFormat="1" applyFont="1" applyFill="1" applyBorder="1" applyAlignment="1" applyProtection="1">
      <alignment horizontal="center"/>
    </xf>
    <xf numFmtId="0" fontId="2" fillId="25" borderId="15" xfId="32" applyFont="1" applyFill="1" applyBorder="1" applyAlignment="1">
      <alignment horizontal="center"/>
    </xf>
    <xf numFmtId="9" fontId="2" fillId="25" borderId="24" xfId="34" applyFont="1" applyFill="1" applyBorder="1" applyAlignment="1">
      <alignment horizontal="center"/>
    </xf>
    <xf numFmtId="0" fontId="40" fillId="0" borderId="20" xfId="32" applyFont="1" applyBorder="1" applyAlignment="1">
      <alignment horizontal="center" vertical="center" wrapText="1"/>
    </xf>
    <xf numFmtId="0" fontId="40" fillId="0" borderId="17" xfId="32" applyFont="1" applyBorder="1" applyAlignment="1">
      <alignment horizontal="center" vertical="center" wrapText="1"/>
    </xf>
    <xf numFmtId="9" fontId="0" fillId="0" borderId="0" xfId="0" applyNumberFormat="1" applyAlignment="1" applyProtection="1">
      <alignment horizontal="center" wrapText="1"/>
      <protection locked="0"/>
    </xf>
    <xf numFmtId="0" fontId="32" fillId="34" borderId="20" xfId="0" applyFont="1" applyFill="1" applyBorder="1" applyAlignment="1" applyProtection="1">
      <alignment horizontal="center" vertical="center" wrapText="1"/>
      <protection locked="0"/>
    </xf>
    <xf numFmtId="41" fontId="32" fillId="34" borderId="20" xfId="44" applyFont="1" applyFill="1" applyBorder="1" applyAlignment="1" applyProtection="1">
      <alignment horizontal="center" vertical="center" wrapText="1"/>
      <protection locked="0"/>
    </xf>
    <xf numFmtId="9" fontId="32" fillId="34" borderId="20" xfId="43" applyFont="1" applyFill="1" applyBorder="1" applyAlignment="1" applyProtection="1">
      <alignment horizontal="center" vertical="center" wrapText="1"/>
      <protection locked="0"/>
    </xf>
    <xf numFmtId="0" fontId="32" fillId="34" borderId="24" xfId="0" applyFont="1" applyFill="1" applyBorder="1" applyAlignment="1" applyProtection="1">
      <alignment horizontal="center" vertical="center" wrapText="1"/>
      <protection locked="0"/>
    </xf>
    <xf numFmtId="41" fontId="32" fillId="34" borderId="24" xfId="44" applyFont="1" applyFill="1" applyBorder="1" applyAlignment="1" applyProtection="1">
      <alignment horizontal="center" vertical="center" wrapText="1"/>
      <protection locked="0"/>
    </xf>
    <xf numFmtId="9" fontId="32" fillId="34" borderId="24" xfId="43" applyFont="1" applyFill="1" applyBorder="1" applyAlignment="1" applyProtection="1">
      <alignment horizontal="center" vertical="center" wrapText="1"/>
      <protection locked="0"/>
    </xf>
    <xf numFmtId="0" fontId="32" fillId="33" borderId="24" xfId="0" applyFont="1" applyFill="1" applyBorder="1" applyAlignment="1" applyProtection="1">
      <alignment horizontal="center" vertical="center" wrapText="1"/>
      <protection locked="0"/>
    </xf>
    <xf numFmtId="41" fontId="32" fillId="33" borderId="24" xfId="44" applyFont="1" applyFill="1" applyBorder="1" applyAlignment="1" applyProtection="1">
      <alignment horizontal="center" vertical="center" wrapText="1"/>
      <protection locked="0"/>
    </xf>
    <xf numFmtId="9" fontId="32" fillId="33" borderId="24" xfId="43" applyFont="1" applyFill="1" applyBorder="1" applyAlignment="1" applyProtection="1">
      <alignment horizontal="center" vertical="center" wrapText="1"/>
      <protection locked="0"/>
    </xf>
    <xf numFmtId="0" fontId="32" fillId="33" borderId="17" xfId="0" applyFont="1" applyFill="1" applyBorder="1" applyAlignment="1" applyProtection="1">
      <alignment horizontal="center" vertical="center" wrapText="1"/>
      <protection locked="0"/>
    </xf>
    <xf numFmtId="41" fontId="32" fillId="33" borderId="17" xfId="44" applyFont="1" applyFill="1" applyBorder="1" applyAlignment="1" applyProtection="1">
      <alignment horizontal="center" vertical="center" wrapText="1"/>
      <protection locked="0"/>
    </xf>
    <xf numFmtId="9" fontId="32" fillId="33" borderId="17" xfId="43" applyFont="1" applyFill="1" applyBorder="1" applyAlignment="1" applyProtection="1">
      <alignment horizontal="center" vertical="center" wrapText="1"/>
      <protection locked="0"/>
    </xf>
    <xf numFmtId="41" fontId="0" fillId="0" borderId="0" xfId="44" applyFont="1" applyAlignment="1" applyProtection="1">
      <alignment horizontal="center" wrapText="1"/>
      <protection locked="0"/>
    </xf>
    <xf numFmtId="41" fontId="1" fillId="0" borderId="24" xfId="44" applyFont="1" applyBorder="1" applyAlignment="1" applyProtection="1">
      <alignment horizontal="center" vertical="center" wrapText="1"/>
      <protection locked="0"/>
    </xf>
    <xf numFmtId="41" fontId="1" fillId="0" borderId="17" xfId="44" applyFont="1" applyBorder="1" applyAlignment="1" applyProtection="1">
      <alignment horizontal="center" vertical="center" wrapText="1"/>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4" xfId="0" applyFont="1" applyFill="1" applyBorder="1" applyAlignment="1">
      <alignment horizontal="center"/>
    </xf>
    <xf numFmtId="0" fontId="3" fillId="24" borderId="41" xfId="0" applyFont="1" applyFill="1" applyBorder="1" applyAlignment="1">
      <alignment horizontal="center"/>
    </xf>
    <xf numFmtId="0" fontId="3" fillId="24" borderId="32" xfId="32" applyFont="1" applyFill="1" applyBorder="1" applyAlignment="1">
      <alignment horizontal="left" vertical="center" wrapText="1"/>
    </xf>
    <xf numFmtId="0" fontId="3" fillId="24" borderId="4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31" fillId="25" borderId="20" xfId="32" applyFont="1" applyFill="1" applyBorder="1" applyAlignment="1" applyProtection="1">
      <alignment horizontal="justify" vertical="center" wrapText="1"/>
      <protection locked="0"/>
    </xf>
    <xf numFmtId="0" fontId="1" fillId="25" borderId="20" xfId="0" applyFont="1" applyFill="1" applyBorder="1" applyAlignment="1" applyProtection="1">
      <alignment horizontal="center" vertical="center"/>
      <protection locked="0"/>
    </xf>
    <xf numFmtId="0" fontId="1" fillId="25" borderId="20" xfId="0" applyFont="1" applyFill="1" applyBorder="1" applyAlignment="1" applyProtection="1">
      <alignment horizontal="center" vertical="center" wrapText="1"/>
      <protection locked="0"/>
    </xf>
    <xf numFmtId="0" fontId="1" fillId="25" borderId="19" xfId="0" applyFont="1" applyFill="1" applyBorder="1" applyAlignment="1" applyProtection="1">
      <alignment horizontal="center" vertical="center" wrapText="1"/>
      <protection locked="0"/>
    </xf>
    <xf numFmtId="0" fontId="31" fillId="25" borderId="17" xfId="32" applyFont="1" applyFill="1" applyBorder="1" applyAlignment="1" applyProtection="1">
      <alignment horizontal="justify" vertical="center" wrapText="1"/>
      <protection locked="0"/>
    </xf>
    <xf numFmtId="0" fontId="1" fillId="25" borderId="17" xfId="0" applyFont="1" applyFill="1" applyBorder="1" applyAlignment="1" applyProtection="1">
      <alignment horizontal="center" vertical="center"/>
      <protection locked="0"/>
    </xf>
    <xf numFmtId="0" fontId="1" fillId="25" borderId="17" xfId="0" applyFont="1" applyFill="1" applyBorder="1" applyAlignment="1" applyProtection="1">
      <alignment horizontal="center" vertical="center" wrapText="1"/>
      <protection locked="0"/>
    </xf>
    <xf numFmtId="0" fontId="1" fillId="25" borderId="18" xfId="0" applyFont="1" applyFill="1" applyBorder="1" applyAlignment="1" applyProtection="1">
      <alignment horizontal="center" vertical="center" wrapText="1"/>
      <protection locked="0"/>
    </xf>
    <xf numFmtId="0" fontId="2" fillId="25" borderId="9"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1" fillId="0" borderId="26"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7" xfId="32"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23" fillId="30" borderId="0" xfId="0" applyFont="1" applyFill="1" applyAlignment="1">
      <alignment horizontal="center" vertical="center"/>
    </xf>
    <xf numFmtId="0" fontId="36" fillId="29" borderId="15" xfId="0" applyFont="1" applyFill="1" applyBorder="1" applyAlignment="1">
      <alignment horizontal="center" vertical="center" wrapText="1"/>
    </xf>
    <xf numFmtId="0" fontId="36" fillId="29" borderId="16" xfId="0" applyFont="1" applyFill="1" applyBorder="1" applyAlignment="1">
      <alignment horizontal="center" vertical="center" wrapText="1"/>
    </xf>
    <xf numFmtId="0" fontId="36" fillId="29" borderId="20" xfId="0"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36" fillId="29" borderId="19" xfId="0" applyFont="1" applyFill="1" applyBorder="1" applyAlignment="1">
      <alignment horizontal="center" vertical="center" wrapText="1"/>
    </xf>
    <xf numFmtId="0" fontId="36" fillId="29" borderId="41" xfId="0" applyFont="1" applyFill="1" applyBorder="1" applyAlignment="1">
      <alignment horizontal="center" vertical="center" wrapText="1"/>
    </xf>
    <xf numFmtId="0" fontId="1" fillId="0" borderId="54"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0" fontId="1" fillId="0" borderId="60"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2" fillId="0" borderId="15" xfId="32" applyFont="1" applyBorder="1" applyAlignment="1">
      <alignment horizontal="center" vertical="center" wrapText="1"/>
    </xf>
    <xf numFmtId="0" fontId="2" fillId="0" borderId="14" xfId="32" applyFont="1" applyBorder="1" applyAlignment="1">
      <alignment horizontal="center" vertical="center" wrapText="1"/>
    </xf>
    <xf numFmtId="9" fontId="2" fillId="0" borderId="20" xfId="0" applyNumberFormat="1" applyFont="1" applyBorder="1" applyAlignment="1" applyProtection="1">
      <alignment horizontal="center" vertical="center" wrapText="1"/>
      <protection locked="0"/>
    </xf>
    <xf numFmtId="9" fontId="2" fillId="0" borderId="17" xfId="0" applyNumberFormat="1" applyFont="1" applyBorder="1" applyAlignment="1" applyProtection="1">
      <alignment horizontal="center" vertical="center" wrapText="1"/>
      <protection locked="0"/>
    </xf>
    <xf numFmtId="9" fontId="2" fillId="0" borderId="21" xfId="0" applyNumberFormat="1" applyFont="1" applyBorder="1" applyAlignment="1" applyProtection="1">
      <alignment horizontal="center" vertical="center" wrapText="1"/>
      <protection locked="0"/>
    </xf>
    <xf numFmtId="9" fontId="2" fillId="0" borderId="65" xfId="0" applyNumberFormat="1"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9" fontId="2" fillId="25" borderId="9" xfId="0" applyNumberFormat="1" applyFont="1" applyFill="1" applyBorder="1" applyAlignment="1" applyProtection="1">
      <alignment horizontal="center" wrapText="1"/>
      <protection locked="0"/>
    </xf>
    <xf numFmtId="0" fontId="1" fillId="25" borderId="24" xfId="0" applyFont="1" applyFill="1" applyBorder="1" applyAlignment="1" applyProtection="1">
      <alignment horizontal="center" vertical="center"/>
      <protection locked="0"/>
    </xf>
    <xf numFmtId="0" fontId="1" fillId="25" borderId="24" xfId="0" applyFont="1" applyFill="1" applyBorder="1" applyAlignment="1" applyProtection="1">
      <alignment horizontal="center" vertical="center" wrapText="1"/>
      <protection locked="0"/>
    </xf>
    <xf numFmtId="0" fontId="1" fillId="25" borderId="41" xfId="0" applyFont="1" applyFill="1" applyBorder="1" applyAlignment="1" applyProtection="1">
      <alignment horizontal="center" vertical="center" wrapText="1"/>
      <protection locked="0"/>
    </xf>
    <xf numFmtId="165" fontId="2" fillId="31" borderId="46" xfId="34" applyNumberFormat="1" applyFont="1" applyFill="1" applyBorder="1" applyAlignment="1" applyProtection="1">
      <alignment horizontal="center"/>
    </xf>
    <xf numFmtId="165" fontId="2" fillId="31" borderId="47" xfId="34" applyNumberFormat="1" applyFont="1" applyFill="1" applyBorder="1" applyAlignment="1" applyProtection="1">
      <alignment horizontal="center"/>
    </xf>
    <xf numFmtId="165" fontId="2" fillId="31" borderId="31" xfId="34" applyNumberFormat="1" applyFont="1" applyFill="1" applyBorder="1" applyAlignment="1" applyProtection="1">
      <alignment horizontal="center"/>
    </xf>
    <xf numFmtId="0" fontId="1" fillId="0" borderId="54"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60"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9" fontId="2" fillId="0" borderId="24" xfId="0" applyNumberFormat="1" applyFont="1" applyBorder="1" applyAlignment="1" applyProtection="1">
      <alignment horizontal="center" vertical="center" wrapText="1"/>
      <protection locked="0"/>
    </xf>
    <xf numFmtId="10" fontId="2" fillId="0" borderId="24" xfId="0" applyNumberFormat="1" applyFont="1" applyBorder="1" applyAlignment="1" applyProtection="1">
      <alignment horizontal="center" vertical="center" wrapText="1"/>
      <protection locked="0"/>
    </xf>
    <xf numFmtId="10" fontId="2" fillId="0" borderId="17" xfId="0" applyNumberFormat="1" applyFont="1" applyBorder="1" applyAlignment="1" applyProtection="1">
      <alignment horizontal="center" vertical="center" wrapText="1"/>
      <protection locked="0"/>
    </xf>
    <xf numFmtId="0" fontId="3" fillId="24" borderId="15" xfId="32" applyFont="1" applyFill="1" applyBorder="1" applyAlignment="1">
      <alignment horizontal="left" vertical="center" wrapText="1"/>
    </xf>
    <xf numFmtId="0" fontId="3" fillId="24" borderId="16" xfId="32" applyFont="1" applyFill="1" applyBorder="1" applyAlignment="1">
      <alignment horizontal="left" vertical="center" wrapText="1"/>
    </xf>
    <xf numFmtId="0" fontId="3" fillId="24" borderId="14" xfId="32" applyFont="1" applyFill="1" applyBorder="1" applyAlignment="1">
      <alignment horizontal="left" vertical="center" wrapText="1"/>
    </xf>
    <xf numFmtId="0" fontId="1" fillId="25" borderId="24" xfId="0" quotePrefix="1" applyFont="1" applyFill="1" applyBorder="1" applyAlignment="1" applyProtection="1">
      <alignment horizontal="justify" vertical="center" wrapText="1"/>
      <protection locked="0"/>
    </xf>
    <xf numFmtId="0" fontId="1" fillId="25" borderId="24" xfId="0" applyFont="1" applyFill="1" applyBorder="1" applyAlignment="1" applyProtection="1">
      <alignment horizontal="justify" vertical="center" wrapText="1"/>
      <protection locked="0"/>
    </xf>
    <xf numFmtId="0" fontId="1" fillId="25" borderId="41" xfId="0" applyFont="1" applyFill="1" applyBorder="1" applyAlignment="1" applyProtection="1">
      <alignment horizontal="justify" vertical="center" wrapText="1"/>
      <protection locked="0"/>
    </xf>
    <xf numFmtId="0" fontId="1" fillId="25" borderId="17" xfId="0" quotePrefix="1" applyFont="1" applyFill="1" applyBorder="1" applyAlignment="1" applyProtection="1">
      <alignment horizontal="justify" vertical="center" wrapText="1"/>
      <protection locked="0"/>
    </xf>
    <xf numFmtId="0" fontId="1" fillId="25" borderId="17" xfId="0" applyFont="1" applyFill="1" applyBorder="1" applyAlignment="1" applyProtection="1">
      <alignment horizontal="justify" vertical="center" wrapText="1"/>
      <protection locked="0"/>
    </xf>
    <xf numFmtId="0" fontId="1" fillId="25" borderId="18" xfId="0" applyFont="1" applyFill="1" applyBorder="1" applyAlignment="1" applyProtection="1">
      <alignment horizontal="justify" vertical="center" wrapText="1"/>
      <protection locked="0"/>
    </xf>
    <xf numFmtId="165" fontId="2" fillId="31" borderId="24" xfId="34" applyNumberFormat="1" applyFont="1" applyFill="1" applyBorder="1" applyAlignment="1" applyProtection="1">
      <alignment horizontal="center"/>
    </xf>
    <xf numFmtId="165" fontId="2" fillId="31" borderId="17" xfId="34" applyNumberFormat="1" applyFont="1" applyFill="1" applyBorder="1" applyAlignment="1" applyProtection="1">
      <alignment horizontal="center"/>
    </xf>
    <xf numFmtId="0" fontId="1" fillId="0" borderId="15" xfId="0" applyFont="1" applyBorder="1" applyAlignment="1">
      <alignment horizontal="center" vertical="center" wrapText="1"/>
    </xf>
    <xf numFmtId="0" fontId="1" fillId="0" borderId="24"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9" fontId="37" fillId="25" borderId="9" xfId="0" applyNumberFormat="1" applyFont="1" applyFill="1" applyBorder="1" applyAlignment="1" applyProtection="1">
      <alignment horizontal="center" wrapText="1"/>
      <protection locked="0"/>
    </xf>
    <xf numFmtId="0" fontId="37" fillId="25" borderId="23" xfId="0" applyFont="1" applyFill="1" applyBorder="1" applyAlignment="1" applyProtection="1">
      <alignment horizontal="center" wrapText="1"/>
      <protection locked="0"/>
    </xf>
    <xf numFmtId="0" fontId="37" fillId="25" borderId="25" xfId="0" applyFont="1" applyFill="1" applyBorder="1" applyAlignment="1" applyProtection="1">
      <alignment horizontal="center" wrapText="1"/>
      <protection locked="0"/>
    </xf>
    <xf numFmtId="0" fontId="37" fillId="25" borderId="9" xfId="0" applyFont="1" applyFill="1" applyBorder="1" applyAlignment="1" applyProtection="1">
      <alignment horizontal="center" wrapText="1"/>
      <protection locked="0"/>
    </xf>
    <xf numFmtId="165" fontId="2" fillId="31" borderId="24" xfId="43" applyNumberFormat="1" applyFont="1" applyFill="1" applyBorder="1" applyAlignment="1" applyProtection="1">
      <alignment horizontal="center"/>
    </xf>
    <xf numFmtId="165" fontId="2" fillId="34" borderId="24" xfId="43" applyNumberFormat="1" applyFont="1" applyFill="1" applyBorder="1" applyAlignment="1" applyProtection="1">
      <alignment horizontal="center"/>
    </xf>
    <xf numFmtId="0" fontId="3" fillId="24" borderId="24" xfId="32" applyFont="1" applyFill="1" applyBorder="1" applyAlignment="1">
      <alignment horizontal="left" vertical="center" wrapText="1"/>
    </xf>
    <xf numFmtId="165" fontId="2" fillId="33" borderId="24" xfId="43" applyNumberFormat="1" applyFont="1" applyFill="1" applyBorder="1" applyAlignment="1" applyProtection="1">
      <alignment horizontal="center"/>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38" fillId="34" borderId="20" xfId="0" applyFont="1" applyFill="1" applyBorder="1" applyAlignment="1" applyProtection="1">
      <alignment horizontal="left" vertical="top" wrapText="1"/>
      <protection locked="0"/>
    </xf>
    <xf numFmtId="0" fontId="38" fillId="34" borderId="19" xfId="0" applyFont="1" applyFill="1" applyBorder="1" applyAlignment="1" applyProtection="1">
      <alignment horizontal="left" vertical="top" wrapText="1"/>
      <protection locked="0"/>
    </xf>
    <xf numFmtId="0" fontId="38" fillId="34" borderId="24" xfId="0" applyFont="1" applyFill="1" applyBorder="1" applyAlignment="1" applyProtection="1">
      <alignment horizontal="left" vertical="top" wrapText="1"/>
      <protection locked="0"/>
    </xf>
    <xf numFmtId="0" fontId="38" fillId="34" borderId="41" xfId="0" applyFont="1" applyFill="1" applyBorder="1" applyAlignment="1" applyProtection="1">
      <alignment horizontal="left" vertical="top" wrapText="1"/>
      <protection locked="0"/>
    </xf>
    <xf numFmtId="0" fontId="38" fillId="33" borderId="17" xfId="0" applyFont="1" applyFill="1" applyBorder="1" applyAlignment="1" applyProtection="1">
      <alignment horizontal="left" vertical="top" wrapText="1"/>
      <protection locked="0"/>
    </xf>
    <xf numFmtId="0" fontId="38" fillId="33" borderId="18" xfId="0" applyFont="1" applyFill="1" applyBorder="1" applyAlignment="1" applyProtection="1">
      <alignment horizontal="left" vertical="top" wrapText="1"/>
      <protection locked="0"/>
    </xf>
    <xf numFmtId="0" fontId="36" fillId="29" borderId="63" xfId="0" applyFont="1" applyFill="1" applyBorder="1" applyAlignment="1">
      <alignment horizontal="center" vertical="center" wrapText="1"/>
    </xf>
    <xf numFmtId="0" fontId="36" fillId="29" borderId="50" xfId="0" applyFont="1" applyFill="1" applyBorder="1" applyAlignment="1">
      <alignment horizontal="center" vertical="center" wrapText="1"/>
    </xf>
    <xf numFmtId="0" fontId="38" fillId="33" borderId="24" xfId="0" applyFont="1" applyFill="1" applyBorder="1" applyAlignment="1" applyProtection="1">
      <alignment horizontal="left" vertical="top" wrapText="1"/>
      <protection locked="0"/>
    </xf>
    <xf numFmtId="0" fontId="38" fillId="33" borderId="41" xfId="0" applyFont="1" applyFill="1" applyBorder="1" applyAlignment="1" applyProtection="1">
      <alignment horizontal="left" vertical="top" wrapText="1"/>
      <protection locked="0"/>
    </xf>
    <xf numFmtId="0" fontId="1" fillId="25" borderId="48" xfId="0" applyFont="1" applyFill="1" applyBorder="1" applyAlignment="1" applyProtection="1">
      <alignment horizontal="center" vertical="center" wrapText="1"/>
      <protection locked="0"/>
    </xf>
    <xf numFmtId="0" fontId="1" fillId="25" borderId="49"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wrapText="1"/>
      <protection locked="0"/>
    </xf>
    <xf numFmtId="0" fontId="1" fillId="25" borderId="44" xfId="0" applyFont="1" applyFill="1" applyBorder="1" applyAlignment="1" applyProtection="1">
      <alignment horizontal="center" vertical="center" wrapText="1"/>
      <protection locked="0"/>
    </xf>
    <xf numFmtId="0" fontId="1" fillId="25" borderId="55" xfId="0" applyFont="1" applyFill="1" applyBorder="1" applyAlignment="1" applyProtection="1">
      <alignment horizontal="center" vertical="center" wrapText="1"/>
      <protection locked="0"/>
    </xf>
    <xf numFmtId="0" fontId="1" fillId="25" borderId="56" xfId="0" applyFont="1" applyFill="1" applyBorder="1" applyAlignment="1" applyProtection="1">
      <alignment horizontal="center" vertical="center" wrapText="1"/>
      <protection locked="0"/>
    </xf>
    <xf numFmtId="0" fontId="1" fillId="25" borderId="57" xfId="0" applyFont="1" applyFill="1" applyBorder="1" applyAlignment="1" applyProtection="1">
      <alignment horizontal="center" vertical="center" wrapText="1"/>
      <protection locked="0"/>
    </xf>
    <xf numFmtId="0" fontId="1" fillId="25" borderId="58"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protection locked="0"/>
    </xf>
    <xf numFmtId="0" fontId="1" fillId="25" borderId="44"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56" xfId="0" applyFont="1" applyFill="1" applyBorder="1" applyAlignment="1" applyProtection="1">
      <alignment horizontal="center" vertical="center"/>
      <protection locked="0"/>
    </xf>
    <xf numFmtId="0" fontId="1" fillId="25" borderId="57" xfId="0" applyFont="1" applyFill="1" applyBorder="1" applyAlignment="1" applyProtection="1">
      <alignment horizontal="center" vertical="center"/>
      <protection locked="0"/>
    </xf>
    <xf numFmtId="0" fontId="1" fillId="25" borderId="58" xfId="0" applyFont="1" applyFill="1" applyBorder="1" applyAlignment="1" applyProtection="1">
      <alignment horizontal="center" vertical="center"/>
      <protection locked="0"/>
    </xf>
    <xf numFmtId="0" fontId="1" fillId="25" borderId="59" xfId="0" applyFont="1" applyFill="1" applyBorder="1" applyAlignment="1" applyProtection="1">
      <alignment horizontal="center" vertical="center" wrapText="1"/>
      <protection locked="0"/>
    </xf>
    <xf numFmtId="0" fontId="1" fillId="25" borderId="60" xfId="0" applyFont="1" applyFill="1" applyBorder="1" applyAlignment="1" applyProtection="1">
      <alignment horizontal="center" vertical="center" wrapText="1"/>
      <protection locked="0"/>
    </xf>
    <xf numFmtId="0" fontId="1" fillId="25" borderId="29" xfId="0" applyFont="1" applyFill="1" applyBorder="1" applyAlignment="1" applyProtection="1">
      <alignment horizontal="center" vertical="center" wrapText="1"/>
      <protection locked="0"/>
    </xf>
    <xf numFmtId="0" fontId="1" fillId="25" borderId="61" xfId="0" applyFont="1" applyFill="1" applyBorder="1" applyAlignment="1" applyProtection="1">
      <alignment horizontal="center" vertical="center" wrapText="1"/>
      <protection locked="0"/>
    </xf>
    <xf numFmtId="0" fontId="1" fillId="25" borderId="60" xfId="0" applyFont="1" applyFill="1" applyBorder="1" applyAlignment="1" applyProtection="1">
      <alignment horizontal="center" vertical="center"/>
      <protection locked="0"/>
    </xf>
    <xf numFmtId="0" fontId="1" fillId="25" borderId="29" xfId="0" applyFont="1" applyFill="1" applyBorder="1" applyAlignment="1" applyProtection="1">
      <alignment horizontal="center" vertical="center"/>
      <protection locked="0"/>
    </xf>
    <xf numFmtId="0" fontId="1" fillId="25" borderId="61" xfId="0" applyFont="1" applyFill="1" applyBorder="1" applyAlignment="1" applyProtection="1">
      <alignment horizontal="center" vertical="center"/>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1" fillId="25" borderId="0" xfId="0" applyFont="1" applyFill="1" applyAlignment="1" applyProtection="1">
      <alignment horizontal="center" vertical="center" wrapText="1"/>
      <protection locked="0"/>
    </xf>
    <xf numFmtId="0" fontId="1" fillId="25" borderId="27" xfId="0" applyFont="1" applyFill="1" applyBorder="1" applyAlignment="1" applyProtection="1">
      <alignment horizontal="center" vertical="center" wrapText="1"/>
      <protection locked="0"/>
    </xf>
    <xf numFmtId="0" fontId="1" fillId="25" borderId="30" xfId="0" applyFont="1" applyFill="1" applyBorder="1" applyAlignment="1" applyProtection="1">
      <alignment horizontal="center" vertical="center" wrapText="1"/>
      <protection locked="0"/>
    </xf>
    <xf numFmtId="0" fontId="1" fillId="25" borderId="50" xfId="0" applyFont="1" applyFill="1" applyBorder="1" applyAlignment="1" applyProtection="1">
      <alignment horizontal="center" vertical="center" wrapText="1"/>
      <protection locked="0"/>
    </xf>
    <xf numFmtId="0" fontId="1" fillId="25" borderId="52" xfId="0" applyFont="1" applyFill="1" applyBorder="1" applyAlignment="1" applyProtection="1">
      <alignment horizontal="center" vertical="center" wrapText="1"/>
      <protection locked="0"/>
    </xf>
    <xf numFmtId="0" fontId="3" fillId="24" borderId="21" xfId="0" applyFont="1" applyFill="1" applyBorder="1" applyAlignment="1">
      <alignment horizontal="center"/>
    </xf>
    <xf numFmtId="0" fontId="3" fillId="24" borderId="51" xfId="0" applyFont="1" applyFill="1" applyBorder="1" applyAlignment="1">
      <alignment horizontal="center"/>
    </xf>
    <xf numFmtId="9" fontId="2" fillId="25" borderId="9" xfId="0" applyNumberFormat="1" applyFont="1" applyFill="1" applyBorder="1" applyAlignment="1" applyProtection="1">
      <alignment horizontal="center" vertical="center" wrapText="1"/>
      <protection locked="0"/>
    </xf>
    <xf numFmtId="0" fontId="2" fillId="25" borderId="23" xfId="0" applyFont="1" applyFill="1" applyBorder="1" applyAlignment="1" applyProtection="1">
      <alignment horizontal="center" vertical="center" wrapText="1"/>
      <protection locked="0"/>
    </xf>
    <xf numFmtId="0" fontId="2" fillId="25" borderId="25" xfId="0" applyFont="1" applyFill="1" applyBorder="1" applyAlignment="1" applyProtection="1">
      <alignment horizontal="center" vertical="center" wrapText="1"/>
      <protection locked="0"/>
    </xf>
    <xf numFmtId="0" fontId="1" fillId="32" borderId="0" xfId="0" applyFont="1" applyFill="1" applyAlignment="1">
      <alignment horizontal="center" vertical="center" wrapText="1"/>
    </xf>
    <xf numFmtId="0" fontId="1" fillId="0" borderId="3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2" xfId="0" applyFont="1" applyBorder="1" applyAlignment="1">
      <alignment horizontal="center" vertical="center" wrapText="1"/>
    </xf>
    <xf numFmtId="0" fontId="1" fillId="33" borderId="16" xfId="0" applyFont="1" applyFill="1" applyBorder="1" applyAlignment="1" applyProtection="1">
      <alignment horizontal="center" vertical="center" wrapText="1"/>
      <protection locked="0"/>
    </xf>
    <xf numFmtId="0" fontId="0" fillId="33" borderId="16" xfId="0" applyFill="1" applyBorder="1" applyAlignment="1" applyProtection="1">
      <alignment horizontal="center" vertical="center" wrapText="1"/>
      <protection locked="0"/>
    </xf>
    <xf numFmtId="0" fontId="0" fillId="33" borderId="14" xfId="0" applyFill="1" applyBorder="1" applyAlignment="1" applyProtection="1">
      <alignment horizontal="center" vertical="center" wrapText="1"/>
      <protection locked="0"/>
    </xf>
    <xf numFmtId="0" fontId="1" fillId="33" borderId="24" xfId="0" applyFont="1" applyFill="1" applyBorder="1" applyAlignment="1" applyProtection="1">
      <alignment horizontal="center" vertical="center"/>
      <protection locked="0"/>
    </xf>
    <xf numFmtId="165" fontId="2" fillId="33" borderId="24" xfId="34" applyNumberFormat="1" applyFont="1" applyFill="1" applyBorder="1" applyAlignment="1" applyProtection="1">
      <alignment horizontal="center" vertical="center"/>
      <protection locked="0"/>
    </xf>
    <xf numFmtId="0" fontId="1" fillId="33" borderId="24" xfId="0" applyFont="1" applyFill="1" applyBorder="1" applyAlignment="1" applyProtection="1">
      <alignment horizontal="center" vertical="center" wrapText="1"/>
      <protection locked="0"/>
    </xf>
    <xf numFmtId="0" fontId="1" fillId="33" borderId="41" xfId="0" applyFont="1" applyFill="1" applyBorder="1" applyAlignment="1" applyProtection="1">
      <alignment horizontal="center" vertical="center" wrapText="1"/>
      <protection locked="0"/>
    </xf>
    <xf numFmtId="0" fontId="31" fillId="33" borderId="24" xfId="0" applyFont="1" applyFill="1" applyBorder="1" applyAlignment="1" applyProtection="1">
      <alignment horizontal="center" vertical="center" wrapText="1"/>
      <protection locked="0"/>
    </xf>
    <xf numFmtId="0" fontId="31" fillId="33" borderId="41" xfId="0" applyFont="1" applyFill="1" applyBorder="1" applyAlignment="1" applyProtection="1">
      <alignment horizontal="center" vertical="center" wrapText="1"/>
      <protection locked="0"/>
    </xf>
    <xf numFmtId="0" fontId="0" fillId="33" borderId="24" xfId="0" applyFill="1" applyBorder="1" applyAlignment="1" applyProtection="1">
      <alignment horizontal="center" vertical="center" wrapText="1"/>
      <protection locked="0"/>
    </xf>
    <xf numFmtId="0" fontId="0" fillId="33" borderId="24" xfId="0" applyFill="1" applyBorder="1" applyAlignment="1" applyProtection="1">
      <alignment horizontal="center" vertical="center"/>
      <protection locked="0"/>
    </xf>
    <xf numFmtId="0" fontId="0" fillId="33" borderId="17" xfId="0" applyFill="1" applyBorder="1" applyAlignment="1" applyProtection="1">
      <alignment horizontal="center" vertical="center"/>
      <protection locked="0"/>
    </xf>
    <xf numFmtId="165" fontId="2" fillId="33" borderId="17" xfId="34" applyNumberFormat="1" applyFont="1" applyFill="1" applyBorder="1" applyAlignment="1" applyProtection="1">
      <alignment horizontal="center" vertical="center"/>
      <protection locked="0"/>
    </xf>
    <xf numFmtId="0" fontId="31" fillId="33" borderId="17" xfId="0" applyFont="1" applyFill="1" applyBorder="1" applyAlignment="1" applyProtection="1">
      <alignment horizontal="center" vertical="center" wrapText="1"/>
      <protection locked="0"/>
    </xf>
    <xf numFmtId="0" fontId="31" fillId="33" borderId="18" xfId="0" applyFont="1" applyFill="1" applyBorder="1" applyAlignment="1" applyProtection="1">
      <alignment horizontal="center" vertical="center" wrapText="1"/>
      <protection locked="0"/>
    </xf>
    <xf numFmtId="0" fontId="31" fillId="35" borderId="17" xfId="0" applyFont="1" applyFill="1" applyBorder="1" applyAlignment="1" applyProtection="1">
      <alignment horizontal="center" vertical="center" wrapText="1"/>
      <protection locked="0"/>
    </xf>
    <xf numFmtId="0" fontId="31" fillId="35" borderId="18" xfId="0" applyFont="1" applyFill="1" applyBorder="1" applyAlignment="1" applyProtection="1">
      <alignment horizontal="center" vertical="center" wrapText="1"/>
      <protection locked="0"/>
    </xf>
    <xf numFmtId="0" fontId="1" fillId="35" borderId="15" xfId="0" applyFont="1" applyFill="1" applyBorder="1" applyAlignment="1">
      <alignment horizontal="center" vertical="center" wrapText="1"/>
    </xf>
    <xf numFmtId="0" fontId="1" fillId="35" borderId="16" xfId="0" applyFont="1" applyFill="1" applyBorder="1" applyAlignment="1">
      <alignment horizontal="center" vertical="center" wrapText="1"/>
    </xf>
    <xf numFmtId="0" fontId="1" fillId="35" borderId="20" xfId="0" applyFont="1" applyFill="1" applyBorder="1" applyAlignment="1">
      <alignment horizontal="center" vertical="center" wrapText="1"/>
    </xf>
    <xf numFmtId="0" fontId="1" fillId="35" borderId="24" xfId="0" applyFont="1" applyFill="1" applyBorder="1" applyAlignment="1">
      <alignment horizontal="center" vertical="center" wrapText="1"/>
    </xf>
    <xf numFmtId="165" fontId="2" fillId="33" borderId="20" xfId="34" applyNumberFormat="1" applyFont="1" applyFill="1" applyBorder="1" applyAlignment="1" applyProtection="1">
      <alignment horizontal="center" vertical="center"/>
      <protection locked="0"/>
    </xf>
    <xf numFmtId="0" fontId="1" fillId="35" borderId="20" xfId="0" applyFont="1" applyFill="1" applyBorder="1" applyAlignment="1" applyProtection="1">
      <alignment horizontal="center" vertical="center" wrapText="1"/>
      <protection locked="0"/>
    </xf>
    <xf numFmtId="0" fontId="1" fillId="35" borderId="19" xfId="0" applyFont="1" applyFill="1" applyBorder="1" applyAlignment="1" applyProtection="1">
      <alignment horizontal="center" vertical="center" wrapText="1"/>
      <protection locked="0"/>
    </xf>
    <xf numFmtId="0" fontId="31" fillId="35" borderId="24" xfId="0" applyFont="1" applyFill="1" applyBorder="1" applyAlignment="1" applyProtection="1">
      <alignment horizontal="center" vertical="center" wrapText="1"/>
      <protection locked="0"/>
    </xf>
    <xf numFmtId="0" fontId="31" fillId="35" borderId="41" xfId="0" applyFont="1" applyFill="1" applyBorder="1" applyAlignment="1" applyProtection="1">
      <alignment horizontal="center" vertical="center" wrapText="1"/>
      <protection locked="0"/>
    </xf>
    <xf numFmtId="0" fontId="1" fillId="35" borderId="24"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0" fontId="31" fillId="0" borderId="24"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1" fillId="0" borderId="17"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35" borderId="24" xfId="0" applyFont="1" applyFill="1" applyBorder="1" applyAlignment="1" applyProtection="1">
      <alignment horizontal="center" vertical="center" wrapText="1"/>
      <protection locked="0"/>
    </xf>
    <xf numFmtId="0" fontId="1" fillId="35" borderId="41" xfId="0" applyFont="1" applyFill="1" applyBorder="1" applyAlignment="1" applyProtection="1">
      <alignment horizontal="center" vertical="center" wrapText="1"/>
      <protection locked="0"/>
    </xf>
    <xf numFmtId="0" fontId="0" fillId="35" borderId="24" xfId="0" applyFill="1" applyBorder="1" applyAlignment="1" applyProtection="1">
      <alignment horizontal="center" vertical="center" wrapText="1"/>
      <protection locked="0"/>
    </xf>
    <xf numFmtId="0" fontId="1" fillId="35" borderId="16" xfId="0" applyFont="1" applyFill="1" applyBorder="1" applyAlignment="1" applyProtection="1">
      <alignment horizontal="center" vertical="center"/>
      <protection locked="0"/>
    </xf>
    <xf numFmtId="0" fontId="0" fillId="35" borderId="16" xfId="0" applyFill="1" applyBorder="1" applyAlignment="1" applyProtection="1">
      <alignment horizontal="center" vertical="center"/>
      <protection locked="0"/>
    </xf>
    <xf numFmtId="0" fontId="0" fillId="35" borderId="14" xfId="0" applyFill="1" applyBorder="1" applyAlignment="1" applyProtection="1">
      <alignment horizontal="center" vertical="center"/>
      <protection locked="0"/>
    </xf>
    <xf numFmtId="0" fontId="0" fillId="35" borderId="24" xfId="0" applyFill="1" applyBorder="1" applyAlignment="1" applyProtection="1">
      <alignment horizontal="center" vertical="center"/>
      <protection locked="0"/>
    </xf>
    <xf numFmtId="0" fontId="0" fillId="35" borderId="17" xfId="0" applyFill="1" applyBorder="1" applyAlignment="1" applyProtection="1">
      <alignment horizontal="center" vertical="center"/>
      <protection locked="0"/>
    </xf>
    <xf numFmtId="0" fontId="1" fillId="33" borderId="15" xfId="0" applyFont="1" applyFill="1" applyBorder="1" applyAlignment="1">
      <alignment horizontal="center" vertical="center" wrapText="1"/>
    </xf>
    <xf numFmtId="0" fontId="1" fillId="33" borderId="16" xfId="0" applyFont="1" applyFill="1" applyBorder="1" applyAlignment="1">
      <alignment horizontal="center" vertical="center" wrapText="1"/>
    </xf>
    <xf numFmtId="0" fontId="1" fillId="33" borderId="20" xfId="0" applyFont="1" applyFill="1" applyBorder="1" applyAlignment="1">
      <alignment horizontal="center" vertical="center" wrapText="1"/>
    </xf>
    <xf numFmtId="0" fontId="1" fillId="33" borderId="24" xfId="0" applyFont="1" applyFill="1" applyBorder="1" applyAlignment="1">
      <alignment horizontal="center" vertical="center" wrapText="1"/>
    </xf>
    <xf numFmtId="0" fontId="1" fillId="33" borderId="20" xfId="0" applyFont="1" applyFill="1" applyBorder="1" applyAlignment="1" applyProtection="1">
      <alignment horizontal="center" vertical="center" wrapText="1"/>
      <protection locked="0"/>
    </xf>
    <xf numFmtId="0" fontId="1" fillId="33" borderId="19" xfId="0" applyFont="1" applyFill="1" applyBorder="1" applyAlignment="1" applyProtection="1">
      <alignment horizontal="center" vertical="center" wrapText="1"/>
      <protection locked="0"/>
    </xf>
    <xf numFmtId="0" fontId="1" fillId="34" borderId="24" xfId="0" applyFont="1" applyFill="1" applyBorder="1" applyAlignment="1" applyProtection="1">
      <alignment horizontal="center" vertical="center"/>
      <protection locked="0"/>
    </xf>
    <xf numFmtId="0" fontId="1" fillId="34" borderId="24" xfId="0" applyFont="1" applyFill="1" applyBorder="1" applyAlignment="1" applyProtection="1">
      <alignment horizontal="center" vertical="center" wrapText="1"/>
      <protection locked="0"/>
    </xf>
    <xf numFmtId="0" fontId="1" fillId="34" borderId="41" xfId="0" applyFont="1" applyFill="1" applyBorder="1" applyAlignment="1" applyProtection="1">
      <alignment horizontal="center" vertical="center" wrapText="1"/>
      <protection locked="0"/>
    </xf>
    <xf numFmtId="0" fontId="31" fillId="34" borderId="24" xfId="0" applyFont="1" applyFill="1" applyBorder="1" applyAlignment="1" applyProtection="1">
      <alignment horizontal="center" vertical="center" wrapText="1"/>
      <protection locked="0"/>
    </xf>
    <xf numFmtId="0" fontId="31" fillId="34" borderId="41" xfId="0" applyFont="1" applyFill="1" applyBorder="1" applyAlignment="1" applyProtection="1">
      <alignment horizontal="center" vertical="center" wrapText="1"/>
      <protection locked="0"/>
    </xf>
    <xf numFmtId="0" fontId="1" fillId="34" borderId="16" xfId="0" applyFont="1" applyFill="1" applyBorder="1" applyAlignment="1" applyProtection="1">
      <alignment horizontal="center" vertical="center" wrapText="1"/>
      <protection locked="0"/>
    </xf>
    <xf numFmtId="0" fontId="0" fillId="34" borderId="16" xfId="0" applyFill="1" applyBorder="1" applyAlignment="1" applyProtection="1">
      <alignment horizontal="center" vertical="center" wrapText="1"/>
      <protection locked="0"/>
    </xf>
    <xf numFmtId="0" fontId="0" fillId="34" borderId="14" xfId="0" applyFill="1" applyBorder="1" applyAlignment="1" applyProtection="1">
      <alignment horizontal="center" vertical="center" wrapText="1"/>
      <protection locked="0"/>
    </xf>
    <xf numFmtId="0" fontId="0" fillId="34" borderId="24" xfId="0" applyFill="1" applyBorder="1" applyAlignment="1" applyProtection="1">
      <alignment horizontal="center" vertical="center" wrapText="1"/>
      <protection locked="0"/>
    </xf>
    <xf numFmtId="0" fontId="0" fillId="34" borderId="24" xfId="0" applyFill="1" applyBorder="1" applyAlignment="1" applyProtection="1">
      <alignment horizontal="center" vertical="center"/>
      <protection locked="0"/>
    </xf>
    <xf numFmtId="0" fontId="0" fillId="34" borderId="17" xfId="0" applyFill="1" applyBorder="1" applyAlignment="1" applyProtection="1">
      <alignment horizontal="center" vertical="center"/>
      <protection locked="0"/>
    </xf>
    <xf numFmtId="0" fontId="31" fillId="34" borderId="17" xfId="0" applyFont="1" applyFill="1" applyBorder="1" applyAlignment="1" applyProtection="1">
      <alignment horizontal="center" vertical="center" wrapText="1"/>
      <protection locked="0"/>
    </xf>
    <xf numFmtId="0" fontId="31" fillId="34" borderId="18" xfId="0" applyFont="1" applyFill="1" applyBorder="1" applyAlignment="1" applyProtection="1">
      <alignment horizontal="center" vertical="center" wrapText="1"/>
      <protection locked="0"/>
    </xf>
    <xf numFmtId="0" fontId="1" fillId="34" borderId="15" xfId="0" applyFont="1" applyFill="1" applyBorder="1" applyAlignment="1">
      <alignment horizontal="center" vertical="center" wrapText="1"/>
    </xf>
    <xf numFmtId="0" fontId="1" fillId="34" borderId="16" xfId="0" applyFont="1" applyFill="1" applyBorder="1" applyAlignment="1">
      <alignment horizontal="center" vertical="center" wrapText="1"/>
    </xf>
    <xf numFmtId="0" fontId="1" fillId="34" borderId="20" xfId="0" applyFont="1" applyFill="1" applyBorder="1" applyAlignment="1">
      <alignment horizontal="center" vertical="center" wrapText="1"/>
    </xf>
    <xf numFmtId="0" fontId="1" fillId="34" borderId="24" xfId="0" applyFont="1" applyFill="1" applyBorder="1" applyAlignment="1">
      <alignment horizontal="center" vertical="center" wrapText="1"/>
    </xf>
    <xf numFmtId="0" fontId="1" fillId="34" borderId="20" xfId="0" applyFont="1" applyFill="1" applyBorder="1" applyAlignment="1" applyProtection="1">
      <alignment horizontal="center" vertical="center" wrapText="1"/>
      <protection locked="0"/>
    </xf>
    <xf numFmtId="0" fontId="1" fillId="34" borderId="19" xfId="0" applyFont="1" applyFill="1" applyBorder="1" applyAlignment="1" applyProtection="1">
      <alignment horizontal="center" vertical="center" wrapText="1"/>
      <protection locked="0"/>
    </xf>
    <xf numFmtId="0" fontId="36" fillId="29" borderId="17" xfId="0" applyFont="1" applyFill="1" applyBorder="1" applyAlignment="1">
      <alignment horizontal="center" vertical="center" wrapText="1"/>
    </xf>
    <xf numFmtId="0" fontId="36" fillId="29" borderId="18" xfId="0" applyFont="1" applyFill="1" applyBorder="1" applyAlignment="1">
      <alignment horizontal="center" vertical="center" wrapText="1"/>
    </xf>
    <xf numFmtId="0" fontId="36" fillId="29" borderId="14" xfId="0" applyFont="1" applyFill="1" applyBorder="1" applyAlignment="1">
      <alignment horizontal="center" vertical="center" wrapText="1"/>
    </xf>
    <xf numFmtId="0" fontId="1" fillId="0" borderId="24" xfId="0" applyFont="1" applyBorder="1" applyAlignment="1">
      <alignment horizontal="center" vertical="center"/>
    </xf>
    <xf numFmtId="0" fontId="21" fillId="0" borderId="24" xfId="0" applyFont="1" applyBorder="1" applyAlignment="1">
      <alignment horizontal="center" vertical="center"/>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44" builtinId="6"/>
    <cellStyle name="Neutral" xfId="31" builtinId="28" customBuiltin="1"/>
    <cellStyle name="Normal" xfId="0" builtinId="0"/>
    <cellStyle name="Normal 2" xfId="32" xr:uid="{00000000-0005-0000-0000-000021000000}"/>
    <cellStyle name="Notas" xfId="33" builtinId="10" customBuiltin="1"/>
    <cellStyle name="Notas 2" xfId="42" xr:uid="{00000000-0005-0000-0000-000023000000}"/>
    <cellStyle name="Porcentaje" xfId="34" builtinId="5"/>
    <cellStyle name="Porcentaje 2" xfId="43" xr:uid="{00000000-0005-0000-0000-000025000000}"/>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10">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9251630079191E-2"/>
          <c:y val="0.18888888888888888"/>
          <c:w val="0.91219833194203159"/>
          <c:h val="0.5551478565179353"/>
        </c:manualLayout>
      </c:layout>
      <c:barChart>
        <c:barDir val="col"/>
        <c:grouping val="clustered"/>
        <c:varyColors val="0"/>
        <c:ser>
          <c:idx val="1"/>
          <c:order val="1"/>
          <c:tx>
            <c:strRef>
              <c:f>'1. Consultas atendidad E.F.'!$C$47</c:f>
              <c:strCache>
                <c:ptCount val="1"/>
                <c:pt idx="0">
                  <c:v>Resultado</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Consultas atendidad E.F.'!$G$45,'1. Consultas atendidad E.F.'!$K$45,'1. Consultas atendidad E.F.'!$O$45)</c:f>
              <c:strCache>
                <c:ptCount val="3"/>
                <c:pt idx="0">
                  <c:v>Abr</c:v>
                </c:pt>
                <c:pt idx="1">
                  <c:v>Ago</c:v>
                </c:pt>
                <c:pt idx="2">
                  <c:v>Dic</c:v>
                </c:pt>
              </c:strCache>
            </c:strRef>
          </c:cat>
          <c:val>
            <c:numRef>
              <c:f>('1. Consultas atendidad E.F.'!$G$47,'1. Consultas atendidad E.F.'!$K$47,'1. Consultas atendidad E.F.'!$O$47)</c:f>
              <c:numCache>
                <c:formatCode>0%</c:formatCode>
                <c:ptCount val="3"/>
                <c:pt idx="0">
                  <c:v>1</c:v>
                </c:pt>
                <c:pt idx="1">
                  <c:v>1</c:v>
                </c:pt>
                <c:pt idx="2" formatCode="0.00%">
                  <c:v>1</c:v>
                </c:pt>
              </c:numCache>
            </c:numRef>
          </c:val>
          <c:extLst>
            <c:ext xmlns:c16="http://schemas.microsoft.com/office/drawing/2014/chart" uri="{C3380CC4-5D6E-409C-BE32-E72D297353CC}">
              <c16:uniqueId val="{00000001-DD18-43B6-900B-76D7BA37C7E8}"/>
            </c:ext>
          </c:extLst>
        </c:ser>
        <c:dLbls>
          <c:showLegendKey val="0"/>
          <c:showVal val="0"/>
          <c:showCatName val="0"/>
          <c:showSerName val="0"/>
          <c:showPercent val="0"/>
          <c:showBubbleSize val="0"/>
        </c:dLbls>
        <c:gapWidth val="112"/>
        <c:overlap val="-27"/>
        <c:axId val="536663624"/>
        <c:axId val="536664280"/>
      </c:barChart>
      <c:lineChart>
        <c:grouping val="standard"/>
        <c:varyColors val="0"/>
        <c:ser>
          <c:idx val="0"/>
          <c:order val="0"/>
          <c:tx>
            <c:strRef>
              <c:f>'1. Consultas atendidad E.F.'!$C$46</c:f>
              <c:strCache>
                <c:ptCount val="1"/>
                <c:pt idx="0">
                  <c:v>Meta</c:v>
                </c:pt>
              </c:strCache>
            </c:strRef>
          </c:tx>
          <c:spPr>
            <a:ln w="28575" cap="rnd">
              <a:solidFill>
                <a:srgbClr val="FF0000"/>
              </a:solidFill>
              <a:round/>
            </a:ln>
            <a:effectLst/>
          </c:spPr>
          <c:marker>
            <c:symbol val="diamond"/>
            <c:size val="8"/>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Consultas atendidad E.F.'!$G$45,'1. Consultas atendidad E.F.'!$K$45,'1. Consultas atendidad E.F.'!$O$45)</c:f>
              <c:strCache>
                <c:ptCount val="3"/>
                <c:pt idx="0">
                  <c:v>Abr</c:v>
                </c:pt>
                <c:pt idx="1">
                  <c:v>Ago</c:v>
                </c:pt>
                <c:pt idx="2">
                  <c:v>Dic</c:v>
                </c:pt>
              </c:strCache>
            </c:strRef>
          </c:cat>
          <c:val>
            <c:numRef>
              <c:f>('1. Consultas atendidad E.F.'!$G$46,'1. Consultas atendidad E.F.'!$K$46,'1. Consultas atendidad E.F.'!$O$46)</c:f>
              <c:numCache>
                <c:formatCode>0%</c:formatCode>
                <c:ptCount val="3"/>
                <c:pt idx="0">
                  <c:v>0.9</c:v>
                </c:pt>
                <c:pt idx="1">
                  <c:v>0.9</c:v>
                </c:pt>
                <c:pt idx="2">
                  <c:v>0.9</c:v>
                </c:pt>
              </c:numCache>
            </c:numRef>
          </c:val>
          <c:smooth val="0"/>
          <c:extLst>
            <c:ext xmlns:c16="http://schemas.microsoft.com/office/drawing/2014/chart" uri="{C3380CC4-5D6E-409C-BE32-E72D297353CC}">
              <c16:uniqueId val="{00000000-DD18-43B6-900B-76D7BA37C7E8}"/>
            </c:ext>
          </c:extLst>
        </c:ser>
        <c:dLbls>
          <c:showLegendKey val="0"/>
          <c:showVal val="0"/>
          <c:showCatName val="0"/>
          <c:showSerName val="0"/>
          <c:showPercent val="0"/>
          <c:showBubbleSize val="0"/>
        </c:dLbls>
        <c:marker val="1"/>
        <c:smooth val="0"/>
        <c:axId val="538732248"/>
        <c:axId val="538732576"/>
      </c:lineChart>
      <c:catAx>
        <c:axId val="536663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36664280"/>
        <c:crosses val="autoZero"/>
        <c:auto val="1"/>
        <c:lblAlgn val="ctr"/>
        <c:lblOffset val="100"/>
        <c:noMultiLvlLbl val="0"/>
      </c:catAx>
      <c:valAx>
        <c:axId val="536664280"/>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536663624"/>
        <c:crosses val="autoZero"/>
        <c:crossBetween val="between"/>
      </c:valAx>
      <c:valAx>
        <c:axId val="538732576"/>
        <c:scaling>
          <c:orientation val="minMax"/>
          <c:max val="1.2"/>
          <c:min val="0.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538732248"/>
        <c:crosses val="max"/>
        <c:crossBetween val="between"/>
        <c:majorUnit val="0.1"/>
      </c:valAx>
      <c:catAx>
        <c:axId val="538732248"/>
        <c:scaling>
          <c:orientation val="minMax"/>
        </c:scaling>
        <c:delete val="1"/>
        <c:axPos val="b"/>
        <c:numFmt formatCode="General" sourceLinked="1"/>
        <c:majorTickMark val="out"/>
        <c:minorTickMark val="none"/>
        <c:tickLblPos val="nextTo"/>
        <c:crossAx val="53873257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2D1B-4C54-BB76-1C4FDD09137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2D1B-4C54-BB76-1C4FDD09137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8C26-4941-A6B3-E0B51EF026C4}"/>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8C26-4941-A6B3-E0B51EF026C4}"/>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ED5A-47BC-823D-AAF6D666952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ED5A-47BC-823D-AAF6D666952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F6E8-4B7F-946A-A8ACC7379B8C}"/>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F6E8-4B7F-946A-A8ACC7379B8C}"/>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1</c:v>
                </c:pt>
                <c:pt idx="4">
                  <c:v>1</c:v>
                </c:pt>
              </c:numCache>
            </c:numRef>
          </c:val>
          <c:extLst>
            <c:ext xmlns:c16="http://schemas.microsoft.com/office/drawing/2014/chart" uri="{C3380CC4-5D6E-409C-BE32-E72D297353CC}">
              <c16:uniqueId val="{00000000-67B9-470C-868E-2641770AC1B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67B9-470C-868E-2641770AC1B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E3DDB17F-3806-4D0D-9294-3153D60E3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1628775</xdr:colOff>
      <xdr:row>49</xdr:row>
      <xdr:rowOff>114300</xdr:rowOff>
    </xdr:from>
    <xdr:to>
      <xdr:col>14</xdr:col>
      <xdr:colOff>523875</xdr:colOff>
      <xdr:row>64</xdr:row>
      <xdr:rowOff>85725</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76E358B-074F-48FE-86A6-EB5E6B2B1D1F}"/>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44E4A6B3-3D00-CFCF-C70D-FB136A1511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AA259C47-E61E-5CD1-B93A-C454ABBF0B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6FFC0385-2E27-4E95-A2B3-3369D5035086}"/>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336E57CB-0EDD-A88E-4853-795E26CBA9D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C1EACA7B-795B-EBEE-86BC-9F0348C1051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D112EAA5-8202-48E7-AB65-087207D1D96B}"/>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85F6BFA2-8DC6-98C1-3FF9-0556C6699E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76D11771-371A-71F4-A3DC-2C06C4C0B93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E1F9E544-9925-474D-876D-A52ABCB4EDBE}"/>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E6257151-FF31-CEEC-8B4A-EB019CA9B42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CE0405B-22A4-9EEF-C9AB-25ACBAFFA9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F6F5D308-A0D8-4BCB-AEB1-BCF361F6E599}"/>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364CB41D-F79D-8776-BBB2-E7CC2E23805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40CA192-7701-8D4D-AEDD-F9F6E13AD73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CC9B2AD1-F49E-43C0-B707-B41322B2FDB0}"/>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1A472DB0-0268-0359-62D0-A90A80C3810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AB2E285-2C3F-6DB5-42A5-2CCA049A07C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4059D46F-2AE3-496B-B208-4217F46A60B4}"/>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AC6D3615-C41B-8917-65E2-873B72E6D16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05D4796-2A52-C406-D24A-287BBC9A380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652DAD2F-908B-4E24-B73D-F915738FCE85}"/>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C849D9E7-E863-2136-0259-CF9AE7C8172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FDB022A5-E0A8-75CB-E85C-1F6FA68E53C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7C71942-1B86-4758-B8C4-021B9A66A85C}"/>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A92F1048-FDDB-B572-E7F9-AAF12A99FC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948F04D2-F3EC-D564-60E4-9B69031E6F3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64AEE52D-3EF4-420A-A872-62046F7F1C71}"/>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5E17E5EE-FD6F-ED0E-F4EF-E8B342333A7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2EE296C-5777-9BCF-A9AC-51E5EE84E313}"/>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B1F03D73-D10F-4469-8C78-0F6C18D8A106}"/>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3AF4B204-26A0-1232-F18C-6A2EE8FF74F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F89E1824-4782-13A4-4C4C-AD5C6F44A7C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5DF020EC-30BC-4742-959F-E7D9C5ADD642}"/>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98B27B57-A80A-C753-9C4D-1C7F5DB32F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B78D8F78-876E-01F1-3F75-1D643E2C98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51A19A2-3487-4536-BA93-DDD881B73B77}"/>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C6F3B776-A8D2-3D3F-0012-C192450EB9D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1D0BC2ED-1719-5831-6F31-0836BAC53A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60DEC11C-4CFF-425C-8334-836DBC2355F2}"/>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F24DD6E2-580D-8FAF-66D8-3ED39CD4F3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E4F18E90-40B3-920C-C54A-3A92CE27DD9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FFABF7E7-5067-4D3D-823C-E3D96137FE4C}"/>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8290C86C-EC46-6FFC-D92F-F5A820DAE61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6819616-6C68-5201-3579-8CCE8244009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ADA2AD04-87DD-48AA-AFDB-F969799AC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A179CEA1-B6B8-44FE-95EB-0A0D31998A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56</xdr:row>
      <xdr:rowOff>133350</xdr:rowOff>
    </xdr:from>
    <xdr:to>
      <xdr:col>14</xdr:col>
      <xdr:colOff>638175</xdr:colOff>
      <xdr:row>71</xdr:row>
      <xdr:rowOff>47625</xdr:rowOff>
    </xdr:to>
    <xdr:graphicFrame macro="">
      <xdr:nvGraphicFramePr>
        <xdr:cNvPr id="3" name="1 Gráfico">
          <a:extLst>
            <a:ext uri="{FF2B5EF4-FFF2-40B4-BE49-F238E27FC236}">
              <a16:creationId xmlns:a16="http://schemas.microsoft.com/office/drawing/2014/main" id="{419F0010-09BE-4136-9906-F7968CAED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51F7BB61-7DD9-4A87-A848-55BAE390EEF3}"/>
            </a:ext>
          </a:extLst>
        </xdr:cNvPr>
        <xdr:cNvGrpSpPr>
          <a:grpSpLocks/>
        </xdr:cNvGrpSpPr>
      </xdr:nvGrpSpPr>
      <xdr:grpSpPr bwMode="auto">
        <a:xfrm>
          <a:off x="5610225" y="104775"/>
          <a:ext cx="0" cy="428625"/>
          <a:chOff x="5362575" y="104775"/>
          <a:chExt cx="0" cy="314325"/>
        </a:xfrm>
      </xdr:grpSpPr>
      <xdr:sp macro="" textlink="">
        <xdr:nvSpPr>
          <xdr:cNvPr id="3" name="Rectangle 2">
            <a:extLst>
              <a:ext uri="{FF2B5EF4-FFF2-40B4-BE49-F238E27FC236}">
                <a16:creationId xmlns:a16="http://schemas.microsoft.com/office/drawing/2014/main" id="{DF112CF8-C354-8418-5EED-008A0729615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9BFB6EE8-8845-C139-DD68-5F85FBD6578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18CD878F-158C-4F34-8309-A68B847E5EE5}"/>
            </a:ext>
          </a:extLst>
        </xdr:cNvPr>
        <xdr:cNvGrpSpPr>
          <a:grpSpLocks/>
        </xdr:cNvGrpSpPr>
      </xdr:nvGrpSpPr>
      <xdr:grpSpPr bwMode="auto">
        <a:xfrm>
          <a:off x="5610225" y="104775"/>
          <a:ext cx="0" cy="428625"/>
          <a:chOff x="5362575" y="104775"/>
          <a:chExt cx="0" cy="314325"/>
        </a:xfrm>
      </xdr:grpSpPr>
      <xdr:sp macro="" textlink="">
        <xdr:nvSpPr>
          <xdr:cNvPr id="6" name="Rectangle 16">
            <a:extLst>
              <a:ext uri="{FF2B5EF4-FFF2-40B4-BE49-F238E27FC236}">
                <a16:creationId xmlns:a16="http://schemas.microsoft.com/office/drawing/2014/main" id="{94733F4F-DB6C-817F-8727-7340A3A2E0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51EC7B4F-4447-6A39-D5C6-030D0F18EB3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E366FC4D-3F31-4780-8F5A-E3BBAA4BBEF0}"/>
            </a:ext>
          </a:extLst>
        </xdr:cNvPr>
        <xdr:cNvGrpSpPr>
          <a:grpSpLocks/>
        </xdr:cNvGrpSpPr>
      </xdr:nvGrpSpPr>
      <xdr:grpSpPr bwMode="auto">
        <a:xfrm>
          <a:off x="5610225" y="104775"/>
          <a:ext cx="0" cy="428625"/>
          <a:chOff x="5362575" y="104775"/>
          <a:chExt cx="0" cy="314325"/>
        </a:xfrm>
      </xdr:grpSpPr>
      <xdr:sp macro="" textlink="">
        <xdr:nvSpPr>
          <xdr:cNvPr id="9" name="Rectangle 2">
            <a:extLst>
              <a:ext uri="{FF2B5EF4-FFF2-40B4-BE49-F238E27FC236}">
                <a16:creationId xmlns:a16="http://schemas.microsoft.com/office/drawing/2014/main" id="{08837B1E-919B-496B-193A-5DB60A4CAA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F13C543-B7D8-A366-DDC2-1ABB889EE66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A59B9766-FD26-4C38-AB4C-258704E170E6}"/>
            </a:ext>
          </a:extLst>
        </xdr:cNvPr>
        <xdr:cNvGrpSpPr>
          <a:grpSpLocks/>
        </xdr:cNvGrpSpPr>
      </xdr:nvGrpSpPr>
      <xdr:grpSpPr bwMode="auto">
        <a:xfrm>
          <a:off x="5610225" y="104775"/>
          <a:ext cx="0" cy="428625"/>
          <a:chOff x="5362575" y="104775"/>
          <a:chExt cx="0" cy="314325"/>
        </a:xfrm>
      </xdr:grpSpPr>
      <xdr:sp macro="" textlink="">
        <xdr:nvSpPr>
          <xdr:cNvPr id="12" name="Rectangle 16">
            <a:extLst>
              <a:ext uri="{FF2B5EF4-FFF2-40B4-BE49-F238E27FC236}">
                <a16:creationId xmlns:a16="http://schemas.microsoft.com/office/drawing/2014/main" id="{A9A73A8B-6D3B-7880-A449-73B3629271E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E06746F-855E-BACB-F0FC-51C75953205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FE8D4EEA-546A-46EC-948D-6D8BC20230C2}"/>
            </a:ext>
          </a:extLst>
        </xdr:cNvPr>
        <xdr:cNvGrpSpPr>
          <a:grpSpLocks/>
        </xdr:cNvGrpSpPr>
      </xdr:nvGrpSpPr>
      <xdr:grpSpPr bwMode="auto">
        <a:xfrm>
          <a:off x="5610225" y="104775"/>
          <a:ext cx="0" cy="428625"/>
          <a:chOff x="7950200" y="104775"/>
          <a:chExt cx="0" cy="314325"/>
        </a:xfrm>
      </xdr:grpSpPr>
      <xdr:sp macro="" textlink="">
        <xdr:nvSpPr>
          <xdr:cNvPr id="15" name="Rectangle 2">
            <a:extLst>
              <a:ext uri="{FF2B5EF4-FFF2-40B4-BE49-F238E27FC236}">
                <a16:creationId xmlns:a16="http://schemas.microsoft.com/office/drawing/2014/main" id="{47B801E8-0F12-14CE-1053-E71F5CBE1F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70AF5EEE-FD2A-18B5-6493-89C87D038DF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F1B9820F-7E25-4E2B-88D9-6305B10D7734}"/>
            </a:ext>
          </a:extLst>
        </xdr:cNvPr>
        <xdr:cNvGrpSpPr>
          <a:grpSpLocks/>
        </xdr:cNvGrpSpPr>
      </xdr:nvGrpSpPr>
      <xdr:grpSpPr bwMode="auto">
        <a:xfrm>
          <a:off x="5610225" y="104775"/>
          <a:ext cx="0" cy="428625"/>
          <a:chOff x="5362575" y="104775"/>
          <a:chExt cx="0" cy="314325"/>
        </a:xfrm>
      </xdr:grpSpPr>
      <xdr:sp macro="" textlink="">
        <xdr:nvSpPr>
          <xdr:cNvPr id="18" name="Rectangle 2">
            <a:extLst>
              <a:ext uri="{FF2B5EF4-FFF2-40B4-BE49-F238E27FC236}">
                <a16:creationId xmlns:a16="http://schemas.microsoft.com/office/drawing/2014/main" id="{F38DC354-06C8-500D-398A-4DA8D33EB3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D53CAF3-D51A-B9BD-5195-986873D2F40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E8EDDE9F-0F6A-4271-9B80-8528B84E3097}"/>
            </a:ext>
          </a:extLst>
        </xdr:cNvPr>
        <xdr:cNvGrpSpPr>
          <a:grpSpLocks/>
        </xdr:cNvGrpSpPr>
      </xdr:nvGrpSpPr>
      <xdr:grpSpPr bwMode="auto">
        <a:xfrm>
          <a:off x="5610225" y="104775"/>
          <a:ext cx="0" cy="428625"/>
          <a:chOff x="5362575" y="104775"/>
          <a:chExt cx="0" cy="314325"/>
        </a:xfrm>
      </xdr:grpSpPr>
      <xdr:sp macro="" textlink="">
        <xdr:nvSpPr>
          <xdr:cNvPr id="21" name="Rectangle 16">
            <a:extLst>
              <a:ext uri="{FF2B5EF4-FFF2-40B4-BE49-F238E27FC236}">
                <a16:creationId xmlns:a16="http://schemas.microsoft.com/office/drawing/2014/main" id="{19335D2D-FE02-9276-496C-6160B8B77E9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B506AC6-21E3-07D5-8BD9-3F23D56C712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8F8909F0-BCEE-479F-A889-2E12C07FA142}"/>
            </a:ext>
          </a:extLst>
        </xdr:cNvPr>
        <xdr:cNvGrpSpPr>
          <a:grpSpLocks/>
        </xdr:cNvGrpSpPr>
      </xdr:nvGrpSpPr>
      <xdr:grpSpPr bwMode="auto">
        <a:xfrm>
          <a:off x="5610225" y="104775"/>
          <a:ext cx="0" cy="428625"/>
          <a:chOff x="5362575" y="104775"/>
          <a:chExt cx="0" cy="314325"/>
        </a:xfrm>
      </xdr:grpSpPr>
      <xdr:sp macro="" textlink="">
        <xdr:nvSpPr>
          <xdr:cNvPr id="24" name="Rectangle 2">
            <a:extLst>
              <a:ext uri="{FF2B5EF4-FFF2-40B4-BE49-F238E27FC236}">
                <a16:creationId xmlns:a16="http://schemas.microsoft.com/office/drawing/2014/main" id="{7F2189C7-62D2-D71E-498A-398A5B438A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AF55381B-F5B3-2748-5C99-C3304EE3B78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2549A4FA-B030-46B9-821D-622530F193EF}"/>
            </a:ext>
          </a:extLst>
        </xdr:cNvPr>
        <xdr:cNvGrpSpPr>
          <a:grpSpLocks/>
        </xdr:cNvGrpSpPr>
      </xdr:nvGrpSpPr>
      <xdr:grpSpPr bwMode="auto">
        <a:xfrm>
          <a:off x="5610225" y="104775"/>
          <a:ext cx="0" cy="428625"/>
          <a:chOff x="5362575" y="104775"/>
          <a:chExt cx="0" cy="314325"/>
        </a:xfrm>
      </xdr:grpSpPr>
      <xdr:sp macro="" textlink="">
        <xdr:nvSpPr>
          <xdr:cNvPr id="27" name="Rectangle 16">
            <a:extLst>
              <a:ext uri="{FF2B5EF4-FFF2-40B4-BE49-F238E27FC236}">
                <a16:creationId xmlns:a16="http://schemas.microsoft.com/office/drawing/2014/main" id="{4051FB3B-B7BC-CC0C-24D0-47F24BF1D4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4A230512-5FE5-4974-35F5-F2EFF1A528C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A0EE325E-0343-4B3A-B21E-27A50642329E}"/>
            </a:ext>
          </a:extLst>
        </xdr:cNvPr>
        <xdr:cNvGrpSpPr>
          <a:grpSpLocks/>
        </xdr:cNvGrpSpPr>
      </xdr:nvGrpSpPr>
      <xdr:grpSpPr bwMode="auto">
        <a:xfrm>
          <a:off x="5610225" y="104775"/>
          <a:ext cx="0" cy="428625"/>
          <a:chOff x="7950200" y="104775"/>
          <a:chExt cx="0" cy="314325"/>
        </a:xfrm>
      </xdr:grpSpPr>
      <xdr:sp macro="" textlink="">
        <xdr:nvSpPr>
          <xdr:cNvPr id="30" name="Rectangle 2">
            <a:extLst>
              <a:ext uri="{FF2B5EF4-FFF2-40B4-BE49-F238E27FC236}">
                <a16:creationId xmlns:a16="http://schemas.microsoft.com/office/drawing/2014/main" id="{449BAAEB-3D46-9922-B5A7-8053FD5F783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5E3020EB-2B55-225D-C1C5-655C66EE887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AFA2024C-3FD4-4289-B442-FAAE8EA94F2A}"/>
            </a:ext>
          </a:extLst>
        </xdr:cNvPr>
        <xdr:cNvGrpSpPr>
          <a:grpSpLocks/>
        </xdr:cNvGrpSpPr>
      </xdr:nvGrpSpPr>
      <xdr:grpSpPr bwMode="auto">
        <a:xfrm>
          <a:off x="5610225" y="104775"/>
          <a:ext cx="0" cy="428625"/>
          <a:chOff x="5362575" y="104775"/>
          <a:chExt cx="0" cy="314325"/>
        </a:xfrm>
      </xdr:grpSpPr>
      <xdr:sp macro="" textlink="">
        <xdr:nvSpPr>
          <xdr:cNvPr id="33" name="Rectangle 2">
            <a:extLst>
              <a:ext uri="{FF2B5EF4-FFF2-40B4-BE49-F238E27FC236}">
                <a16:creationId xmlns:a16="http://schemas.microsoft.com/office/drawing/2014/main" id="{E571DC52-C36B-0E6C-261C-A63B835F05B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D496721-7838-AAE1-DA08-EB26E696EE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5AA3C2CD-8691-417F-8D95-9534BE05830B}"/>
            </a:ext>
          </a:extLst>
        </xdr:cNvPr>
        <xdr:cNvGrpSpPr>
          <a:grpSpLocks/>
        </xdr:cNvGrpSpPr>
      </xdr:nvGrpSpPr>
      <xdr:grpSpPr bwMode="auto">
        <a:xfrm>
          <a:off x="5610225" y="104775"/>
          <a:ext cx="0" cy="428625"/>
          <a:chOff x="5362575" y="104775"/>
          <a:chExt cx="0" cy="314325"/>
        </a:xfrm>
      </xdr:grpSpPr>
      <xdr:sp macro="" textlink="">
        <xdr:nvSpPr>
          <xdr:cNvPr id="36" name="Rectangle 16">
            <a:extLst>
              <a:ext uri="{FF2B5EF4-FFF2-40B4-BE49-F238E27FC236}">
                <a16:creationId xmlns:a16="http://schemas.microsoft.com/office/drawing/2014/main" id="{AF7C5D8E-3027-F6A4-EB79-FDB4A59A0AD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40C025F-E459-7B37-12AF-371396EDA66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6D31215A-1343-4D33-BFC7-682C65C8257B}"/>
            </a:ext>
          </a:extLst>
        </xdr:cNvPr>
        <xdr:cNvGrpSpPr>
          <a:grpSpLocks/>
        </xdr:cNvGrpSpPr>
      </xdr:nvGrpSpPr>
      <xdr:grpSpPr bwMode="auto">
        <a:xfrm>
          <a:off x="5610225" y="104775"/>
          <a:ext cx="0" cy="428625"/>
          <a:chOff x="5362575" y="104775"/>
          <a:chExt cx="0" cy="314325"/>
        </a:xfrm>
      </xdr:grpSpPr>
      <xdr:sp macro="" textlink="">
        <xdr:nvSpPr>
          <xdr:cNvPr id="39" name="Rectangle 2">
            <a:extLst>
              <a:ext uri="{FF2B5EF4-FFF2-40B4-BE49-F238E27FC236}">
                <a16:creationId xmlns:a16="http://schemas.microsoft.com/office/drawing/2014/main" id="{892177A4-B70F-B33E-CC45-2C2E2D3724F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CE0395AC-68FC-B46C-91A5-4EB8871A777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07EB832E-5ADA-49A9-90A8-C556C2A1C17B}"/>
            </a:ext>
          </a:extLst>
        </xdr:cNvPr>
        <xdr:cNvGrpSpPr>
          <a:grpSpLocks/>
        </xdr:cNvGrpSpPr>
      </xdr:nvGrpSpPr>
      <xdr:grpSpPr bwMode="auto">
        <a:xfrm>
          <a:off x="5610225" y="104775"/>
          <a:ext cx="0" cy="428625"/>
          <a:chOff x="5362575" y="104775"/>
          <a:chExt cx="0" cy="314325"/>
        </a:xfrm>
      </xdr:grpSpPr>
      <xdr:sp macro="" textlink="">
        <xdr:nvSpPr>
          <xdr:cNvPr id="42" name="Rectangle 16">
            <a:extLst>
              <a:ext uri="{FF2B5EF4-FFF2-40B4-BE49-F238E27FC236}">
                <a16:creationId xmlns:a16="http://schemas.microsoft.com/office/drawing/2014/main" id="{5D24F906-BA9F-23CF-80BF-369D24B3BE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C359EC8E-4AB2-1804-979A-A5512A9394D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A767F8F2-E85D-458A-A352-FEC03222088B}"/>
            </a:ext>
          </a:extLst>
        </xdr:cNvPr>
        <xdr:cNvGrpSpPr>
          <a:grpSpLocks/>
        </xdr:cNvGrpSpPr>
      </xdr:nvGrpSpPr>
      <xdr:grpSpPr bwMode="auto">
        <a:xfrm>
          <a:off x="5610225" y="104775"/>
          <a:ext cx="0" cy="428625"/>
          <a:chOff x="7950200" y="104775"/>
          <a:chExt cx="0" cy="314325"/>
        </a:xfrm>
      </xdr:grpSpPr>
      <xdr:sp macro="" textlink="">
        <xdr:nvSpPr>
          <xdr:cNvPr id="45" name="Rectangle 2">
            <a:extLst>
              <a:ext uri="{FF2B5EF4-FFF2-40B4-BE49-F238E27FC236}">
                <a16:creationId xmlns:a16="http://schemas.microsoft.com/office/drawing/2014/main" id="{60E61EFD-784E-21F0-702A-73BC2FC4AD1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7FD3741E-07A1-FD9A-CF2E-354B00922534}"/>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2FA514F7-DE67-44D7-9230-E7E4320F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EA51AF7F-4B0B-4A3B-A779-27D4864DE7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58</xdr:row>
      <xdr:rowOff>133350</xdr:rowOff>
    </xdr:from>
    <xdr:to>
      <xdr:col>14</xdr:col>
      <xdr:colOff>638175</xdr:colOff>
      <xdr:row>73</xdr:row>
      <xdr:rowOff>47625</xdr:rowOff>
    </xdr:to>
    <xdr:graphicFrame macro="">
      <xdr:nvGraphicFramePr>
        <xdr:cNvPr id="3" name="1 Gráfico">
          <a:extLst>
            <a:ext uri="{FF2B5EF4-FFF2-40B4-BE49-F238E27FC236}">
              <a16:creationId xmlns:a16="http://schemas.microsoft.com/office/drawing/2014/main" id="{CB26608C-76CA-4362-AE4D-853D98A3B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59DD5EAC-46B3-4B60-A68C-F71D118D66C4}"/>
            </a:ext>
          </a:extLst>
        </xdr:cNvPr>
        <xdr:cNvGrpSpPr>
          <a:grpSpLocks/>
        </xdr:cNvGrpSpPr>
      </xdr:nvGrpSpPr>
      <xdr:grpSpPr bwMode="auto">
        <a:xfrm>
          <a:off x="5772150" y="104775"/>
          <a:ext cx="0" cy="428625"/>
          <a:chOff x="5362575" y="104775"/>
          <a:chExt cx="0" cy="314325"/>
        </a:xfrm>
      </xdr:grpSpPr>
      <xdr:sp macro="" textlink="">
        <xdr:nvSpPr>
          <xdr:cNvPr id="3" name="Rectangle 2">
            <a:extLst>
              <a:ext uri="{FF2B5EF4-FFF2-40B4-BE49-F238E27FC236}">
                <a16:creationId xmlns:a16="http://schemas.microsoft.com/office/drawing/2014/main" id="{52AAD9BF-166D-DBCA-DDCB-825943E1FC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751289E-9F37-6633-22FC-AB59B2F0E85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D8535BD6-9BEF-41B0-B361-3EBC487B3C9D}"/>
            </a:ext>
          </a:extLst>
        </xdr:cNvPr>
        <xdr:cNvGrpSpPr>
          <a:grpSpLocks/>
        </xdr:cNvGrpSpPr>
      </xdr:nvGrpSpPr>
      <xdr:grpSpPr bwMode="auto">
        <a:xfrm>
          <a:off x="5772150" y="104775"/>
          <a:ext cx="0" cy="428625"/>
          <a:chOff x="5362575" y="104775"/>
          <a:chExt cx="0" cy="314325"/>
        </a:xfrm>
      </xdr:grpSpPr>
      <xdr:sp macro="" textlink="">
        <xdr:nvSpPr>
          <xdr:cNvPr id="6" name="Rectangle 16">
            <a:extLst>
              <a:ext uri="{FF2B5EF4-FFF2-40B4-BE49-F238E27FC236}">
                <a16:creationId xmlns:a16="http://schemas.microsoft.com/office/drawing/2014/main" id="{E0FAE043-6034-AD59-BFAC-4BD7F453140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3302D090-13E9-AC88-5303-3D4A27F75C8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60A55BC7-D274-4041-8467-B3E2FFB8733D}"/>
            </a:ext>
          </a:extLst>
        </xdr:cNvPr>
        <xdr:cNvGrpSpPr>
          <a:grpSpLocks/>
        </xdr:cNvGrpSpPr>
      </xdr:nvGrpSpPr>
      <xdr:grpSpPr bwMode="auto">
        <a:xfrm>
          <a:off x="5772150" y="104775"/>
          <a:ext cx="0" cy="428625"/>
          <a:chOff x="5362575" y="104775"/>
          <a:chExt cx="0" cy="314325"/>
        </a:xfrm>
      </xdr:grpSpPr>
      <xdr:sp macro="" textlink="">
        <xdr:nvSpPr>
          <xdr:cNvPr id="9" name="Rectangle 2">
            <a:extLst>
              <a:ext uri="{FF2B5EF4-FFF2-40B4-BE49-F238E27FC236}">
                <a16:creationId xmlns:a16="http://schemas.microsoft.com/office/drawing/2014/main" id="{B10FF738-D177-DCAA-5A77-154268DFEB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9D22D7F-2B09-1C08-9FC1-2D062475FD7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0888253B-BB02-42D4-9939-49F7CA5C675F}"/>
            </a:ext>
          </a:extLst>
        </xdr:cNvPr>
        <xdr:cNvGrpSpPr>
          <a:grpSpLocks/>
        </xdr:cNvGrpSpPr>
      </xdr:nvGrpSpPr>
      <xdr:grpSpPr bwMode="auto">
        <a:xfrm>
          <a:off x="5772150" y="104775"/>
          <a:ext cx="0" cy="428625"/>
          <a:chOff x="5362575" y="104775"/>
          <a:chExt cx="0" cy="314325"/>
        </a:xfrm>
      </xdr:grpSpPr>
      <xdr:sp macro="" textlink="">
        <xdr:nvSpPr>
          <xdr:cNvPr id="12" name="Rectangle 16">
            <a:extLst>
              <a:ext uri="{FF2B5EF4-FFF2-40B4-BE49-F238E27FC236}">
                <a16:creationId xmlns:a16="http://schemas.microsoft.com/office/drawing/2014/main" id="{9BEE6767-58CB-7B71-145B-B8358BFDB5A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2E4D0B1-33A4-23C9-51BF-661D5A897BF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00F6F47C-CE10-4A84-B06C-3D9E7C02F4B0}"/>
            </a:ext>
          </a:extLst>
        </xdr:cNvPr>
        <xdr:cNvGrpSpPr>
          <a:grpSpLocks/>
        </xdr:cNvGrpSpPr>
      </xdr:nvGrpSpPr>
      <xdr:grpSpPr bwMode="auto">
        <a:xfrm>
          <a:off x="5772150" y="104775"/>
          <a:ext cx="0" cy="428625"/>
          <a:chOff x="7950200" y="104775"/>
          <a:chExt cx="0" cy="314325"/>
        </a:xfrm>
      </xdr:grpSpPr>
      <xdr:sp macro="" textlink="">
        <xdr:nvSpPr>
          <xdr:cNvPr id="15" name="Rectangle 2">
            <a:extLst>
              <a:ext uri="{FF2B5EF4-FFF2-40B4-BE49-F238E27FC236}">
                <a16:creationId xmlns:a16="http://schemas.microsoft.com/office/drawing/2014/main" id="{41F5FC0B-5F0E-5E80-7708-13A2EAEA72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BBCBD429-ACFE-5E42-7919-F79A89F5E22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C84852FD-C6A0-4E9D-A053-393D157CD31B}"/>
            </a:ext>
          </a:extLst>
        </xdr:cNvPr>
        <xdr:cNvGrpSpPr>
          <a:grpSpLocks/>
        </xdr:cNvGrpSpPr>
      </xdr:nvGrpSpPr>
      <xdr:grpSpPr bwMode="auto">
        <a:xfrm>
          <a:off x="5772150" y="104775"/>
          <a:ext cx="0" cy="428625"/>
          <a:chOff x="5362575" y="104775"/>
          <a:chExt cx="0" cy="314325"/>
        </a:xfrm>
      </xdr:grpSpPr>
      <xdr:sp macro="" textlink="">
        <xdr:nvSpPr>
          <xdr:cNvPr id="18" name="Rectangle 2">
            <a:extLst>
              <a:ext uri="{FF2B5EF4-FFF2-40B4-BE49-F238E27FC236}">
                <a16:creationId xmlns:a16="http://schemas.microsoft.com/office/drawing/2014/main" id="{D61948C1-C867-A369-5619-251A2CC611A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6725B97-AB98-7CA8-7F98-55FF72EAD94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14E5314C-D98B-4392-98D4-ECAC3798D5C4}"/>
            </a:ext>
          </a:extLst>
        </xdr:cNvPr>
        <xdr:cNvGrpSpPr>
          <a:grpSpLocks/>
        </xdr:cNvGrpSpPr>
      </xdr:nvGrpSpPr>
      <xdr:grpSpPr bwMode="auto">
        <a:xfrm>
          <a:off x="5772150" y="104775"/>
          <a:ext cx="0" cy="428625"/>
          <a:chOff x="5362575" y="104775"/>
          <a:chExt cx="0" cy="314325"/>
        </a:xfrm>
      </xdr:grpSpPr>
      <xdr:sp macro="" textlink="">
        <xdr:nvSpPr>
          <xdr:cNvPr id="21" name="Rectangle 16">
            <a:extLst>
              <a:ext uri="{FF2B5EF4-FFF2-40B4-BE49-F238E27FC236}">
                <a16:creationId xmlns:a16="http://schemas.microsoft.com/office/drawing/2014/main" id="{D2C68B93-17FB-EF3C-D1E1-4AEA5FA9A71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86028C7-6F84-294E-A353-7E2B994BF0E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D8066F77-4746-471B-96D2-9A8695A72409}"/>
            </a:ext>
          </a:extLst>
        </xdr:cNvPr>
        <xdr:cNvGrpSpPr>
          <a:grpSpLocks/>
        </xdr:cNvGrpSpPr>
      </xdr:nvGrpSpPr>
      <xdr:grpSpPr bwMode="auto">
        <a:xfrm>
          <a:off x="5772150" y="104775"/>
          <a:ext cx="0" cy="428625"/>
          <a:chOff x="5362575" y="104775"/>
          <a:chExt cx="0" cy="314325"/>
        </a:xfrm>
      </xdr:grpSpPr>
      <xdr:sp macro="" textlink="">
        <xdr:nvSpPr>
          <xdr:cNvPr id="24" name="Rectangle 2">
            <a:extLst>
              <a:ext uri="{FF2B5EF4-FFF2-40B4-BE49-F238E27FC236}">
                <a16:creationId xmlns:a16="http://schemas.microsoft.com/office/drawing/2014/main" id="{EDF10573-F2E9-2ED1-EB1D-9598AB8513B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DFA3EBD-563A-8DEE-16A0-3B43C01A6D0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FE502198-7649-4110-A4E5-2BDB37EAA118}"/>
            </a:ext>
          </a:extLst>
        </xdr:cNvPr>
        <xdr:cNvGrpSpPr>
          <a:grpSpLocks/>
        </xdr:cNvGrpSpPr>
      </xdr:nvGrpSpPr>
      <xdr:grpSpPr bwMode="auto">
        <a:xfrm>
          <a:off x="5772150" y="104775"/>
          <a:ext cx="0" cy="428625"/>
          <a:chOff x="5362575" y="104775"/>
          <a:chExt cx="0" cy="314325"/>
        </a:xfrm>
      </xdr:grpSpPr>
      <xdr:sp macro="" textlink="">
        <xdr:nvSpPr>
          <xdr:cNvPr id="27" name="Rectangle 16">
            <a:extLst>
              <a:ext uri="{FF2B5EF4-FFF2-40B4-BE49-F238E27FC236}">
                <a16:creationId xmlns:a16="http://schemas.microsoft.com/office/drawing/2014/main" id="{32CCD422-1C57-7282-85D9-B5DCC2D53B0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670A2637-FE33-BF54-F59D-01F821A6AF2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08FA17F9-96B1-4790-A097-06B6311142FA}"/>
            </a:ext>
          </a:extLst>
        </xdr:cNvPr>
        <xdr:cNvGrpSpPr>
          <a:grpSpLocks/>
        </xdr:cNvGrpSpPr>
      </xdr:nvGrpSpPr>
      <xdr:grpSpPr bwMode="auto">
        <a:xfrm>
          <a:off x="5772150" y="104775"/>
          <a:ext cx="0" cy="428625"/>
          <a:chOff x="7950200" y="104775"/>
          <a:chExt cx="0" cy="314325"/>
        </a:xfrm>
      </xdr:grpSpPr>
      <xdr:sp macro="" textlink="">
        <xdr:nvSpPr>
          <xdr:cNvPr id="30" name="Rectangle 2">
            <a:extLst>
              <a:ext uri="{FF2B5EF4-FFF2-40B4-BE49-F238E27FC236}">
                <a16:creationId xmlns:a16="http://schemas.microsoft.com/office/drawing/2014/main" id="{A09BF3CE-4F5A-C937-8747-5354F66E78F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7026DDB-04A7-6765-0780-DDD005367A9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0B4EAD96-897C-41A3-A31C-EFBB13D0A3BF}"/>
            </a:ext>
          </a:extLst>
        </xdr:cNvPr>
        <xdr:cNvGrpSpPr>
          <a:grpSpLocks/>
        </xdr:cNvGrpSpPr>
      </xdr:nvGrpSpPr>
      <xdr:grpSpPr bwMode="auto">
        <a:xfrm>
          <a:off x="5772150" y="104775"/>
          <a:ext cx="0" cy="428625"/>
          <a:chOff x="5362575" y="104775"/>
          <a:chExt cx="0" cy="314325"/>
        </a:xfrm>
      </xdr:grpSpPr>
      <xdr:sp macro="" textlink="">
        <xdr:nvSpPr>
          <xdr:cNvPr id="33" name="Rectangle 2">
            <a:extLst>
              <a:ext uri="{FF2B5EF4-FFF2-40B4-BE49-F238E27FC236}">
                <a16:creationId xmlns:a16="http://schemas.microsoft.com/office/drawing/2014/main" id="{9DFFB03A-7E4B-5CCD-F49D-CFC46D2B04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0EC5ECE-D7E5-563E-2993-D8D7D779CD1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867C7C5D-64B4-4126-A9DE-B6333FA449A7}"/>
            </a:ext>
          </a:extLst>
        </xdr:cNvPr>
        <xdr:cNvGrpSpPr>
          <a:grpSpLocks/>
        </xdr:cNvGrpSpPr>
      </xdr:nvGrpSpPr>
      <xdr:grpSpPr bwMode="auto">
        <a:xfrm>
          <a:off x="5772150" y="104775"/>
          <a:ext cx="0" cy="428625"/>
          <a:chOff x="5362575" y="104775"/>
          <a:chExt cx="0" cy="314325"/>
        </a:xfrm>
      </xdr:grpSpPr>
      <xdr:sp macro="" textlink="">
        <xdr:nvSpPr>
          <xdr:cNvPr id="36" name="Rectangle 16">
            <a:extLst>
              <a:ext uri="{FF2B5EF4-FFF2-40B4-BE49-F238E27FC236}">
                <a16:creationId xmlns:a16="http://schemas.microsoft.com/office/drawing/2014/main" id="{7240C93B-B071-D12E-742C-8CC30FDB416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71B740CA-43A6-ED66-D7B9-275295DC6DC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29A93A70-81C2-4EB3-BB44-EC409A1A98AF}"/>
            </a:ext>
          </a:extLst>
        </xdr:cNvPr>
        <xdr:cNvGrpSpPr>
          <a:grpSpLocks/>
        </xdr:cNvGrpSpPr>
      </xdr:nvGrpSpPr>
      <xdr:grpSpPr bwMode="auto">
        <a:xfrm>
          <a:off x="5772150" y="104775"/>
          <a:ext cx="0" cy="428625"/>
          <a:chOff x="5362575" y="104775"/>
          <a:chExt cx="0" cy="314325"/>
        </a:xfrm>
      </xdr:grpSpPr>
      <xdr:sp macro="" textlink="">
        <xdr:nvSpPr>
          <xdr:cNvPr id="39" name="Rectangle 2">
            <a:extLst>
              <a:ext uri="{FF2B5EF4-FFF2-40B4-BE49-F238E27FC236}">
                <a16:creationId xmlns:a16="http://schemas.microsoft.com/office/drawing/2014/main" id="{CB4428D5-EF06-84BD-62DD-5EB2090295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15D98583-8476-EC15-3463-2EFB01D0757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AA40F5CF-CD06-4560-AFA3-3B1BCB1423C5}"/>
            </a:ext>
          </a:extLst>
        </xdr:cNvPr>
        <xdr:cNvGrpSpPr>
          <a:grpSpLocks/>
        </xdr:cNvGrpSpPr>
      </xdr:nvGrpSpPr>
      <xdr:grpSpPr bwMode="auto">
        <a:xfrm>
          <a:off x="5772150" y="104775"/>
          <a:ext cx="0" cy="428625"/>
          <a:chOff x="5362575" y="104775"/>
          <a:chExt cx="0" cy="314325"/>
        </a:xfrm>
      </xdr:grpSpPr>
      <xdr:sp macro="" textlink="">
        <xdr:nvSpPr>
          <xdr:cNvPr id="42" name="Rectangle 16">
            <a:extLst>
              <a:ext uri="{FF2B5EF4-FFF2-40B4-BE49-F238E27FC236}">
                <a16:creationId xmlns:a16="http://schemas.microsoft.com/office/drawing/2014/main" id="{013615FB-A971-49FE-52E8-D64D9CDB8FF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FC5AEFE-B976-8E4C-6EE4-51CD4DDDA4A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996A4582-28C3-4AD0-91F6-45BBA96CD39C}"/>
            </a:ext>
          </a:extLst>
        </xdr:cNvPr>
        <xdr:cNvGrpSpPr>
          <a:grpSpLocks/>
        </xdr:cNvGrpSpPr>
      </xdr:nvGrpSpPr>
      <xdr:grpSpPr bwMode="auto">
        <a:xfrm>
          <a:off x="5772150" y="104775"/>
          <a:ext cx="0" cy="428625"/>
          <a:chOff x="7950200" y="104775"/>
          <a:chExt cx="0" cy="314325"/>
        </a:xfrm>
      </xdr:grpSpPr>
      <xdr:sp macro="" textlink="">
        <xdr:nvSpPr>
          <xdr:cNvPr id="45" name="Rectangle 2">
            <a:extLst>
              <a:ext uri="{FF2B5EF4-FFF2-40B4-BE49-F238E27FC236}">
                <a16:creationId xmlns:a16="http://schemas.microsoft.com/office/drawing/2014/main" id="{5331CBEF-3091-4F5A-76B7-8A7A329427D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86E7956-315C-D7B4-3000-4122674DF4B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95250</xdr:colOff>
      <xdr:row>0</xdr:row>
      <xdr:rowOff>38100</xdr:rowOff>
    </xdr:from>
    <xdr:to>
      <xdr:col>0</xdr:col>
      <xdr:colOff>1390650</xdr:colOff>
      <xdr:row>3</xdr:row>
      <xdr:rowOff>247650</xdr:rowOff>
    </xdr:to>
    <xdr:pic>
      <xdr:nvPicPr>
        <xdr:cNvPr id="47" name="Imagen 1">
          <a:extLst>
            <a:ext uri="{FF2B5EF4-FFF2-40B4-BE49-F238E27FC236}">
              <a16:creationId xmlns:a16="http://schemas.microsoft.com/office/drawing/2014/main" id="{0220781A-65AD-4321-8B7B-BEBDB7B2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810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13EE4E00-BC02-40F6-A310-5C94996D9777}"/>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0859DF28-20E5-584B-22DA-07DC2E3537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9B99C78-CC79-4A73-1B51-249F2036F7A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F8AA2CC5-8784-4C09-995F-324DD833DC73}"/>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5A8D8D85-13EE-34C4-FF10-C56BA777651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82F1FDF7-8BBA-9FC2-FDC0-A84CFD716B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E073BC29-D9BC-4E7E-8447-05EF018FB4FA}"/>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19E942CE-F10F-CF4D-4C31-4448A568853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EE3460E-F6CE-E203-788F-D6D7B6DC921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82ED88CA-3EF7-4924-8DF3-4F6414D7449A}"/>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48217B77-0BFA-37FC-A73B-2D081058590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975AA-3A49-B3EF-7E36-CBAA03456F3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D491BFDD-7786-47F3-8F53-D1D86D0C5B76}"/>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8E4BD40F-1FD7-1C55-F865-3B7BFDD870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334B02FB-0602-E43B-FB4E-E1C9F3EE5063}"/>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5027408-B30C-4AF4-9434-9985733BD4AE}"/>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3C94FE26-8BD1-81B2-6D04-F594EBA3D5A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E79C0E2-513C-EFD0-F729-FA1E063D69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CF856A57-BE03-4ECD-82AC-5A8BC5953402}"/>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88617CEA-C8A9-A0AA-5D10-FAC0A7A274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56B72CB-462E-34FD-C183-3814EF61AD6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40F69702-407B-411A-9A33-3ACBD984B742}"/>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6573A2FA-0595-E0E5-CE3D-A493C3027F2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ED4663B1-3DE9-7E37-3381-669C55265D5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CC2F3C39-F46A-40B3-940C-944439DFC7E3}"/>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9950C8EE-EE74-D548-A8BF-88DE3F06907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39E9DAC5-C858-FD07-E975-D03B455BCAA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3FC5E0D3-AD80-4D41-952B-B170FE7216B8}"/>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4EB984F1-643D-A843-556D-837339D921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C28C93B7-2827-02C8-EB5D-B8765E5EF5F4}"/>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28360423-B504-42D9-9C74-493B3AB38120}"/>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47E3DAFA-C887-F460-394E-6241DBC6CCD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FFDE397-1A84-4FD5-0F03-D67B8125C55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967C4160-ADB7-4440-8CAC-9680175E1ADB}"/>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2CE1120A-AFAA-D572-21E2-6DFD28E6B2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4913875-1B0E-52F5-6704-585ED72C773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1A6095F6-6B84-4F6A-B766-CA8A09042B1D}"/>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CCCF798E-3EA2-3531-2ECE-9D6571F8894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339E5F89-8561-E842-7B5A-10692310A20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F303C1B-038B-4DEB-BFBC-4BE84BD2425E}"/>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D8A6AC31-7F38-9732-4D58-607472744CE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E804C49-ABCC-8F4C-1956-3DD4DDC1100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E103673-04E4-42F3-BAE9-3B9E352A09BB}"/>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5ED81A86-BEE9-7C1F-0A1E-2472273A2A7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3B1AE9DC-24E9-A561-50FD-FB6BF671564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320F7CD9-B0B5-4D71-BCFB-6C0DB6950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4167"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4167"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4167"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4167"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4167"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4167"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4167"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4167"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4167"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4167"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4167"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4167"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4167"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4167"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4167"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D22A104B-D4B3-4DDB-963F-9BC7A9E7F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8C897D5A-F3D9-41AB-A010-8254DB7DF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8A46FE5F-C44A-4F02-8774-C9D77E3C3DE1}"/>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9D4288E4-EEB8-543C-1F51-D2257338FAE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420431DB-7183-2474-E9D6-F8CA34CE865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B3982FC9-BB78-41E2-BA61-8AA641825718}"/>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9FAF8D72-B5F5-1EE7-1C06-220549A2225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9904D81-C2DA-0104-3F79-F243D20D49B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93D335E9-E48D-4CAF-9790-61CB121852FA}"/>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A5645ECB-629A-3A93-C889-04902466DE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4D132A30-9241-A8C7-57C9-BB007F9F54F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38D329B6-E11D-479D-87B9-4746A3353AF2}"/>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1013E211-BEB7-BD52-29FE-B32F434059C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7E8E2C4A-A331-FBBA-6B47-8C51686F540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59DFF4FF-3668-4A73-881F-1C57CF9FE8C7}"/>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8D77746A-0C8B-B828-7D3D-78449C8C817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ABD8A4C7-758A-60DA-1B60-DF235358226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39112471-1780-48D8-911F-741ED0A42496}"/>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23282A7B-5A3F-7704-554A-AEDA45BD05D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BFAA097-CB34-C7D0-2F94-2E7BAC18517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B1DB8194-241E-47FE-A24D-BCC53CB6A0FE}"/>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5AC042CC-214A-8E33-77B9-316E88A6D7E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705C39B-4EDA-8AA6-8FD3-10CBBF487AC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2B35CB09-E099-4C58-B2B7-758AA289AF3C}"/>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C4F79330-A7F7-51A1-07AC-E46AD1E3E2F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6947B3C-6176-4772-FD56-0D38BB01583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A54AF3CC-19D5-4295-B185-59B56B567588}"/>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20FF9678-5DF5-0992-A3CA-F6EC80554B1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4AC7D5D-6B55-E69E-02C2-669A485DE8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ED1772B-355C-480C-A52A-DD21F385F877}"/>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F3D8A044-3C43-4322-B3DD-AE09921B9EA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42C7304F-06DA-42F4-A665-505652FF6CB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B106A2A-90BE-4CD6-A36F-6562163140B3}"/>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70D2FAAA-7FAF-C655-58C8-5B0AE6DEB06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8F11C9F-4FDF-6B6F-84F4-C8D7ABC2CF9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26928509-C8DB-4032-84C5-B5F3E5ED3EB3}"/>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E252D3CE-1A08-6E3B-513B-E1FE8BC461B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B860C1D5-B542-C038-C6F7-C740AE696FA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AE4B85C4-0B8F-4AC7-8200-659D8F855511}"/>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FFBA178-C1F1-EC08-0420-C1412F59187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5730CA71-3ACA-9471-1DE3-91F1CA61464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F53FA829-08C9-4B20-8769-8F400217D4FF}"/>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1F61070C-D59E-F3D4-B404-039D3EE6790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C73993B-3D84-8614-AE74-EB05BBE2F4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927B6BDA-F477-4B45-AB67-5E6DFB6D9DE5}"/>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858B6C8F-AD42-8EF3-DDFD-F95074594D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2541B71E-E80A-AEDF-FF19-7B1D3227FB97}"/>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8849FB73-4D56-4D17-92D0-452111E12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6F24B4E4-1F9E-4F4A-B3C9-B7269A06C5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FBAA190D-92E9-41DF-96C1-FB32F6B08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49195C1-918C-4086-8C78-ACAE3CE5554F}"/>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EBE2F3CC-95CE-4021-D35B-A5C26D7A690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55BAF8D-93AB-154C-7A41-015483CCCCD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6849D59E-7D55-4324-9D7A-1B2307729635}"/>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CDB40FA3-6E01-D45B-59F5-1D9B3DAB79F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B59581E6-ECE2-CF72-FF13-73F6A893034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11A59C82-40D3-435C-B950-FABD3CE85285}"/>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42A8C6B4-FA6F-CD47-835A-50AF36C8AED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2516AA3-DF37-6DD1-5A45-707873F2329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C715F549-C6B7-42FE-9BFF-01C1EDA6AC7E}"/>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F393447E-1EE2-4352-D866-43F10248935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78E995C5-F515-17EF-613B-603ED9FAB86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DBA69E6A-03F6-486C-A334-12186833ACED}"/>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EE86C05E-F481-B6BF-E489-215BB7CD6BF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C865D0D-FA19-1E9F-2D3C-B9B2000F819E}"/>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E5D14091-7F84-4500-8BD1-0824E3267ED8}"/>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9390FDAC-2227-7ED1-ECC3-3758E4D5A7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175D87D2-9AAA-61BD-8839-78E73C1989B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D9ABA889-63D3-4D73-9638-FC60D2DA923B}"/>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69B6927B-9AAE-6DFB-4C85-EDE42021B63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1EFEC5A-B032-3386-E8BF-A65AEC39DE3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C34757CF-8DAF-4878-A48C-CFA66F3077A3}"/>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27D81608-36AC-C2E3-BC4D-5F31754BA40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C1C1753-07FA-D8A5-DBDE-B3F31BD4034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B56BB841-3046-474F-953F-D3A997AF19D9}"/>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2A3DAE7C-C5D7-3253-FF44-36762F257FF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BB63BD6A-A91C-23B8-306E-0A8AA9A5C62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9CBC81E9-C10C-401C-B2BC-58F5AF02F0F1}"/>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8F894162-EBC6-C7F9-6120-D6E445FEC97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C9A2B5A-DAF8-926D-583D-253E37D5BC3D}"/>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948B786C-5FBD-4FD7-99B7-3E499CEF94AE}"/>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8CFA237F-C920-3EFB-0F83-E8E1281D2A3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D97F7C5-5413-080C-7696-926D3AAAD39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613990E5-5CE1-4DF7-A807-15D4E0066BD1}"/>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7AFD69CC-C223-7F69-9898-E8653D5A17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6EDE881-3ACA-3C95-AF6B-E50D8860D06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A8745EF7-6EAD-445A-8C2F-E48E202B6A7D}"/>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E1A7C457-8AD4-AEE0-5EBD-24A7C55665A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DAEC9EB-B50B-3E72-8879-73CACF55EA6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EF804849-FD15-45D3-B7C0-52EC4D82F3C2}"/>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B4EEE9A2-E170-CB9B-5CF4-9E390A320F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3A337471-CEAF-05F1-1616-941FF804FF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8DF1E393-552B-4198-9326-5721DC0CC356}"/>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BC69DDB2-BF15-10E7-4F2D-66F9B282D9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769AB147-92D4-5552-82BD-FF3837F115C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CA8AD9DB-0EE0-4A59-A618-F78D33FFB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3081599B-3DDD-4662-8527-17B6DFABCF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50</xdr:row>
      <xdr:rowOff>133350</xdr:rowOff>
    </xdr:from>
    <xdr:to>
      <xdr:col>14</xdr:col>
      <xdr:colOff>638175</xdr:colOff>
      <xdr:row>65</xdr:row>
      <xdr:rowOff>47625</xdr:rowOff>
    </xdr:to>
    <xdr:graphicFrame macro="">
      <xdr:nvGraphicFramePr>
        <xdr:cNvPr id="3" name="1 Gráfico">
          <a:extLst>
            <a:ext uri="{FF2B5EF4-FFF2-40B4-BE49-F238E27FC236}">
              <a16:creationId xmlns:a16="http://schemas.microsoft.com/office/drawing/2014/main" id="{0F500D51-FC40-4C83-B5ED-40B04A898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p\AppData\Local\Microsoft\Windows\INetCache\Content.Outlook\JVQWM7L1\GC-F-006_GestionInformacionempresarial_2024%20final%20Ago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sultas atendidad E.F."/>
      <sheetName val="1.1. Registro consultas atendid"/>
      <sheetName val="2. Consultas atendidas NIIF"/>
      <sheetName val="2.1. Registro consultas atendid"/>
      <sheetName val="3. Solicitudes atendidas oportu"/>
      <sheetName val="3.1. Registro solicitudes atend"/>
      <sheetName val="4. Solicitudes atendidas"/>
      <sheetName val="4.1. Registro solicitudes atend"/>
      <sheetName val="5. Capacitaciones realizadas"/>
      <sheetName val="5.1. Registro capacitaciones re"/>
      <sheetName val="6. Informes E.F. recepcionados"/>
      <sheetName val="6.1. Registro informes E.F. rec"/>
      <sheetName val="7. Actos Administrativos notifi"/>
      <sheetName val="7.1. Registro actos administrat"/>
    </sheetNames>
    <sheetDataSet>
      <sheetData sheetId="0"/>
      <sheetData sheetId="1"/>
      <sheetData sheetId="2"/>
      <sheetData sheetId="3"/>
      <sheetData sheetId="4"/>
      <sheetData sheetId="5"/>
      <sheetData sheetId="6"/>
      <sheetData sheetId="7"/>
      <sheetData sheetId="8"/>
      <sheetData sheetId="9"/>
      <sheetData sheetId="10">
        <row r="40">
          <cell r="M40" t="str">
            <v>Coordinador Grupo Informes Empresariales</v>
          </cell>
        </row>
      </sheetData>
      <sheetData sheetId="11">
        <row r="11">
          <cell r="E11">
            <v>0.86104299982058485</v>
          </cell>
        </row>
        <row r="12">
          <cell r="E12">
            <v>7.6281322887387121E-2</v>
          </cell>
        </row>
        <row r="13">
          <cell r="E13" t="str">
            <v>0</v>
          </cell>
        </row>
        <row r="16">
          <cell r="E16">
            <v>0.86104299982058485</v>
          </cell>
        </row>
        <row r="17">
          <cell r="E17">
            <v>7.6281322887387121E-2</v>
          </cell>
        </row>
        <row r="18">
          <cell r="E18" t="str">
            <v>0</v>
          </cell>
        </row>
        <row r="21">
          <cell r="E21" t="str">
            <v>0</v>
          </cell>
        </row>
        <row r="22">
          <cell r="E22" t="str">
            <v>0</v>
          </cell>
        </row>
        <row r="23">
          <cell r="E23" t="str">
            <v>0</v>
          </cell>
        </row>
      </sheetData>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5"/>
  <sheetViews>
    <sheetView topLeftCell="A68" workbookViewId="0">
      <selection activeCell="C72" sqref="C72:P72"/>
    </sheetView>
  </sheetViews>
  <sheetFormatPr baseColWidth="10" defaultColWidth="11.42578125" defaultRowHeight="12.75" x14ac:dyDescent="0.2"/>
  <cols>
    <col min="1" max="1" width="3" style="1" customWidth="1"/>
    <col min="2" max="2" width="30" style="3" customWidth="1"/>
    <col min="3" max="3" width="16.85546875" style="1" customWidth="1"/>
    <col min="4" max="6" width="8.28515625" style="1" customWidth="1"/>
    <col min="7" max="7" width="9.5703125" style="1" bestFit="1" customWidth="1"/>
    <col min="8" max="15" width="8.28515625" style="1" customWidth="1"/>
    <col min="16" max="16" width="14"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164</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152</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216</v>
      </c>
      <c r="D16" s="208"/>
      <c r="E16" s="208"/>
      <c r="F16" s="208"/>
      <c r="G16" s="208"/>
      <c r="H16" s="208"/>
      <c r="I16" s="208"/>
      <c r="J16" s="208"/>
      <c r="K16" s="208"/>
      <c r="L16" s="208"/>
      <c r="M16" s="208"/>
      <c r="N16" s="208"/>
      <c r="O16" s="208"/>
      <c r="P16" s="209"/>
      <c r="Q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51" customHeight="1" thickBot="1" x14ac:dyDescent="0.25">
      <c r="A22" s="3"/>
      <c r="B22" s="8" t="s">
        <v>3</v>
      </c>
      <c r="C22" s="220" t="s">
        <v>224</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73.5" customHeight="1" thickBot="1" x14ac:dyDescent="0.25">
      <c r="A24" s="3"/>
      <c r="B24" s="8" t="s">
        <v>12</v>
      </c>
      <c r="C24" s="226" t="s">
        <v>225</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131">
        <v>0.9</v>
      </c>
      <c r="D26" s="132"/>
      <c r="E26" s="132"/>
      <c r="F26" s="132"/>
      <c r="G26" s="132"/>
      <c r="H26" s="132"/>
      <c r="I26" s="132"/>
      <c r="J26" s="132"/>
      <c r="K26" s="132"/>
      <c r="L26" s="132"/>
      <c r="M26" s="132"/>
      <c r="N26" s="132"/>
      <c r="O26" s="132"/>
      <c r="P26" s="133"/>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235" t="s">
        <v>228</v>
      </c>
      <c r="E28" s="236"/>
      <c r="F28" s="236"/>
      <c r="G28" s="237"/>
      <c r="H28" s="238" t="s">
        <v>15</v>
      </c>
      <c r="I28" s="238"/>
      <c r="J28" s="238"/>
      <c r="K28" s="235" t="s">
        <v>175</v>
      </c>
      <c r="L28" s="236"/>
      <c r="M28" s="237"/>
      <c r="N28" s="239" t="s">
        <v>16</v>
      </c>
      <c r="O28" s="240"/>
      <c r="P28" s="50" t="s">
        <v>123</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50</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50</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50</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ht="13.5" thickBot="1" x14ac:dyDescent="0.25">
      <c r="A39" s="3"/>
      <c r="B39" s="48" t="s">
        <v>22</v>
      </c>
      <c r="C39" s="248" t="s">
        <v>18</v>
      </c>
      <c r="D39" s="248"/>
      <c r="E39" s="248"/>
      <c r="F39" s="248"/>
      <c r="G39" s="248"/>
      <c r="H39" s="248" t="s">
        <v>7</v>
      </c>
      <c r="I39" s="248"/>
      <c r="J39" s="248"/>
      <c r="K39" s="248"/>
      <c r="L39" s="248"/>
      <c r="M39" s="248" t="s">
        <v>19</v>
      </c>
      <c r="N39" s="248"/>
      <c r="O39" s="248"/>
      <c r="P39" s="249"/>
      <c r="Q39" s="3"/>
    </row>
    <row r="40" spans="1:17" ht="64.5" customHeight="1" x14ac:dyDescent="0.2">
      <c r="A40" s="3"/>
      <c r="B40" s="64" t="s">
        <v>226</v>
      </c>
      <c r="C40" s="256" t="s">
        <v>146</v>
      </c>
      <c r="D40" s="256"/>
      <c r="E40" s="256"/>
      <c r="F40" s="256"/>
      <c r="G40" s="256"/>
      <c r="H40" s="257" t="s">
        <v>119</v>
      </c>
      <c r="I40" s="257"/>
      <c r="J40" s="257"/>
      <c r="K40" s="257"/>
      <c r="L40" s="257"/>
      <c r="M40" s="258" t="s">
        <v>147</v>
      </c>
      <c r="N40" s="258"/>
      <c r="O40" s="258"/>
      <c r="P40" s="259"/>
      <c r="Q40" s="3"/>
    </row>
    <row r="41" spans="1:17" ht="55.5" customHeight="1" thickBot="1" x14ac:dyDescent="0.25">
      <c r="A41" s="3"/>
      <c r="B41" s="59" t="s">
        <v>227</v>
      </c>
      <c r="C41" s="260" t="s">
        <v>148</v>
      </c>
      <c r="D41" s="260"/>
      <c r="E41" s="260"/>
      <c r="F41" s="260"/>
      <c r="G41" s="260"/>
      <c r="H41" s="261" t="s">
        <v>119</v>
      </c>
      <c r="I41" s="261"/>
      <c r="J41" s="261"/>
      <c r="K41" s="261"/>
      <c r="L41" s="261"/>
      <c r="M41" s="262" t="s">
        <v>147</v>
      </c>
      <c r="N41" s="262"/>
      <c r="O41" s="262"/>
      <c r="P41" s="26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0" t="s">
        <v>20</v>
      </c>
      <c r="C45" s="137" t="s">
        <v>252</v>
      </c>
      <c r="D45" s="12" t="s">
        <v>253</v>
      </c>
      <c r="E45" s="12" t="s">
        <v>254</v>
      </c>
      <c r="F45" s="12" t="s">
        <v>255</v>
      </c>
      <c r="G45" s="12" t="s">
        <v>256</v>
      </c>
      <c r="H45" s="12" t="s">
        <v>257</v>
      </c>
      <c r="I45" s="12" t="s">
        <v>258</v>
      </c>
      <c r="J45" s="12" t="s">
        <v>259</v>
      </c>
      <c r="K45" s="12" t="s">
        <v>260</v>
      </c>
      <c r="L45" s="12" t="s">
        <v>261</v>
      </c>
      <c r="M45" s="12" t="s">
        <v>262</v>
      </c>
      <c r="N45" s="12" t="s">
        <v>263</v>
      </c>
      <c r="O45" s="12" t="s">
        <v>264</v>
      </c>
      <c r="P45" s="14" t="s">
        <v>24</v>
      </c>
      <c r="Q45" s="3"/>
    </row>
    <row r="46" spans="1:17" x14ac:dyDescent="0.2">
      <c r="A46" s="3"/>
      <c r="B46" s="251"/>
      <c r="C46" s="129" t="s">
        <v>251</v>
      </c>
      <c r="D46" s="116"/>
      <c r="E46" s="116"/>
      <c r="F46" s="116"/>
      <c r="G46" s="134">
        <f>+C26</f>
        <v>0.9</v>
      </c>
      <c r="H46" s="116"/>
      <c r="I46" s="116"/>
      <c r="J46" s="116"/>
      <c r="K46" s="134">
        <f>+C26</f>
        <v>0.9</v>
      </c>
      <c r="L46" s="116"/>
      <c r="M46" s="116"/>
      <c r="N46" s="116"/>
      <c r="O46" s="134">
        <f>+C26</f>
        <v>0.9</v>
      </c>
      <c r="P46" s="138">
        <f>AVERAGE(G46:K46:O46)</f>
        <v>0.9</v>
      </c>
      <c r="Q46" s="3"/>
    </row>
    <row r="47" spans="1:17" ht="13.5" thickBot="1" x14ac:dyDescent="0.25">
      <c r="A47" s="3"/>
      <c r="B47" s="252"/>
      <c r="C47" s="15" t="s">
        <v>265</v>
      </c>
      <c r="D47" s="130"/>
      <c r="E47" s="130"/>
      <c r="F47" s="130"/>
      <c r="G47" s="135">
        <f>+'1.1. Registro consultas atendid'!D10</f>
        <v>1</v>
      </c>
      <c r="H47" s="130"/>
      <c r="I47" s="130"/>
      <c r="J47" s="130"/>
      <c r="K47" s="135">
        <f>+'1.1. Registro consultas atendid'!F10</f>
        <v>1</v>
      </c>
      <c r="L47" s="130"/>
      <c r="M47" s="130"/>
      <c r="N47" s="130"/>
      <c r="O47" s="136">
        <f>IF('1.1. Registro consultas atendid'!H10=0," ",'1.1. Registro consultas atendid'!H10)</f>
        <v>1</v>
      </c>
      <c r="P47" s="138">
        <f>AVERAGE(G47:K47:O47)</f>
        <v>1</v>
      </c>
      <c r="Q47" s="3"/>
    </row>
    <row r="48" spans="1:17" ht="3" customHeight="1" thickBot="1" x14ac:dyDescent="0.25">
      <c r="A48" s="3"/>
      <c r="B48" s="53">
        <v>0.9</v>
      </c>
      <c r="C48" s="54"/>
      <c r="D48" s="109"/>
      <c r="E48" s="109"/>
      <c r="F48" s="110">
        <f>+$C$26</f>
        <v>0.9</v>
      </c>
      <c r="G48" s="109"/>
      <c r="H48" s="109"/>
      <c r="I48" s="110">
        <f>+$C$26</f>
        <v>0.9</v>
      </c>
      <c r="J48" s="109"/>
      <c r="K48" s="109"/>
      <c r="L48" s="110">
        <f>+$C$26</f>
        <v>0.9</v>
      </c>
      <c r="M48" s="109"/>
      <c r="N48" s="109"/>
      <c r="O48" s="110">
        <f>+$C$26</f>
        <v>0.9</v>
      </c>
      <c r="P48" s="110">
        <f>+$C$26</f>
        <v>0.9</v>
      </c>
      <c r="Q48" s="3"/>
    </row>
    <row r="49" spans="1:17" ht="22.5" customHeight="1" thickBot="1" x14ac:dyDescent="0.25">
      <c r="A49" s="3"/>
      <c r="B49" s="253" t="s">
        <v>21</v>
      </c>
      <c r="C49" s="254"/>
      <c r="D49" s="254"/>
      <c r="E49" s="254"/>
      <c r="F49" s="254"/>
      <c r="G49" s="254"/>
      <c r="H49" s="254"/>
      <c r="I49" s="254"/>
      <c r="J49" s="254"/>
      <c r="K49" s="254"/>
      <c r="L49" s="254"/>
      <c r="M49" s="254"/>
      <c r="N49" s="254"/>
      <c r="O49" s="254"/>
      <c r="P49" s="255"/>
      <c r="Q49" s="3"/>
    </row>
    <row r="50" spans="1:17" x14ac:dyDescent="0.2">
      <c r="A50" s="3"/>
      <c r="B50" s="267"/>
      <c r="C50" s="268"/>
      <c r="D50" s="268"/>
      <c r="E50" s="268"/>
      <c r="F50" s="268"/>
      <c r="G50" s="268"/>
      <c r="H50" s="268"/>
      <c r="I50" s="268"/>
      <c r="J50" s="268"/>
      <c r="K50" s="268"/>
      <c r="L50" s="268"/>
      <c r="M50" s="268"/>
      <c r="N50" s="268"/>
      <c r="O50" s="268"/>
      <c r="P50" s="269"/>
      <c r="Q50" s="3"/>
    </row>
    <row r="51" spans="1:17" x14ac:dyDescent="0.2">
      <c r="A51" s="3"/>
      <c r="B51" s="270"/>
      <c r="C51" s="271"/>
      <c r="D51" s="271"/>
      <c r="E51" s="271"/>
      <c r="F51" s="271"/>
      <c r="G51" s="271"/>
      <c r="H51" s="271"/>
      <c r="I51" s="271"/>
      <c r="J51" s="271"/>
      <c r="K51" s="271"/>
      <c r="L51" s="271"/>
      <c r="M51" s="271"/>
      <c r="N51" s="271"/>
      <c r="O51" s="271"/>
      <c r="P51" s="272"/>
      <c r="Q51" s="3"/>
    </row>
    <row r="52" spans="1:17" x14ac:dyDescent="0.2">
      <c r="A52" s="3"/>
      <c r="B52" s="270"/>
      <c r="C52" s="271"/>
      <c r="D52" s="271"/>
      <c r="E52" s="271"/>
      <c r="F52" s="271"/>
      <c r="G52" s="271"/>
      <c r="H52" s="271"/>
      <c r="I52" s="271"/>
      <c r="J52" s="271"/>
      <c r="K52" s="271"/>
      <c r="L52" s="271"/>
      <c r="M52" s="271"/>
      <c r="N52" s="271"/>
      <c r="O52" s="271"/>
      <c r="P52" s="272"/>
      <c r="Q52" s="3"/>
    </row>
    <row r="53" spans="1:17" x14ac:dyDescent="0.2">
      <c r="A53" s="3"/>
      <c r="B53" s="270"/>
      <c r="C53" s="271"/>
      <c r="D53" s="271"/>
      <c r="E53" s="271"/>
      <c r="F53" s="271"/>
      <c r="G53" s="271"/>
      <c r="H53" s="271"/>
      <c r="I53" s="271"/>
      <c r="J53" s="271"/>
      <c r="K53" s="271"/>
      <c r="L53" s="271"/>
      <c r="M53" s="271"/>
      <c r="N53" s="271"/>
      <c r="O53" s="271"/>
      <c r="P53" s="272"/>
      <c r="Q53" s="3"/>
    </row>
    <row r="54" spans="1:17" x14ac:dyDescent="0.2">
      <c r="A54" s="3"/>
      <c r="B54" s="270"/>
      <c r="C54" s="271"/>
      <c r="D54" s="271"/>
      <c r="E54" s="271"/>
      <c r="F54" s="271"/>
      <c r="G54" s="271"/>
      <c r="H54" s="271"/>
      <c r="I54" s="271"/>
      <c r="J54" s="271"/>
      <c r="K54" s="271"/>
      <c r="L54" s="271"/>
      <c r="M54" s="271"/>
      <c r="N54" s="271"/>
      <c r="O54" s="271"/>
      <c r="P54" s="272"/>
      <c r="Q54" s="3"/>
    </row>
    <row r="55" spans="1:17" x14ac:dyDescent="0.2">
      <c r="A55" s="3"/>
      <c r="B55" s="270"/>
      <c r="C55" s="271"/>
      <c r="D55" s="271"/>
      <c r="E55" s="271"/>
      <c r="F55" s="271"/>
      <c r="G55" s="271"/>
      <c r="H55" s="271"/>
      <c r="I55" s="271"/>
      <c r="J55" s="271"/>
      <c r="K55" s="271"/>
      <c r="L55" s="271"/>
      <c r="M55" s="271"/>
      <c r="N55" s="271"/>
      <c r="O55" s="271"/>
      <c r="P55" s="272"/>
      <c r="Q55" s="3"/>
    </row>
    <row r="56" spans="1:17" x14ac:dyDescent="0.2">
      <c r="A56" s="3"/>
      <c r="B56" s="270"/>
      <c r="C56" s="271"/>
      <c r="D56" s="271"/>
      <c r="E56" s="271"/>
      <c r="F56" s="271"/>
      <c r="G56" s="271"/>
      <c r="H56" s="271"/>
      <c r="I56" s="271"/>
      <c r="J56" s="271"/>
      <c r="K56" s="271"/>
      <c r="L56" s="271"/>
      <c r="M56" s="271"/>
      <c r="N56" s="271"/>
      <c r="O56" s="271"/>
      <c r="P56" s="272"/>
      <c r="Q56" s="3"/>
    </row>
    <row r="57" spans="1:17" x14ac:dyDescent="0.2">
      <c r="A57" s="3"/>
      <c r="B57" s="270"/>
      <c r="C57" s="271"/>
      <c r="D57" s="271"/>
      <c r="E57" s="271"/>
      <c r="F57" s="271"/>
      <c r="G57" s="271"/>
      <c r="H57" s="271"/>
      <c r="I57" s="271"/>
      <c r="J57" s="271"/>
      <c r="K57" s="271"/>
      <c r="L57" s="271"/>
      <c r="M57" s="271"/>
      <c r="N57" s="271"/>
      <c r="O57" s="271"/>
      <c r="P57" s="272"/>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x14ac:dyDescent="0.2">
      <c r="A64" s="3"/>
      <c r="B64" s="270"/>
      <c r="C64" s="271"/>
      <c r="D64" s="271"/>
      <c r="E64" s="271"/>
      <c r="F64" s="271"/>
      <c r="G64" s="271"/>
      <c r="H64" s="271"/>
      <c r="I64" s="271"/>
      <c r="J64" s="271"/>
      <c r="K64" s="271"/>
      <c r="L64" s="271"/>
      <c r="M64" s="271"/>
      <c r="N64" s="271"/>
      <c r="O64" s="271"/>
      <c r="P64" s="272"/>
      <c r="Q64" s="3"/>
    </row>
    <row r="65" spans="1:19" ht="13.5" thickBot="1" x14ac:dyDescent="0.25">
      <c r="A65" s="3"/>
      <c r="B65" s="273"/>
      <c r="C65" s="274"/>
      <c r="D65" s="274"/>
      <c r="E65" s="274"/>
      <c r="F65" s="274"/>
      <c r="G65" s="274"/>
      <c r="H65" s="274"/>
      <c r="I65" s="274"/>
      <c r="J65" s="274"/>
      <c r="K65" s="274"/>
      <c r="L65" s="274"/>
      <c r="M65" s="274"/>
      <c r="N65" s="274"/>
      <c r="O65" s="274"/>
      <c r="P65" s="275"/>
      <c r="Q65" s="3"/>
    </row>
    <row r="66" spans="1:19" s="4" customFormat="1" ht="3" customHeight="1" thickBot="1" x14ac:dyDescent="0.25">
      <c r="A66" s="276"/>
      <c r="B66" s="276"/>
      <c r="C66" s="276"/>
      <c r="D66" s="276"/>
      <c r="E66" s="276"/>
      <c r="F66" s="276"/>
      <c r="G66" s="276"/>
      <c r="H66" s="276"/>
      <c r="I66" s="276"/>
      <c r="J66" s="276"/>
      <c r="K66" s="276"/>
      <c r="L66" s="276"/>
      <c r="M66" s="276"/>
      <c r="N66" s="276"/>
      <c r="O66" s="276"/>
      <c r="P66" s="276"/>
      <c r="Q66" s="276"/>
      <c r="S66" s="56"/>
    </row>
    <row r="67" spans="1:19" ht="15" customHeight="1" x14ac:dyDescent="0.2">
      <c r="A67" s="3"/>
      <c r="B67" s="277" t="s">
        <v>5</v>
      </c>
      <c r="C67" s="279" t="s">
        <v>149</v>
      </c>
      <c r="D67" s="280"/>
      <c r="E67" s="280"/>
      <c r="F67" s="280"/>
      <c r="G67" s="280"/>
      <c r="H67" s="280"/>
      <c r="I67" s="280"/>
      <c r="J67" s="280"/>
      <c r="K67" s="280"/>
      <c r="L67" s="280"/>
      <c r="M67" s="280"/>
      <c r="N67" s="280"/>
      <c r="O67" s="280"/>
      <c r="P67" s="281"/>
      <c r="Q67" s="3"/>
    </row>
    <row r="68" spans="1:19" ht="75.75" customHeight="1" x14ac:dyDescent="0.2">
      <c r="A68" s="3"/>
      <c r="B68" s="278"/>
      <c r="C68" s="282" t="s">
        <v>250</v>
      </c>
      <c r="D68" s="283"/>
      <c r="E68" s="283"/>
      <c r="F68" s="283"/>
      <c r="G68" s="283"/>
      <c r="H68" s="283"/>
      <c r="I68" s="283"/>
      <c r="J68" s="283"/>
      <c r="K68" s="283"/>
      <c r="L68" s="283"/>
      <c r="M68" s="283"/>
      <c r="N68" s="283"/>
      <c r="O68" s="283"/>
      <c r="P68" s="284"/>
      <c r="Q68" s="3"/>
    </row>
    <row r="69" spans="1:19" ht="15" customHeight="1" x14ac:dyDescent="0.2">
      <c r="A69" s="3"/>
      <c r="B69" s="278"/>
      <c r="C69" s="285" t="s">
        <v>150</v>
      </c>
      <c r="D69" s="286"/>
      <c r="E69" s="286"/>
      <c r="F69" s="286"/>
      <c r="G69" s="286"/>
      <c r="H69" s="286"/>
      <c r="I69" s="286"/>
      <c r="J69" s="286"/>
      <c r="K69" s="286"/>
      <c r="L69" s="286"/>
      <c r="M69" s="286"/>
      <c r="N69" s="286"/>
      <c r="O69" s="286"/>
      <c r="P69" s="287"/>
      <c r="Q69" s="3"/>
    </row>
    <row r="70" spans="1:19" ht="62.25" customHeight="1" x14ac:dyDescent="0.2">
      <c r="A70" s="3"/>
      <c r="B70" s="278"/>
      <c r="C70" s="282" t="s">
        <v>267</v>
      </c>
      <c r="D70" s="283"/>
      <c r="E70" s="283"/>
      <c r="F70" s="283"/>
      <c r="G70" s="283"/>
      <c r="H70" s="283"/>
      <c r="I70" s="283"/>
      <c r="J70" s="283"/>
      <c r="K70" s="283"/>
      <c r="L70" s="283"/>
      <c r="M70" s="283"/>
      <c r="N70" s="283"/>
      <c r="O70" s="283"/>
      <c r="P70" s="284"/>
      <c r="Q70" s="3"/>
    </row>
    <row r="71" spans="1:19" ht="18" customHeight="1" x14ac:dyDescent="0.2">
      <c r="A71" s="3"/>
      <c r="B71" s="278"/>
      <c r="C71" s="285" t="s">
        <v>151</v>
      </c>
      <c r="D71" s="286"/>
      <c r="E71" s="286"/>
      <c r="F71" s="286"/>
      <c r="G71" s="286"/>
      <c r="H71" s="286"/>
      <c r="I71" s="286"/>
      <c r="J71" s="286"/>
      <c r="K71" s="286"/>
      <c r="L71" s="286"/>
      <c r="M71" s="286"/>
      <c r="N71" s="286"/>
      <c r="O71" s="286"/>
      <c r="P71" s="287"/>
      <c r="Q71" s="3"/>
    </row>
    <row r="72" spans="1:19" ht="87" customHeight="1" thickBot="1" x14ac:dyDescent="0.25">
      <c r="A72" s="3"/>
      <c r="B72" s="278"/>
      <c r="C72" s="282" t="s">
        <v>293</v>
      </c>
      <c r="D72" s="283"/>
      <c r="E72" s="283"/>
      <c r="F72" s="283"/>
      <c r="G72" s="283"/>
      <c r="H72" s="283"/>
      <c r="I72" s="283"/>
      <c r="J72" s="283"/>
      <c r="K72" s="283"/>
      <c r="L72" s="283"/>
      <c r="M72" s="283"/>
      <c r="N72" s="283"/>
      <c r="O72" s="283"/>
      <c r="P72" s="284"/>
      <c r="Q72" s="3"/>
    </row>
    <row r="73" spans="1:19" ht="30.75" customHeight="1" thickBot="1" x14ac:dyDescent="0.25">
      <c r="A73" s="3"/>
      <c r="B73" s="57" t="s">
        <v>42</v>
      </c>
      <c r="C73" s="264" t="s">
        <v>268</v>
      </c>
      <c r="D73" s="199"/>
      <c r="E73" s="199"/>
      <c r="F73" s="199"/>
      <c r="G73" s="199"/>
      <c r="H73" s="199"/>
      <c r="I73" s="199"/>
      <c r="J73" s="199"/>
      <c r="K73" s="199"/>
      <c r="L73" s="199"/>
      <c r="M73" s="199"/>
      <c r="N73" s="199"/>
      <c r="O73" s="199"/>
      <c r="P73" s="200"/>
      <c r="Q73" s="3"/>
    </row>
    <row r="74" spans="1:19" ht="27.75" customHeight="1" thickBot="1" x14ac:dyDescent="0.25">
      <c r="A74" s="3"/>
      <c r="B74" s="57" t="s">
        <v>55</v>
      </c>
      <c r="C74" s="265" t="s">
        <v>56</v>
      </c>
      <c r="D74" s="265"/>
      <c r="E74" s="265"/>
      <c r="F74" s="265"/>
      <c r="G74" s="265"/>
      <c r="H74" s="265"/>
      <c r="I74" s="265"/>
      <c r="J74" s="265"/>
      <c r="K74" s="265"/>
      <c r="L74" s="265"/>
      <c r="M74" s="265"/>
      <c r="N74" s="265"/>
      <c r="O74" s="265"/>
      <c r="P74" s="266"/>
      <c r="Q74" s="3"/>
    </row>
    <row r="75" spans="1:19" x14ac:dyDescent="0.2">
      <c r="B75" s="1"/>
    </row>
    <row r="76" spans="1:19" x14ac:dyDescent="0.2">
      <c r="B76" s="1"/>
    </row>
    <row r="77" spans="1:19" x14ac:dyDescent="0.2">
      <c r="B77" s="1"/>
      <c r="C77" s="5"/>
    </row>
    <row r="78" spans="1:19" hidden="1" x14ac:dyDescent="0.2">
      <c r="B78" s="1"/>
      <c r="C78" s="1">
        <v>2018</v>
      </c>
    </row>
    <row r="79" spans="1:19" hidden="1" x14ac:dyDescent="0.2">
      <c r="B79" s="1"/>
      <c r="C79" s="1">
        <v>2019</v>
      </c>
    </row>
    <row r="80" spans="1:19" x14ac:dyDescent="0.2">
      <c r="B80" s="1"/>
    </row>
    <row r="81" spans="2:16" x14ac:dyDescent="0.2">
      <c r="B81" s="1"/>
    </row>
    <row r="82" spans="2:16" x14ac:dyDescent="0.2">
      <c r="B82" s="1"/>
    </row>
    <row r="83" spans="2:16" x14ac:dyDescent="0.2">
      <c r="B83" s="1"/>
    </row>
    <row r="84" spans="2:16" x14ac:dyDescent="0.2">
      <c r="B84" s="1"/>
    </row>
    <row r="85" spans="2:16" s="2" customFormat="1" x14ac:dyDescent="0.2"/>
    <row r="86" spans="2:16" s="2" customFormat="1" x14ac:dyDescent="0.2">
      <c r="B86" s="43"/>
      <c r="C86" s="43"/>
      <c r="D86" s="43"/>
      <c r="E86" s="43"/>
      <c r="F86" s="43"/>
      <c r="G86" s="43"/>
      <c r="H86" s="43"/>
      <c r="I86" s="43"/>
      <c r="J86" s="43"/>
      <c r="K86" s="43"/>
      <c r="L86" s="43"/>
      <c r="M86" s="43"/>
      <c r="N86" s="43"/>
      <c r="O86" s="43"/>
    </row>
    <row r="87" spans="2:16" s="2" customFormat="1" x14ac:dyDescent="0.2">
      <c r="B87" s="43"/>
      <c r="C87" s="43"/>
      <c r="D87" s="43"/>
      <c r="E87" s="43"/>
      <c r="F87" s="43"/>
      <c r="G87" s="43"/>
      <c r="H87" s="43"/>
      <c r="I87" s="43"/>
      <c r="J87" s="43"/>
      <c r="K87" s="43"/>
      <c r="L87" s="43"/>
      <c r="M87" s="43"/>
      <c r="N87" s="43"/>
      <c r="O87" s="43"/>
    </row>
    <row r="88" spans="2:16" s="2" customFormat="1" x14ac:dyDescent="0.2">
      <c r="B88" s="43"/>
      <c r="C88" s="43"/>
      <c r="D88" s="43"/>
      <c r="E88" s="43"/>
      <c r="F88" s="43"/>
      <c r="G88" s="43"/>
      <c r="H88" s="43"/>
      <c r="I88" s="43"/>
      <c r="J88" s="43"/>
      <c r="K88" s="43"/>
      <c r="L88" s="43"/>
      <c r="M88" s="43"/>
      <c r="N88" s="43"/>
      <c r="O88" s="43"/>
    </row>
    <row r="89" spans="2:16" s="2" customFormat="1" x14ac:dyDescent="0.2">
      <c r="B89" s="43"/>
      <c r="C89" s="43"/>
      <c r="D89" s="43"/>
      <c r="E89" s="43"/>
      <c r="F89" s="43"/>
      <c r="G89" s="43"/>
      <c r="H89" s="43"/>
      <c r="I89" s="43"/>
      <c r="J89" s="43"/>
      <c r="K89" s="43"/>
      <c r="L89" s="43"/>
      <c r="M89" s="43"/>
      <c r="N89" s="43"/>
      <c r="O89" s="43"/>
    </row>
    <row r="90" spans="2:16" s="2" customFormat="1" x14ac:dyDescent="0.2">
      <c r="B90" s="38"/>
      <c r="C90" s="38"/>
      <c r="D90" s="38"/>
      <c r="E90" s="38"/>
      <c r="F90" s="38"/>
      <c r="G90" s="43"/>
      <c r="H90" s="43"/>
      <c r="I90" s="43"/>
      <c r="J90" s="43"/>
      <c r="K90" s="43"/>
      <c r="L90" s="43"/>
      <c r="M90" s="43"/>
      <c r="N90" s="43"/>
      <c r="O90" s="43"/>
    </row>
    <row r="91" spans="2:16" s="2" customFormat="1" x14ac:dyDescent="0.2">
      <c r="B91" s="38"/>
      <c r="C91" s="38"/>
      <c r="D91" s="38"/>
      <c r="E91" s="38"/>
      <c r="F91" s="38"/>
      <c r="G91" s="43"/>
      <c r="H91" s="43"/>
      <c r="I91" s="43"/>
      <c r="J91" s="43"/>
      <c r="K91" s="43"/>
      <c r="L91" s="43"/>
      <c r="M91" s="43"/>
      <c r="N91" s="43"/>
      <c r="O91" s="43"/>
    </row>
    <row r="92" spans="2:16" s="2" customFormat="1" x14ac:dyDescent="0.2">
      <c r="B92" s="38"/>
      <c r="C92" s="38"/>
      <c r="D92" s="38"/>
      <c r="E92" s="38"/>
      <c r="F92" s="38"/>
      <c r="G92" s="43"/>
      <c r="H92" s="43"/>
      <c r="I92" s="43"/>
      <c r="J92" s="43"/>
      <c r="K92" s="43"/>
      <c r="L92" s="43"/>
      <c r="M92" s="43"/>
      <c r="N92" s="43"/>
      <c r="O92" s="43"/>
    </row>
    <row r="93" spans="2:16" s="2" customFormat="1" x14ac:dyDescent="0.2">
      <c r="B93" s="38"/>
      <c r="C93" s="38"/>
      <c r="D93" s="38"/>
      <c r="E93" s="38"/>
      <c r="F93" s="38"/>
      <c r="G93" s="43"/>
      <c r="H93" s="43"/>
      <c r="I93" s="43"/>
      <c r="J93" s="43"/>
      <c r="K93" s="43"/>
      <c r="L93" s="43"/>
      <c r="M93" s="43"/>
      <c r="N93" s="43"/>
      <c r="O93" s="43"/>
    </row>
    <row r="94" spans="2:16" s="2" customFormat="1" x14ac:dyDescent="0.2">
      <c r="B94" s="38"/>
      <c r="C94" s="38"/>
      <c r="D94" s="38"/>
      <c r="E94" s="38"/>
      <c r="F94" s="38"/>
      <c r="G94" s="43"/>
      <c r="H94" s="43"/>
      <c r="I94" s="43"/>
      <c r="J94" s="43"/>
      <c r="K94" s="43"/>
      <c r="L94" s="43"/>
      <c r="M94" s="43"/>
      <c r="N94" s="43"/>
      <c r="O94" s="43"/>
    </row>
    <row r="95" spans="2:16" s="2" customFormat="1" x14ac:dyDescent="0.2">
      <c r="B95" s="38"/>
      <c r="C95" s="38"/>
      <c r="D95" s="38"/>
      <c r="E95" s="38"/>
      <c r="F95" s="38"/>
      <c r="G95" s="43"/>
      <c r="H95" s="43"/>
      <c r="I95" s="43"/>
      <c r="J95" s="43"/>
      <c r="K95" s="43"/>
      <c r="L95" s="43"/>
      <c r="M95" s="43"/>
      <c r="N95" s="43"/>
      <c r="O95" s="43"/>
    </row>
    <row r="96" spans="2:16" s="2" customFormat="1" x14ac:dyDescent="0.2">
      <c r="B96" s="38"/>
      <c r="C96" s="38"/>
      <c r="D96" s="38"/>
      <c r="E96" s="38"/>
      <c r="F96" s="38"/>
      <c r="G96" s="43"/>
      <c r="H96" s="43"/>
      <c r="I96" s="43"/>
      <c r="J96" s="43"/>
      <c r="K96" s="43"/>
      <c r="L96" s="43"/>
      <c r="M96" s="43"/>
      <c r="N96" s="43"/>
      <c r="O96" s="43"/>
      <c r="P96" s="37"/>
    </row>
    <row r="97" spans="2:17" s="2" customFormat="1" x14ac:dyDescent="0.2">
      <c r="B97" s="38"/>
      <c r="C97" s="38"/>
      <c r="D97" s="38"/>
      <c r="E97" s="38"/>
      <c r="F97" s="38"/>
      <c r="G97" s="43"/>
      <c r="H97" s="43"/>
      <c r="I97" s="43"/>
      <c r="J97" s="43"/>
      <c r="K97" s="43"/>
      <c r="L97" s="43"/>
      <c r="M97" s="43"/>
      <c r="N97" s="43"/>
      <c r="O97" s="43"/>
      <c r="P97" s="37"/>
    </row>
    <row r="98" spans="2:17" s="2" customFormat="1" x14ac:dyDescent="0.2">
      <c r="B98" s="38"/>
      <c r="C98" s="38"/>
      <c r="D98" s="38"/>
      <c r="E98" s="38"/>
      <c r="F98" s="38"/>
      <c r="G98" s="43"/>
      <c r="H98" s="43"/>
      <c r="I98" s="43"/>
      <c r="J98" s="43"/>
      <c r="K98" s="43"/>
      <c r="L98" s="43"/>
      <c r="M98" s="43"/>
      <c r="N98" s="43"/>
      <c r="O98" s="43"/>
      <c r="P98" s="37"/>
    </row>
    <row r="99" spans="2:17" s="2" customFormat="1" x14ac:dyDescent="0.2">
      <c r="B99" s="38"/>
      <c r="C99" s="38"/>
      <c r="D99" s="38"/>
      <c r="E99" s="38"/>
      <c r="F99" s="38"/>
      <c r="G99" s="43"/>
      <c r="H99" s="43"/>
      <c r="I99" s="43"/>
      <c r="J99" s="43"/>
      <c r="K99" s="43"/>
      <c r="L99" s="43"/>
      <c r="M99" s="43"/>
      <c r="N99" s="43"/>
      <c r="O99" s="43"/>
      <c r="P99" s="37"/>
      <c r="Q99" s="6" t="s">
        <v>47</v>
      </c>
    </row>
    <row r="100" spans="2:17" s="2" customFormat="1" x14ac:dyDescent="0.2">
      <c r="B100" s="7"/>
      <c r="C100" s="7"/>
      <c r="D100" s="38"/>
      <c r="E100" s="38"/>
      <c r="F100" s="38"/>
      <c r="G100" s="43"/>
      <c r="H100" s="43"/>
      <c r="I100" s="43"/>
      <c r="J100" s="43"/>
      <c r="K100" s="43"/>
      <c r="L100" s="43"/>
      <c r="M100" s="43"/>
      <c r="N100" s="43"/>
      <c r="O100" s="43"/>
      <c r="P100" s="37"/>
      <c r="Q100" s="6" t="s">
        <v>48</v>
      </c>
    </row>
    <row r="101" spans="2:17" s="2" customFormat="1" x14ac:dyDescent="0.2">
      <c r="B101" s="7"/>
      <c r="C101" s="7"/>
      <c r="D101" s="38"/>
      <c r="E101" s="38"/>
      <c r="F101" s="38"/>
      <c r="G101" s="43"/>
      <c r="H101" s="43"/>
      <c r="I101" s="43"/>
      <c r="J101" s="43"/>
      <c r="K101" s="43"/>
      <c r="L101" s="43"/>
      <c r="M101" s="43"/>
      <c r="N101" s="43"/>
      <c r="O101" s="43"/>
      <c r="P101" s="37"/>
      <c r="Q101" s="6" t="s">
        <v>50</v>
      </c>
    </row>
    <row r="102" spans="2:17" s="2" customFormat="1" x14ac:dyDescent="0.2">
      <c r="B102" s="7"/>
      <c r="C102" s="7"/>
      <c r="D102" s="38"/>
      <c r="E102" s="38"/>
      <c r="F102" s="38"/>
      <c r="G102" s="43"/>
      <c r="H102" s="43"/>
      <c r="I102" s="43"/>
      <c r="J102" s="43"/>
      <c r="K102" s="43"/>
      <c r="L102" s="43"/>
      <c r="M102" s="43"/>
      <c r="N102" s="43"/>
      <c r="O102" s="43"/>
      <c r="P102" s="37"/>
      <c r="Q102" s="6" t="s">
        <v>49</v>
      </c>
    </row>
    <row r="103" spans="2:17" s="2" customFormat="1" x14ac:dyDescent="0.2">
      <c r="B103" s="38"/>
      <c r="C103" s="7"/>
      <c r="D103" s="38"/>
      <c r="E103" s="38"/>
      <c r="F103" s="38"/>
      <c r="G103" s="43"/>
      <c r="H103" s="43"/>
      <c r="I103" s="43"/>
      <c r="J103" s="43"/>
      <c r="K103" s="43"/>
      <c r="L103" s="43"/>
      <c r="M103" s="44"/>
      <c r="N103" s="43"/>
      <c r="O103" s="43"/>
      <c r="P103" s="37"/>
      <c r="Q103" s="6" t="s">
        <v>51</v>
      </c>
    </row>
    <row r="104" spans="2:17" s="2" customFormat="1" x14ac:dyDescent="0.2">
      <c r="B104" s="38"/>
      <c r="C104" s="7"/>
      <c r="D104" s="38"/>
      <c r="E104" s="38"/>
      <c r="F104" s="38"/>
      <c r="G104" s="43"/>
      <c r="H104" s="43"/>
      <c r="I104" s="43"/>
      <c r="J104" s="43"/>
      <c r="K104" s="43"/>
      <c r="L104" s="43"/>
      <c r="M104" s="43"/>
      <c r="N104" s="43" t="s">
        <v>46</v>
      </c>
      <c r="O104" s="43"/>
      <c r="P104" s="37"/>
      <c r="Q104" s="6" t="s">
        <v>52</v>
      </c>
    </row>
    <row r="105" spans="2:17" s="2" customFormat="1" x14ac:dyDescent="0.2">
      <c r="B105" s="38"/>
      <c r="C105" s="7"/>
      <c r="D105" s="38"/>
      <c r="E105" s="38"/>
      <c r="F105" s="38"/>
      <c r="G105" s="43"/>
      <c r="H105" s="43"/>
      <c r="I105" s="43"/>
      <c r="J105" s="43"/>
      <c r="K105" s="43"/>
      <c r="L105" s="43"/>
      <c r="M105" s="43"/>
      <c r="N105" s="43"/>
      <c r="O105" s="43"/>
      <c r="P105" s="37"/>
    </row>
    <row r="106" spans="2:17" s="2" customFormat="1" x14ac:dyDescent="0.2">
      <c r="B106" s="38"/>
      <c r="C106" s="7"/>
      <c r="D106" s="38"/>
      <c r="E106" s="38"/>
      <c r="F106" s="38"/>
      <c r="G106" s="43"/>
      <c r="H106" s="43"/>
      <c r="I106" s="43"/>
      <c r="J106" s="43"/>
      <c r="K106" s="43"/>
      <c r="L106" s="43"/>
      <c r="M106" s="43"/>
      <c r="N106" s="43"/>
      <c r="O106" s="43"/>
      <c r="P106" s="37"/>
    </row>
    <row r="107" spans="2:17" s="2" customFormat="1" x14ac:dyDescent="0.2">
      <c r="B107" s="38"/>
      <c r="C107" s="38"/>
      <c r="D107" s="38"/>
      <c r="E107" s="38"/>
      <c r="F107" s="38"/>
      <c r="G107" s="43"/>
      <c r="H107" s="43"/>
      <c r="I107" s="43"/>
      <c r="J107" s="43"/>
      <c r="K107" s="43"/>
      <c r="L107" s="43"/>
      <c r="M107" s="43"/>
      <c r="N107" s="43"/>
      <c r="O107" s="43"/>
      <c r="P107" s="37"/>
    </row>
    <row r="108" spans="2:17" s="2" customFormat="1" x14ac:dyDescent="0.2">
      <c r="B108" s="38"/>
      <c r="C108" s="38"/>
      <c r="D108" s="38"/>
      <c r="E108" s="38"/>
      <c r="F108" s="38"/>
      <c r="G108" s="43"/>
      <c r="H108" s="43"/>
      <c r="I108" s="43"/>
      <c r="J108" s="43"/>
      <c r="K108" s="43"/>
      <c r="L108" s="43"/>
      <c r="M108" s="43"/>
      <c r="N108" s="43"/>
      <c r="O108" s="43"/>
      <c r="P108" s="37"/>
    </row>
    <row r="109" spans="2:17" s="2" customFormat="1" x14ac:dyDescent="0.2">
      <c r="B109" s="38"/>
      <c r="C109" s="38"/>
      <c r="D109" s="38"/>
      <c r="E109" s="38"/>
      <c r="F109" s="38"/>
      <c r="G109" s="43"/>
      <c r="H109" s="43"/>
      <c r="I109" s="43"/>
      <c r="J109" s="43"/>
      <c r="K109" s="43"/>
      <c r="L109" s="43"/>
      <c r="M109" s="43"/>
      <c r="N109" s="43"/>
      <c r="O109" s="43"/>
      <c r="P109" s="37"/>
      <c r="Q109" s="6">
        <v>2015</v>
      </c>
    </row>
    <row r="110" spans="2:17" s="2" customFormat="1" ht="12.75" customHeight="1" x14ac:dyDescent="0.2">
      <c r="B110" s="38"/>
      <c r="C110" s="38"/>
      <c r="D110" s="38"/>
      <c r="E110" s="38"/>
      <c r="F110" s="38"/>
      <c r="G110" s="43"/>
      <c r="H110" s="43"/>
      <c r="I110" s="43"/>
      <c r="J110" s="43"/>
      <c r="K110" s="43"/>
      <c r="L110" s="43"/>
      <c r="M110" s="43"/>
      <c r="N110" s="43"/>
      <c r="O110" s="43"/>
      <c r="Q110" s="6">
        <v>2016</v>
      </c>
    </row>
    <row r="111" spans="2:17" s="2" customFormat="1" x14ac:dyDescent="0.2">
      <c r="B111" s="38"/>
      <c r="C111" s="38"/>
      <c r="D111" s="38"/>
      <c r="E111" s="38"/>
      <c r="F111" s="38"/>
      <c r="G111" s="43"/>
      <c r="H111" s="43"/>
      <c r="I111" s="43"/>
      <c r="J111" s="43"/>
      <c r="K111" s="43"/>
      <c r="L111" s="43"/>
      <c r="M111" s="43"/>
      <c r="N111" s="43"/>
      <c r="O111" s="43"/>
      <c r="Q111" s="6">
        <v>2017</v>
      </c>
    </row>
    <row r="112" spans="2:17" s="2" customFormat="1" x14ac:dyDescent="0.2">
      <c r="B112" s="38"/>
      <c r="C112" s="38"/>
      <c r="D112" s="38"/>
      <c r="E112" s="38"/>
      <c r="F112" s="38"/>
      <c r="G112" s="43"/>
      <c r="H112" s="43"/>
      <c r="I112" s="43"/>
      <c r="J112" s="43"/>
      <c r="K112" s="43"/>
      <c r="L112" s="43"/>
      <c r="M112" s="43"/>
      <c r="N112" s="43"/>
      <c r="O112" s="43"/>
      <c r="Q112" s="6">
        <v>2018</v>
      </c>
    </row>
    <row r="113" spans="2:15" s="2" customFormat="1" x14ac:dyDescent="0.2">
      <c r="B113" s="38"/>
      <c r="C113" s="38"/>
      <c r="D113" s="38"/>
      <c r="E113" s="38"/>
      <c r="F113" s="38"/>
      <c r="G113" s="43"/>
      <c r="H113" s="43"/>
      <c r="I113" s="43"/>
      <c r="J113" s="43"/>
      <c r="K113" s="43"/>
      <c r="L113" s="43"/>
      <c r="M113" s="43"/>
      <c r="N113" s="43"/>
      <c r="O113" s="43"/>
    </row>
    <row r="114" spans="2:15" s="2" customFormat="1" x14ac:dyDescent="0.2">
      <c r="B114" s="38"/>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39"/>
      <c r="C119" s="38"/>
      <c r="D119" s="38"/>
      <c r="E119" s="38"/>
      <c r="F119" s="38"/>
      <c r="G119" s="43"/>
      <c r="H119" s="43"/>
      <c r="I119" s="43"/>
      <c r="J119" s="43"/>
      <c r="K119" s="43"/>
      <c r="L119" s="43"/>
      <c r="M119" s="43"/>
      <c r="N119" s="43"/>
      <c r="O119" s="43"/>
    </row>
    <row r="120" spans="2:15" s="2" customFormat="1" x14ac:dyDescent="0.2">
      <c r="B120" s="39"/>
      <c r="C120" s="38"/>
      <c r="D120" s="38"/>
      <c r="E120" s="38"/>
      <c r="F120" s="38"/>
      <c r="G120" s="43"/>
      <c r="H120" s="43"/>
      <c r="I120" s="43"/>
      <c r="J120" s="43"/>
      <c r="K120" s="43"/>
      <c r="L120" s="43"/>
      <c r="M120" s="43"/>
      <c r="N120" s="43"/>
      <c r="O120" s="43"/>
    </row>
    <row r="121" spans="2:15" s="2" customFormat="1" x14ac:dyDescent="0.2">
      <c r="B121" s="39"/>
      <c r="C121" s="38"/>
      <c r="D121" s="38"/>
      <c r="E121" s="38"/>
      <c r="F121" s="38"/>
      <c r="G121" s="43"/>
      <c r="H121" s="43"/>
      <c r="I121" s="43"/>
      <c r="J121" s="43"/>
      <c r="K121" s="43"/>
      <c r="L121" s="43"/>
      <c r="M121" s="43"/>
      <c r="N121" s="43"/>
      <c r="O121" s="43"/>
    </row>
    <row r="122" spans="2:15" s="2" customFormat="1" x14ac:dyDescent="0.2">
      <c r="B122" s="40"/>
      <c r="C122" s="38"/>
      <c r="D122" s="38"/>
      <c r="E122" s="38"/>
      <c r="F122" s="38"/>
      <c r="G122" s="43"/>
      <c r="H122" s="43"/>
      <c r="I122" s="43"/>
      <c r="J122" s="43"/>
      <c r="K122" s="43"/>
      <c r="L122" s="43"/>
      <c r="M122" s="43"/>
      <c r="N122" s="43"/>
      <c r="O122" s="43"/>
    </row>
    <row r="123" spans="2:15" s="2" customFormat="1" x14ac:dyDescent="0.2">
      <c r="B123" s="40"/>
      <c r="C123" s="38"/>
      <c r="D123" s="38"/>
      <c r="E123" s="38"/>
      <c r="F123" s="38"/>
      <c r="G123" s="43"/>
      <c r="H123" s="43"/>
      <c r="I123" s="43"/>
      <c r="J123" s="43"/>
      <c r="K123" s="43"/>
      <c r="L123" s="43"/>
      <c r="M123" s="43"/>
      <c r="N123" s="43"/>
      <c r="O123" s="43"/>
    </row>
    <row r="124" spans="2:15" s="2" customFormat="1" x14ac:dyDescent="0.2">
      <c r="B124" s="38"/>
      <c r="C124" s="38"/>
      <c r="D124" s="38"/>
      <c r="E124" s="38"/>
      <c r="F124" s="38"/>
      <c r="G124" s="43"/>
      <c r="H124" s="43"/>
      <c r="I124" s="43"/>
      <c r="J124" s="43"/>
      <c r="K124" s="43"/>
      <c r="L124" s="43"/>
      <c r="M124" s="43"/>
      <c r="N124" s="43"/>
      <c r="O124" s="43"/>
    </row>
    <row r="125" spans="2:15" s="2" customFormat="1" x14ac:dyDescent="0.2">
      <c r="B125" s="47" t="s">
        <v>110</v>
      </c>
      <c r="C125" s="38"/>
      <c r="D125" s="38"/>
      <c r="E125" s="38"/>
      <c r="F125" s="38"/>
      <c r="G125" s="43"/>
      <c r="H125" s="43"/>
      <c r="I125" s="43"/>
      <c r="J125" s="43"/>
      <c r="K125" s="43"/>
      <c r="L125" s="43"/>
      <c r="M125" s="43"/>
      <c r="N125" s="43"/>
      <c r="O125" s="43"/>
    </row>
    <row r="126" spans="2:15" s="2" customFormat="1" x14ac:dyDescent="0.2">
      <c r="B126" s="47" t="s">
        <v>111</v>
      </c>
      <c r="C126" s="38"/>
      <c r="D126" s="38"/>
      <c r="E126" s="38"/>
      <c r="F126" s="38"/>
      <c r="G126" s="43"/>
      <c r="H126" s="43"/>
      <c r="I126" s="43"/>
      <c r="J126" s="43"/>
      <c r="K126" s="43"/>
      <c r="L126" s="43"/>
      <c r="M126" s="43"/>
      <c r="N126" s="43"/>
      <c r="O126" s="43"/>
    </row>
    <row r="127" spans="2:15" s="2" customFormat="1" x14ac:dyDescent="0.2">
      <c r="B127" s="47" t="s">
        <v>112</v>
      </c>
      <c r="C127" s="38"/>
      <c r="D127" s="38"/>
      <c r="E127" s="38"/>
      <c r="F127" s="38"/>
      <c r="G127" s="43"/>
      <c r="H127" s="43"/>
      <c r="I127" s="43"/>
      <c r="J127" s="43"/>
      <c r="K127" s="43"/>
      <c r="L127" s="43"/>
      <c r="M127" s="43"/>
      <c r="N127" s="43"/>
      <c r="O127" s="43"/>
    </row>
    <row r="128" spans="2:15" s="2" customFormat="1" x14ac:dyDescent="0.2">
      <c r="B128" s="47" t="s">
        <v>113</v>
      </c>
      <c r="C128" s="38"/>
      <c r="D128" s="38"/>
      <c r="E128" s="38"/>
      <c r="F128" s="38"/>
      <c r="G128" s="43"/>
      <c r="H128" s="43"/>
      <c r="I128" s="43"/>
      <c r="J128" s="43"/>
      <c r="K128" s="43"/>
      <c r="L128" s="43"/>
      <c r="M128" s="43"/>
      <c r="N128" s="43"/>
      <c r="O128" s="43"/>
    </row>
    <row r="129" spans="2:16" s="2" customFormat="1" x14ac:dyDescent="0.2">
      <c r="B129" s="47" t="s">
        <v>114</v>
      </c>
      <c r="C129" s="38"/>
      <c r="D129" s="38"/>
      <c r="E129" s="38"/>
      <c r="F129" s="38"/>
      <c r="G129" s="43"/>
      <c r="H129" s="43"/>
      <c r="I129" s="43"/>
      <c r="J129" s="43"/>
      <c r="K129" s="43"/>
      <c r="L129" s="43"/>
      <c r="M129" s="43"/>
      <c r="N129" s="43"/>
      <c r="O129" s="43"/>
    </row>
    <row r="130" spans="2:16" s="2" customFormat="1" x14ac:dyDescent="0.2">
      <c r="B130" s="47" t="s">
        <v>115</v>
      </c>
      <c r="C130" s="38"/>
      <c r="D130" s="38"/>
      <c r="E130" s="38"/>
      <c r="F130" s="38"/>
      <c r="G130" s="43"/>
      <c r="H130" s="43"/>
      <c r="I130" s="43"/>
      <c r="J130" s="43"/>
      <c r="K130" s="43"/>
      <c r="L130" s="43"/>
      <c r="M130" s="43"/>
      <c r="N130" s="43"/>
      <c r="O130" s="43"/>
    </row>
    <row r="131" spans="2:16" s="2" customFormat="1" x14ac:dyDescent="0.2">
      <c r="B131" s="47" t="s">
        <v>116</v>
      </c>
      <c r="C131" s="38"/>
      <c r="D131" s="38"/>
      <c r="E131" s="38"/>
      <c r="F131" s="38"/>
      <c r="G131" s="43"/>
      <c r="H131" s="43"/>
      <c r="I131" s="43"/>
      <c r="J131" s="43"/>
      <c r="K131" s="43"/>
      <c r="L131" s="43"/>
      <c r="M131" s="43"/>
      <c r="N131" s="43"/>
      <c r="O131" s="43"/>
    </row>
    <row r="132" spans="2:16" s="2" customFormat="1" x14ac:dyDescent="0.2">
      <c r="B132" s="45"/>
      <c r="C132" s="38"/>
      <c r="D132" s="38"/>
      <c r="E132" s="38"/>
      <c r="F132" s="38"/>
      <c r="G132" s="43"/>
      <c r="H132" s="43"/>
      <c r="I132" s="43"/>
      <c r="J132" s="43"/>
      <c r="K132" s="43"/>
      <c r="L132" s="43"/>
      <c r="M132" s="43"/>
      <c r="N132" s="43"/>
      <c r="O132" s="43"/>
    </row>
    <row r="133" spans="2:16" s="2" customFormat="1" x14ac:dyDescent="0.2">
      <c r="B133" s="39"/>
      <c r="C133" s="38"/>
      <c r="D133" s="38"/>
      <c r="E133" s="38"/>
      <c r="F133" s="38"/>
      <c r="G133" s="43"/>
      <c r="H133" s="43"/>
      <c r="I133" s="43"/>
      <c r="J133" s="43"/>
      <c r="K133" s="43"/>
      <c r="L133" s="43"/>
      <c r="M133" s="43"/>
      <c r="N133" s="43"/>
      <c r="O133" s="43"/>
    </row>
    <row r="134" spans="2:16" s="3" customFormat="1" x14ac:dyDescent="0.2">
      <c r="B134" s="39"/>
      <c r="C134" s="38"/>
      <c r="D134" s="38"/>
      <c r="E134" s="38"/>
      <c r="F134" s="38"/>
      <c r="G134" s="43"/>
      <c r="H134" s="43"/>
      <c r="I134" s="43"/>
      <c r="J134" s="43"/>
      <c r="K134" s="43"/>
      <c r="L134" s="43"/>
      <c r="M134" s="43"/>
      <c r="N134" s="43"/>
      <c r="O134" s="43"/>
      <c r="P134" s="2"/>
    </row>
    <row r="135" spans="2:16" s="3" customFormat="1" hidden="1" x14ac:dyDescent="0.2">
      <c r="B135" s="38" t="s">
        <v>27</v>
      </c>
      <c r="C135" s="38"/>
      <c r="D135" s="38"/>
      <c r="E135" s="38"/>
      <c r="F135" s="38"/>
      <c r="G135" s="43"/>
      <c r="H135" s="43"/>
      <c r="I135" s="43"/>
      <c r="J135" s="43"/>
      <c r="K135" s="43"/>
      <c r="L135" s="43"/>
      <c r="M135" s="43"/>
      <c r="N135" s="43"/>
      <c r="O135" s="43"/>
      <c r="P135" s="2"/>
    </row>
    <row r="136" spans="2:16" s="3" customFormat="1" hidden="1" x14ac:dyDescent="0.2">
      <c r="B136" s="7" t="s">
        <v>35</v>
      </c>
      <c r="C136" s="38"/>
      <c r="D136" s="38"/>
      <c r="E136" s="38"/>
      <c r="F136" s="38"/>
      <c r="G136" s="43"/>
      <c r="H136" s="43"/>
      <c r="I136" s="43"/>
      <c r="J136" s="43"/>
      <c r="K136" s="43"/>
      <c r="L136" s="43"/>
      <c r="M136" s="43"/>
      <c r="N136" s="43"/>
      <c r="O136" s="43"/>
      <c r="P136" s="2"/>
    </row>
    <row r="137" spans="2:16" s="3" customFormat="1" hidden="1" x14ac:dyDescent="0.2">
      <c r="B137" s="7" t="s">
        <v>84</v>
      </c>
      <c r="C137" s="38"/>
      <c r="D137" s="38"/>
      <c r="E137" s="38"/>
      <c r="F137" s="38"/>
      <c r="G137" s="43"/>
      <c r="H137" s="43"/>
      <c r="I137" s="43"/>
      <c r="J137" s="43"/>
      <c r="K137" s="43"/>
      <c r="L137" s="43"/>
      <c r="M137" s="43"/>
      <c r="N137" s="43"/>
      <c r="O137" s="43"/>
      <c r="P137" s="2"/>
    </row>
    <row r="138" spans="2:16" s="3" customFormat="1" hidden="1" x14ac:dyDescent="0.2">
      <c r="B138" s="7" t="s">
        <v>28</v>
      </c>
      <c r="C138" s="38"/>
      <c r="D138" s="38"/>
      <c r="E138" s="38"/>
      <c r="F138" s="38"/>
      <c r="G138" s="43"/>
      <c r="H138" s="43"/>
      <c r="I138" s="43"/>
      <c r="J138" s="43"/>
      <c r="K138" s="43"/>
      <c r="L138" s="43"/>
      <c r="M138" s="43"/>
      <c r="N138" s="43"/>
      <c r="O138" s="43"/>
      <c r="P138" s="2"/>
    </row>
    <row r="139" spans="2:16" s="3" customFormat="1" hidden="1" x14ac:dyDescent="0.2">
      <c r="B139" s="7" t="s">
        <v>90</v>
      </c>
      <c r="C139" s="38"/>
      <c r="D139" s="38"/>
      <c r="E139" s="38"/>
      <c r="F139" s="38"/>
      <c r="G139" s="43"/>
      <c r="H139" s="43"/>
      <c r="I139" s="43"/>
      <c r="J139" s="43"/>
      <c r="K139" s="43"/>
      <c r="L139" s="43"/>
      <c r="M139" s="43"/>
      <c r="N139" s="43"/>
      <c r="O139" s="43"/>
      <c r="P139" s="2"/>
    </row>
    <row r="140" spans="2:16" s="3" customFormat="1" hidden="1" x14ac:dyDescent="0.2">
      <c r="B140" s="7" t="s">
        <v>107</v>
      </c>
      <c r="C140" s="38"/>
      <c r="D140" s="38"/>
      <c r="E140" s="38"/>
      <c r="F140" s="38"/>
      <c r="G140" s="43"/>
      <c r="H140" s="43"/>
      <c r="I140" s="43"/>
      <c r="J140" s="43"/>
      <c r="K140" s="43"/>
      <c r="L140" s="43"/>
      <c r="M140" s="43"/>
      <c r="N140" s="43"/>
      <c r="O140" s="43"/>
      <c r="P140" s="2"/>
    </row>
    <row r="141" spans="2:16" s="3" customFormat="1" hidden="1" x14ac:dyDescent="0.2">
      <c r="B141" s="7" t="s">
        <v>92</v>
      </c>
      <c r="C141" s="38"/>
      <c r="D141" s="38"/>
      <c r="E141" s="38"/>
      <c r="F141" s="38"/>
      <c r="G141" s="43"/>
      <c r="H141" s="43"/>
      <c r="I141" s="43"/>
      <c r="J141" s="43"/>
      <c r="K141" s="43"/>
      <c r="L141" s="43"/>
      <c r="M141" s="43"/>
      <c r="N141" s="43"/>
      <c r="O141" s="43"/>
      <c r="P141" s="2"/>
    </row>
    <row r="142" spans="2:16" s="3" customFormat="1" hidden="1" x14ac:dyDescent="0.2">
      <c r="B142" s="7" t="s">
        <v>33</v>
      </c>
      <c r="C142" s="38"/>
      <c r="D142" s="38"/>
      <c r="E142" s="38"/>
      <c r="F142" s="38"/>
      <c r="G142" s="43"/>
      <c r="H142" s="43"/>
      <c r="I142" s="43"/>
      <c r="J142" s="43"/>
      <c r="K142" s="43"/>
      <c r="L142" s="43"/>
      <c r="M142" s="43"/>
      <c r="N142" s="43"/>
      <c r="O142" s="43"/>
      <c r="P142" s="2"/>
    </row>
    <row r="143" spans="2:16" s="3" customFormat="1" hidden="1" x14ac:dyDescent="0.2">
      <c r="B143" s="7" t="s">
        <v>81</v>
      </c>
      <c r="C143" s="38"/>
      <c r="D143" s="38"/>
      <c r="E143" s="38"/>
      <c r="F143" s="38"/>
      <c r="G143" s="43"/>
      <c r="H143" s="43"/>
      <c r="I143" s="43"/>
      <c r="J143" s="43"/>
      <c r="K143" s="43"/>
      <c r="L143" s="43"/>
      <c r="M143" s="43"/>
      <c r="N143" s="43"/>
      <c r="O143" s="43"/>
      <c r="P143" s="2"/>
    </row>
    <row r="144" spans="2:16" s="3" customFormat="1" hidden="1" x14ac:dyDescent="0.2">
      <c r="B144" s="7" t="s">
        <v>85</v>
      </c>
      <c r="C144" s="38"/>
      <c r="D144" s="38"/>
      <c r="E144" s="38"/>
      <c r="F144" s="38"/>
      <c r="G144" s="43"/>
      <c r="H144" s="43"/>
      <c r="I144" s="43"/>
      <c r="J144" s="43"/>
      <c r="K144" s="43"/>
      <c r="L144" s="43"/>
      <c r="M144" s="43"/>
      <c r="N144" s="43"/>
      <c r="O144" s="43"/>
      <c r="P144" s="2"/>
    </row>
    <row r="145" spans="2:16" hidden="1" x14ac:dyDescent="0.2">
      <c r="B145" s="42" t="s">
        <v>103</v>
      </c>
      <c r="C145" s="38"/>
      <c r="D145" s="38"/>
      <c r="E145" s="38"/>
      <c r="F145" s="38"/>
      <c r="G145" s="43"/>
      <c r="H145" s="43"/>
      <c r="I145" s="43"/>
      <c r="J145" s="43"/>
      <c r="K145" s="43"/>
      <c r="L145" s="43"/>
      <c r="M145" s="43"/>
      <c r="N145" s="43"/>
      <c r="O145" s="43"/>
      <c r="P145" s="2"/>
    </row>
    <row r="146" spans="2:16" hidden="1" x14ac:dyDescent="0.2">
      <c r="B146" s="7" t="s">
        <v>83</v>
      </c>
      <c r="C146" s="38"/>
      <c r="D146" s="38"/>
      <c r="E146" s="38"/>
      <c r="F146" s="38"/>
      <c r="G146" s="43"/>
      <c r="H146" s="43"/>
      <c r="I146" s="43"/>
      <c r="J146" s="43"/>
      <c r="K146" s="43"/>
      <c r="L146" s="43"/>
      <c r="M146" s="43"/>
      <c r="N146" s="43"/>
      <c r="O146" s="43"/>
      <c r="P146" s="2"/>
    </row>
    <row r="147" spans="2:16" hidden="1" x14ac:dyDescent="0.2">
      <c r="B147" s="7" t="s">
        <v>88</v>
      </c>
      <c r="C147" s="38"/>
      <c r="D147" s="38"/>
      <c r="E147" s="38"/>
      <c r="F147" s="38"/>
      <c r="G147" s="43"/>
      <c r="H147" s="43"/>
      <c r="I147" s="43"/>
      <c r="J147" s="43"/>
      <c r="K147" s="43"/>
      <c r="L147" s="43"/>
      <c r="M147" s="43"/>
      <c r="N147" s="43"/>
      <c r="O147" s="43"/>
      <c r="P147" s="2"/>
    </row>
    <row r="148" spans="2:16" hidden="1" x14ac:dyDescent="0.2">
      <c r="B148" s="7" t="s">
        <v>91</v>
      </c>
      <c r="C148" s="38"/>
      <c r="D148" s="38"/>
      <c r="E148" s="38"/>
      <c r="F148" s="38"/>
      <c r="G148" s="43"/>
      <c r="H148" s="43"/>
      <c r="I148" s="43"/>
      <c r="J148" s="43"/>
      <c r="K148" s="43"/>
      <c r="L148" s="43"/>
      <c r="M148" s="43"/>
      <c r="N148" s="43"/>
      <c r="O148" s="43"/>
      <c r="P148" s="2"/>
    </row>
    <row r="149" spans="2:16" hidden="1" x14ac:dyDescent="0.2">
      <c r="B149" s="7" t="s">
        <v>89</v>
      </c>
      <c r="C149" s="38"/>
      <c r="D149" s="38"/>
      <c r="E149" s="38"/>
      <c r="F149" s="38"/>
      <c r="G149" s="43"/>
      <c r="H149" s="43"/>
      <c r="I149" s="43"/>
      <c r="J149" s="43"/>
      <c r="K149" s="43"/>
      <c r="L149" s="43"/>
      <c r="M149" s="43"/>
      <c r="N149" s="43"/>
      <c r="O149" s="43"/>
      <c r="P149" s="2"/>
    </row>
    <row r="150" spans="2:16" hidden="1" x14ac:dyDescent="0.2">
      <c r="B150" s="7" t="s">
        <v>86</v>
      </c>
      <c r="C150" s="38"/>
      <c r="D150" s="38"/>
      <c r="E150" s="38"/>
      <c r="F150" s="38"/>
      <c r="G150" s="43"/>
      <c r="H150" s="43"/>
      <c r="I150" s="43"/>
      <c r="J150" s="43"/>
      <c r="K150" s="43"/>
      <c r="L150" s="43"/>
      <c r="M150" s="43"/>
      <c r="N150" s="43"/>
      <c r="O150" s="43"/>
      <c r="P150" s="2"/>
    </row>
    <row r="151" spans="2:16" hidden="1" x14ac:dyDescent="0.2">
      <c r="B151" s="7" t="s">
        <v>79</v>
      </c>
      <c r="C151" s="38"/>
      <c r="D151" s="38"/>
      <c r="E151" s="38"/>
      <c r="F151" s="38"/>
      <c r="G151" s="43"/>
      <c r="H151" s="43"/>
      <c r="I151" s="43"/>
      <c r="J151" s="43"/>
      <c r="K151" s="43"/>
      <c r="L151" s="43"/>
      <c r="M151" s="43"/>
      <c r="N151" s="43"/>
      <c r="O151" s="43"/>
      <c r="P151" s="2"/>
    </row>
    <row r="152" spans="2:16" hidden="1" x14ac:dyDescent="0.2">
      <c r="B152" s="7" t="s">
        <v>87</v>
      </c>
      <c r="C152" s="38"/>
      <c r="D152" s="38"/>
      <c r="E152" s="38"/>
      <c r="F152" s="38"/>
      <c r="G152" s="43"/>
      <c r="H152" s="43"/>
      <c r="I152" s="43"/>
      <c r="J152" s="43"/>
      <c r="K152" s="43"/>
      <c r="L152" s="43"/>
      <c r="M152" s="43"/>
      <c r="N152" s="43"/>
      <c r="O152" s="43"/>
      <c r="P152" s="2"/>
    </row>
    <row r="153" spans="2:16" hidden="1" x14ac:dyDescent="0.2">
      <c r="B153" s="7" t="s">
        <v>80</v>
      </c>
      <c r="C153" s="38"/>
      <c r="D153" s="38"/>
      <c r="E153" s="38"/>
      <c r="F153" s="38"/>
      <c r="G153" s="43"/>
      <c r="H153" s="43"/>
      <c r="I153" s="43"/>
      <c r="J153" s="43"/>
      <c r="K153" s="43"/>
      <c r="L153" s="43"/>
      <c r="M153" s="43"/>
      <c r="N153" s="43"/>
      <c r="O153" s="43"/>
      <c r="P153" s="2"/>
    </row>
    <row r="154" spans="2:16" hidden="1" x14ac:dyDescent="0.2">
      <c r="B154" s="7" t="s">
        <v>82</v>
      </c>
      <c r="C154" s="38"/>
      <c r="D154" s="38"/>
      <c r="E154" s="38"/>
      <c r="F154" s="38"/>
      <c r="G154" s="43"/>
      <c r="H154" s="43"/>
      <c r="I154" s="43"/>
      <c r="J154" s="43"/>
      <c r="K154" s="43"/>
      <c r="L154" s="43"/>
      <c r="M154" s="43"/>
      <c r="N154" s="43"/>
      <c r="O154" s="43"/>
      <c r="P154" s="2"/>
    </row>
    <row r="155" spans="2:16" hidden="1" x14ac:dyDescent="0.2">
      <c r="B155" s="7" t="s">
        <v>31</v>
      </c>
      <c r="C155" s="38"/>
      <c r="D155" s="38"/>
      <c r="E155" s="38"/>
      <c r="F155" s="38"/>
      <c r="G155" s="43"/>
      <c r="H155" s="43"/>
      <c r="I155" s="43"/>
      <c r="J155" s="43"/>
      <c r="K155" s="43"/>
      <c r="L155" s="43"/>
      <c r="M155" s="43"/>
      <c r="N155" s="43"/>
      <c r="O155" s="43"/>
      <c r="P155" s="2"/>
    </row>
    <row r="156" spans="2:16" hidden="1" x14ac:dyDescent="0.2">
      <c r="B156" s="7" t="s">
        <v>34</v>
      </c>
      <c r="C156" s="38"/>
      <c r="D156" s="38"/>
      <c r="E156" s="38"/>
      <c r="F156" s="38"/>
      <c r="G156" s="43"/>
      <c r="H156" s="43"/>
      <c r="I156" s="43"/>
      <c r="J156" s="43"/>
      <c r="K156" s="43"/>
      <c r="L156" s="43"/>
      <c r="M156" s="43"/>
      <c r="N156" s="43"/>
      <c r="O156" s="43"/>
      <c r="P156" s="2"/>
    </row>
    <row r="157" spans="2:16" hidden="1" x14ac:dyDescent="0.2">
      <c r="B157" s="7" t="s">
        <v>30</v>
      </c>
      <c r="C157" s="38"/>
      <c r="D157" s="38"/>
      <c r="E157" s="38"/>
      <c r="F157" s="38"/>
      <c r="G157" s="43"/>
      <c r="H157" s="43"/>
      <c r="I157" s="43"/>
      <c r="J157" s="43"/>
      <c r="K157" s="43"/>
      <c r="L157" s="43"/>
      <c r="M157" s="43"/>
      <c r="N157" s="43"/>
      <c r="O157" s="43"/>
      <c r="P157" s="2"/>
    </row>
    <row r="158" spans="2:16" hidden="1" x14ac:dyDescent="0.2">
      <c r="B158" s="7" t="s">
        <v>32</v>
      </c>
      <c r="C158" s="38"/>
      <c r="D158" s="38"/>
      <c r="E158" s="38"/>
      <c r="F158" s="38"/>
      <c r="G158" s="43"/>
      <c r="H158" s="43"/>
      <c r="I158" s="43"/>
      <c r="J158" s="43"/>
      <c r="K158" s="43"/>
      <c r="L158" s="43"/>
      <c r="M158" s="43"/>
      <c r="N158" s="43"/>
      <c r="O158" s="43"/>
      <c r="P158" s="2"/>
    </row>
    <row r="159" spans="2:16" hidden="1" x14ac:dyDescent="0.2">
      <c r="B159" s="7" t="s">
        <v>65</v>
      </c>
      <c r="C159" s="38"/>
      <c r="D159" s="38"/>
      <c r="E159" s="38"/>
      <c r="F159" s="38"/>
      <c r="G159" s="43"/>
      <c r="H159" s="43"/>
      <c r="I159" s="43"/>
      <c r="J159" s="43"/>
      <c r="K159" s="43"/>
      <c r="L159" s="43"/>
      <c r="M159" s="43"/>
      <c r="N159" s="43"/>
      <c r="O159" s="43"/>
      <c r="P159" s="2"/>
    </row>
    <row r="160" spans="2:16" hidden="1" x14ac:dyDescent="0.2">
      <c r="B160" s="7" t="s">
        <v>64</v>
      </c>
      <c r="C160" s="38"/>
      <c r="D160" s="38"/>
      <c r="E160" s="38"/>
      <c r="F160" s="38"/>
      <c r="G160" s="43"/>
      <c r="H160" s="43"/>
      <c r="I160" s="43"/>
      <c r="J160" s="43"/>
      <c r="K160" s="43"/>
      <c r="L160" s="43"/>
      <c r="M160" s="43"/>
      <c r="N160" s="43"/>
      <c r="O160" s="43"/>
      <c r="P160" s="2"/>
    </row>
    <row r="161" spans="2:16" hidden="1" x14ac:dyDescent="0.2">
      <c r="B161" s="7" t="s">
        <v>29</v>
      </c>
      <c r="C161" s="38"/>
      <c r="D161" s="38"/>
      <c r="E161" s="38"/>
      <c r="F161" s="38"/>
      <c r="G161" s="43"/>
      <c r="H161" s="43"/>
      <c r="I161" s="43"/>
      <c r="J161" s="43"/>
      <c r="K161" s="43"/>
      <c r="L161" s="43"/>
      <c r="M161" s="43"/>
      <c r="N161" s="43"/>
      <c r="O161" s="43"/>
      <c r="P161" s="2"/>
    </row>
    <row r="162" spans="2:16" hidden="1" x14ac:dyDescent="0.2">
      <c r="B162" s="7" t="s">
        <v>63</v>
      </c>
      <c r="C162" s="38"/>
      <c r="D162" s="38"/>
      <c r="E162" s="38"/>
      <c r="F162" s="38"/>
      <c r="G162" s="43"/>
      <c r="H162" s="43"/>
      <c r="I162" s="43"/>
      <c r="J162" s="43"/>
      <c r="K162" s="43"/>
      <c r="L162" s="43"/>
      <c r="M162" s="43"/>
      <c r="N162" s="43"/>
      <c r="O162" s="43"/>
      <c r="P162" s="2"/>
    </row>
    <row r="163" spans="2:16" x14ac:dyDescent="0.2">
      <c r="B163" s="38"/>
      <c r="C163" s="38"/>
      <c r="D163" s="38"/>
      <c r="E163" s="38"/>
      <c r="F163" s="38"/>
      <c r="G163" s="43"/>
      <c r="H163" s="43"/>
      <c r="I163" s="43"/>
      <c r="J163" s="43"/>
      <c r="K163" s="43"/>
      <c r="L163" s="43"/>
      <c r="M163" s="43"/>
      <c r="N163" s="43"/>
      <c r="O163" s="43"/>
      <c r="P163" s="2"/>
    </row>
    <row r="164" spans="2:16" x14ac:dyDescent="0.2">
      <c r="B164" s="38"/>
      <c r="C164" s="38"/>
      <c r="D164" s="38"/>
      <c r="E164" s="38"/>
      <c r="F164" s="38"/>
      <c r="G164" s="43"/>
      <c r="H164" s="43"/>
      <c r="I164" s="43"/>
      <c r="J164" s="43"/>
      <c r="K164" s="43"/>
      <c r="L164" s="43"/>
      <c r="M164" s="43"/>
      <c r="N164" s="43"/>
      <c r="O164" s="43"/>
      <c r="P164" s="2"/>
    </row>
    <row r="165" spans="2:16" x14ac:dyDescent="0.2">
      <c r="B165" s="38"/>
      <c r="C165" s="38"/>
      <c r="D165" s="38"/>
      <c r="E165" s="38"/>
      <c r="F165" s="38"/>
      <c r="G165" s="43"/>
      <c r="H165" s="43"/>
      <c r="I165" s="43"/>
      <c r="J165" s="43"/>
      <c r="K165" s="43"/>
      <c r="L165" s="43"/>
      <c r="M165" s="43"/>
      <c r="N165" s="43"/>
      <c r="O165" s="43"/>
      <c r="P165" s="2"/>
    </row>
    <row r="166" spans="2:16" hidden="1" x14ac:dyDescent="0.2">
      <c r="B166" s="38" t="s">
        <v>104</v>
      </c>
      <c r="C166" s="38"/>
      <c r="D166" s="38"/>
      <c r="E166" s="38"/>
      <c r="F166" s="38"/>
      <c r="G166" s="43"/>
      <c r="H166" s="43"/>
      <c r="I166" s="43"/>
      <c r="J166" s="43"/>
      <c r="K166" s="43"/>
      <c r="L166" s="43"/>
      <c r="M166" s="43"/>
      <c r="N166" s="43"/>
      <c r="O166" s="43"/>
      <c r="P166" s="2"/>
    </row>
    <row r="167" spans="2:16" hidden="1" x14ac:dyDescent="0.2">
      <c r="B167" s="7" t="s">
        <v>45</v>
      </c>
      <c r="C167" s="38"/>
      <c r="D167" s="38"/>
      <c r="E167" s="38"/>
      <c r="F167" s="38"/>
      <c r="G167" s="43"/>
      <c r="H167" s="43"/>
      <c r="I167" s="43"/>
      <c r="J167" s="43"/>
      <c r="K167" s="43"/>
      <c r="L167" s="43"/>
      <c r="M167" s="43"/>
      <c r="N167" s="43"/>
      <c r="O167" s="43"/>
    </row>
    <row r="168" spans="2:16" hidden="1" x14ac:dyDescent="0.2">
      <c r="B168" s="7" t="s">
        <v>56</v>
      </c>
      <c r="C168" s="38"/>
      <c r="D168" s="38"/>
      <c r="E168" s="38"/>
      <c r="F168" s="38"/>
      <c r="G168" s="43"/>
      <c r="H168" s="43"/>
      <c r="I168" s="43"/>
      <c r="J168" s="43"/>
      <c r="K168" s="43"/>
      <c r="L168" s="43"/>
      <c r="M168" s="43"/>
      <c r="N168" s="43"/>
      <c r="O168" s="43"/>
    </row>
    <row r="169" spans="2:16" x14ac:dyDescent="0.2">
      <c r="B169" s="43"/>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x14ac:dyDescent="0.2">
      <c r="B172" s="46"/>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x14ac:dyDescent="0.2">
      <c r="B174" s="46"/>
      <c r="C174" s="38"/>
      <c r="D174" s="38"/>
      <c r="E174" s="38"/>
      <c r="F174" s="38"/>
      <c r="G174" s="43"/>
      <c r="H174" s="43"/>
      <c r="I174" s="43"/>
      <c r="J174" s="43"/>
      <c r="K174" s="43"/>
      <c r="L174" s="43"/>
      <c r="M174" s="43"/>
      <c r="N174" s="43"/>
      <c r="O174" s="43"/>
    </row>
    <row r="175" spans="2:16" s="2" customFormat="1" hidden="1" x14ac:dyDescent="0.2">
      <c r="B175" s="39" t="s">
        <v>109</v>
      </c>
      <c r="C175" s="38"/>
      <c r="D175" s="38"/>
      <c r="E175" s="38"/>
      <c r="F175" s="38"/>
      <c r="G175" s="38"/>
      <c r="H175" s="38"/>
      <c r="I175" s="38"/>
      <c r="J175" s="38"/>
      <c r="K175" s="38"/>
      <c r="L175" s="38"/>
      <c r="M175" s="38"/>
      <c r="N175" s="38"/>
      <c r="O175" s="38"/>
    </row>
    <row r="176" spans="2:16" s="2" customFormat="1" hidden="1" x14ac:dyDescent="0.2">
      <c r="B176" s="40" t="s">
        <v>108</v>
      </c>
      <c r="C176" s="38"/>
      <c r="D176" s="38"/>
      <c r="E176" s="38"/>
      <c r="F176" s="38"/>
      <c r="G176" s="38"/>
      <c r="H176" s="38"/>
      <c r="I176" s="38"/>
      <c r="J176" s="38"/>
      <c r="K176" s="38"/>
      <c r="L176" s="38"/>
      <c r="M176" s="38"/>
      <c r="N176" s="38"/>
      <c r="O176" s="38"/>
    </row>
    <row r="177" spans="2:15" s="2" customFormat="1" ht="38.25" hidden="1" x14ac:dyDescent="0.2">
      <c r="B177" s="41" t="s">
        <v>53</v>
      </c>
    </row>
    <row r="178" spans="2:15" s="2" customFormat="1" ht="38.25" hidden="1" x14ac:dyDescent="0.2">
      <c r="B178" s="41" t="s">
        <v>98</v>
      </c>
    </row>
    <row r="179" spans="2:15" s="2" customFormat="1" ht="38.25" hidden="1" x14ac:dyDescent="0.2">
      <c r="B179" s="41" t="s">
        <v>99</v>
      </c>
    </row>
    <row r="180" spans="2:15" s="2" customFormat="1" ht="63.75" hidden="1" x14ac:dyDescent="0.2">
      <c r="B180" s="41" t="s">
        <v>100</v>
      </c>
    </row>
    <row r="181" spans="2:15" s="2" customFormat="1" ht="51" hidden="1" x14ac:dyDescent="0.2">
      <c r="B181" s="41" t="s">
        <v>101</v>
      </c>
    </row>
    <row r="182" spans="2:15" s="2" customFormat="1" ht="38.25" hidden="1" x14ac:dyDescent="0.2">
      <c r="B182" s="41" t="s">
        <v>102</v>
      </c>
    </row>
    <row r="183" spans="2:15" s="2" customFormat="1" ht="25.5" hidden="1" x14ac:dyDescent="0.2">
      <c r="B183" s="41" t="s">
        <v>93</v>
      </c>
    </row>
    <row r="184" spans="2:15" s="2" customFormat="1" hidden="1" x14ac:dyDescent="0.2">
      <c r="B184" s="41" t="s">
        <v>66</v>
      </c>
    </row>
    <row r="185" spans="2:15" x14ac:dyDescent="0.2">
      <c r="C185" s="3"/>
      <c r="D185" s="3"/>
      <c r="E185" s="3"/>
      <c r="F185" s="3"/>
      <c r="G185" s="3"/>
      <c r="H185" s="3"/>
      <c r="I185" s="3"/>
      <c r="J185" s="3"/>
      <c r="K185" s="3"/>
      <c r="L185" s="3"/>
      <c r="M185" s="3"/>
      <c r="N185" s="3"/>
      <c r="O185" s="3"/>
    </row>
  </sheetData>
  <mergeCells count="66">
    <mergeCell ref="C73:P73"/>
    <mergeCell ref="C74:P74"/>
    <mergeCell ref="B50:P65"/>
    <mergeCell ref="A66:Q66"/>
    <mergeCell ref="B67:B72"/>
    <mergeCell ref="C67:P67"/>
    <mergeCell ref="C68:P68"/>
    <mergeCell ref="C69:P69"/>
    <mergeCell ref="C70:P70"/>
    <mergeCell ref="C71:P71"/>
    <mergeCell ref="C72:P72"/>
    <mergeCell ref="B43:P43"/>
    <mergeCell ref="B45:B47"/>
    <mergeCell ref="B49:P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7:O47">
    <cfRule type="cellIs" dxfId="209" priority="5" stopIfTrue="1" operator="equal">
      <formula>0</formula>
    </cfRule>
    <cfRule type="cellIs" dxfId="208" priority="6" stopIfTrue="1" operator="lessThan">
      <formula>0.7</formula>
    </cfRule>
    <cfRule type="cellIs" dxfId="207" priority="7" stopIfTrue="1" operator="between">
      <formula>0.7</formula>
      <formula>0.89</formula>
    </cfRule>
    <cfRule type="cellIs" dxfId="206" priority="8" stopIfTrue="1" operator="greaterThanOrEqual">
      <formula>0.9</formula>
    </cfRule>
  </conditionalFormatting>
  <dataValidations count="6">
    <dataValidation type="list" allowBlank="1" showInputMessage="1" showErrorMessage="1" sqref="C74:P74" xr:uid="{00000000-0002-0000-0000-000000000000}">
      <formula1>$B$167:$B$168</formula1>
    </dataValidation>
    <dataValidation type="list" allowBlank="1" showInputMessage="1" showErrorMessage="1" sqref="C12:P12" xr:uid="{00000000-0002-0000-0000-000001000000}">
      <formula1>$B$136:$B$162</formula1>
    </dataValidation>
    <dataValidation type="list" allowBlank="1" showInputMessage="1" showErrorMessage="1" sqref="C10:I10" xr:uid="{00000000-0002-0000-0000-000002000000}">
      <formula1>"2022,2023,2024,2025,2026,2027"</formula1>
    </dataValidation>
    <dataValidation type="list" allowBlank="1" showInputMessage="1" showErrorMessage="1" sqref="N10:P10" xr:uid="{00000000-0002-0000-0000-000003000000}">
      <formula1>"Economicos,Eficiencia,Eficacia, Efectividad,Calidad"</formula1>
    </dataValidation>
    <dataValidation type="list" allowBlank="1" showInputMessage="1" showErrorMessage="1" sqref="C32:P32 C34:P34 C36:P36" xr:uid="{00000000-0002-0000-0000-000004000000}">
      <formula1>$Q$99:$Q$104</formula1>
    </dataValidation>
    <dataValidation type="list" allowBlank="1" showInputMessage="1" showErrorMessage="1" sqref="C18:P18" xr:uid="{00000000-0002-0000-0000-000005000000}">
      <formula1>$B$125:$B$131</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44"/>
  <sheetViews>
    <sheetView topLeftCell="A8" zoomScale="80" zoomScaleNormal="80" workbookViewId="0">
      <selection activeCell="I15" sqref="I15:K15"/>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45.42578125" style="4" customWidth="1"/>
    <col min="12" max="14" width="11.42578125" style="4"/>
    <col min="15" max="15" width="11.42578125" style="2" hidden="1" customWidth="1"/>
    <col min="16" max="16384" width="11.42578125" style="4"/>
  </cols>
  <sheetData>
    <row r="1" spans="1:18" ht="30" customHeight="1" x14ac:dyDescent="0.25">
      <c r="A1" s="288"/>
      <c r="B1" s="289" t="s">
        <v>36</v>
      </c>
      <c r="C1" s="290"/>
      <c r="D1" s="290"/>
      <c r="E1" s="290"/>
      <c r="F1" s="290"/>
      <c r="G1" s="290"/>
      <c r="H1" s="290"/>
      <c r="I1" s="291"/>
      <c r="J1" s="292" t="s">
        <v>37</v>
      </c>
      <c r="K1" s="293"/>
      <c r="L1" s="17"/>
      <c r="M1" s="17"/>
      <c r="P1" s="17"/>
      <c r="Q1" s="17"/>
      <c r="R1" s="17"/>
    </row>
    <row r="2" spans="1:18" ht="30" customHeight="1" x14ac:dyDescent="0.25">
      <c r="A2" s="288"/>
      <c r="B2" s="289" t="s">
        <v>57</v>
      </c>
      <c r="C2" s="290"/>
      <c r="D2" s="290"/>
      <c r="E2" s="290"/>
      <c r="F2" s="290"/>
      <c r="G2" s="290"/>
      <c r="H2" s="290"/>
      <c r="I2" s="291"/>
      <c r="J2" s="292" t="s">
        <v>105</v>
      </c>
      <c r="K2" s="293"/>
      <c r="L2" s="17"/>
      <c r="M2" s="17"/>
      <c r="O2" s="49">
        <v>0.8</v>
      </c>
      <c r="P2" s="17"/>
      <c r="Q2" s="17"/>
      <c r="R2" s="17"/>
    </row>
    <row r="3" spans="1:18" ht="30" customHeight="1" x14ac:dyDescent="0.25">
      <c r="A3" s="288"/>
      <c r="B3" s="289" t="s">
        <v>58</v>
      </c>
      <c r="C3" s="290"/>
      <c r="D3" s="290"/>
      <c r="E3" s="290"/>
      <c r="F3" s="290"/>
      <c r="G3" s="290"/>
      <c r="H3" s="290"/>
      <c r="I3" s="291"/>
      <c r="J3" s="292" t="s">
        <v>106</v>
      </c>
      <c r="K3" s="293"/>
      <c r="L3" s="17"/>
      <c r="M3" s="17"/>
      <c r="O3" s="49">
        <v>0.79998999999999998</v>
      </c>
      <c r="P3" s="17"/>
      <c r="Q3" s="17"/>
      <c r="R3" s="17"/>
    </row>
    <row r="4" spans="1:18" ht="30" customHeight="1" x14ac:dyDescent="0.25">
      <c r="A4" s="288"/>
      <c r="B4" s="289" t="s">
        <v>59</v>
      </c>
      <c r="C4" s="290"/>
      <c r="D4" s="290"/>
      <c r="E4" s="290"/>
      <c r="F4" s="290"/>
      <c r="G4" s="290"/>
      <c r="H4" s="290"/>
      <c r="I4" s="291"/>
      <c r="J4" s="293" t="s">
        <v>41</v>
      </c>
      <c r="K4" s="293"/>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4" t="str">
        <f>IF('2. Consultas atendidas NIIF'!C12="","",'2. Consultas atendidas NIIF'!C12)</f>
        <v>GESTION DE INFORMACION EMPRESARIAL</v>
      </c>
      <c r="C6" s="294"/>
      <c r="D6" s="294"/>
      <c r="E6" s="294"/>
      <c r="F6" s="294"/>
      <c r="G6" s="294"/>
      <c r="H6" s="294"/>
      <c r="I6" s="294"/>
      <c r="J6" s="294"/>
      <c r="K6" s="294"/>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295" t="s">
        <v>60</v>
      </c>
      <c r="B8" s="297" t="s">
        <v>20</v>
      </c>
      <c r="C8" s="297" t="str">
        <f>IF('5. Capacitaciones realizadas'!C14="","",'5. Capacitaciones realizadas'!C14)</f>
        <v>Capacitaciones internas y externas realizadas</v>
      </c>
      <c r="D8" s="297"/>
      <c r="E8" s="297"/>
      <c r="F8" s="297"/>
      <c r="G8" s="297"/>
      <c r="H8" s="297"/>
      <c r="I8" s="297" t="s">
        <v>62</v>
      </c>
      <c r="J8" s="297"/>
      <c r="K8" s="299"/>
      <c r="O8" s="2"/>
    </row>
    <row r="9" spans="1:18" s="20" customFormat="1" ht="30" customHeight="1" thickBot="1" x14ac:dyDescent="0.25">
      <c r="A9" s="296"/>
      <c r="B9" s="298"/>
      <c r="C9" s="60" t="s">
        <v>124</v>
      </c>
      <c r="D9" s="60" t="s">
        <v>61</v>
      </c>
      <c r="E9" s="60" t="s">
        <v>153</v>
      </c>
      <c r="F9" s="60" t="s">
        <v>61</v>
      </c>
      <c r="G9" s="60" t="s">
        <v>10</v>
      </c>
      <c r="H9" s="60" t="s">
        <v>61</v>
      </c>
      <c r="I9" s="298"/>
      <c r="J9" s="298"/>
      <c r="K9" s="300"/>
      <c r="O9" s="2"/>
    </row>
    <row r="10" spans="1:18" ht="121.5" customHeight="1" x14ac:dyDescent="0.2">
      <c r="A10" s="313" t="str">
        <f>'5. Capacitaciones realizadas'!$M$40</f>
        <v>- Coordinador Grupo de Análisis y Regulación Contable
- Coordinador Grupo Informes Empresariales</v>
      </c>
      <c r="B10" s="34" t="str">
        <f>IF('5. Capacitaciones realizadas'!$B$40="","",'5. Capacitaciones realizadas'!$B$40)</f>
        <v>Número de Capacitaciones internas o externas realizadas.</v>
      </c>
      <c r="C10" s="36">
        <f>C13+C15</f>
        <v>27</v>
      </c>
      <c r="D10" s="309">
        <f>IF(C10=0,"0",C10/C11)</f>
        <v>1</v>
      </c>
      <c r="E10" s="36">
        <f>E13+E15</f>
        <v>5</v>
      </c>
      <c r="F10" s="309">
        <f>IF(E10=0,"0",E10/E11)</f>
        <v>1</v>
      </c>
      <c r="G10" s="36">
        <f>G13+G15</f>
        <v>32</v>
      </c>
      <c r="H10" s="309">
        <f>IF(G10=0,"0",G10/G11)</f>
        <v>1</v>
      </c>
      <c r="I10" s="301" t="s">
        <v>276</v>
      </c>
      <c r="J10" s="302"/>
      <c r="K10" s="303"/>
    </row>
    <row r="11" spans="1:18" ht="180" customHeight="1" thickBot="1" x14ac:dyDescent="0.25">
      <c r="A11" s="314"/>
      <c r="B11" s="61" t="str">
        <f>IF('5. Capacitaciones realizadas'!$B$41="","",'5. Capacitaciones realizadas'!$B$41)</f>
        <v>Número de Capacitaciones internas o externas programadas.</v>
      </c>
      <c r="C11" s="62">
        <f>C14+C16</f>
        <v>27</v>
      </c>
      <c r="D11" s="332"/>
      <c r="E11" s="62">
        <f>E14+E16</f>
        <v>5</v>
      </c>
      <c r="F11" s="332"/>
      <c r="G11" s="62">
        <f>+C11+E11</f>
        <v>32</v>
      </c>
      <c r="H11" s="332"/>
      <c r="I11" s="304"/>
      <c r="J11" s="305"/>
      <c r="K11" s="306"/>
    </row>
    <row r="12" spans="1:18" ht="9" customHeight="1" thickBot="1" x14ac:dyDescent="0.25">
      <c r="C12" s="22"/>
      <c r="D12" s="141"/>
      <c r="E12" s="22"/>
      <c r="F12" s="141"/>
      <c r="G12" s="22"/>
      <c r="H12" s="141"/>
    </row>
    <row r="13" spans="1:18" ht="121.5" customHeight="1" thickBot="1" x14ac:dyDescent="0.25">
      <c r="A13" s="346" t="s">
        <v>120</v>
      </c>
      <c r="B13" s="33" t="str">
        <f>IF('5. Capacitaciones realizadas'!$B$40="","",'5. Capacitaciones realizadas'!$B$40)</f>
        <v>Número de Capacitaciones internas o externas realizadas.</v>
      </c>
      <c r="C13" s="35">
        <v>7</v>
      </c>
      <c r="D13" s="309">
        <f>IF(C13=0,"0",C13/C14)</f>
        <v>1</v>
      </c>
      <c r="E13" s="35">
        <v>5</v>
      </c>
      <c r="F13" s="309">
        <f>IF(E13=0,"0",E13/E14)</f>
        <v>1</v>
      </c>
      <c r="G13" s="35">
        <f>+C13+E13</f>
        <v>12</v>
      </c>
      <c r="H13" s="309">
        <f>IF(G13=0,"0",G13/G14)</f>
        <v>1</v>
      </c>
      <c r="I13" s="315" t="s">
        <v>282</v>
      </c>
      <c r="J13" s="315"/>
      <c r="K13" s="316"/>
    </row>
    <row r="14" spans="1:18" ht="121.5" customHeight="1" x14ac:dyDescent="0.2">
      <c r="A14" s="313"/>
      <c r="B14" s="34" t="str">
        <f>IF('5. Capacitaciones realizadas'!$B$41="","",'5. Capacitaciones realizadas'!$B$41)</f>
        <v>Número de Capacitaciones internas o externas programadas.</v>
      </c>
      <c r="C14" s="36">
        <v>7</v>
      </c>
      <c r="D14" s="332"/>
      <c r="E14" s="36">
        <v>5</v>
      </c>
      <c r="F14" s="332"/>
      <c r="G14" s="36">
        <f>+C14+E14</f>
        <v>12</v>
      </c>
      <c r="H14" s="332"/>
      <c r="I14" s="315" t="s">
        <v>284</v>
      </c>
      <c r="J14" s="315"/>
      <c r="K14" s="316"/>
    </row>
    <row r="15" spans="1:18" ht="198.75" customHeight="1" x14ac:dyDescent="0.2">
      <c r="A15" s="313" t="s">
        <v>174</v>
      </c>
      <c r="B15" s="34" t="str">
        <f>IF('5. Capacitaciones realizadas'!$B$40="","",'5. Capacitaciones realizadas'!$B$40)</f>
        <v>Número de Capacitaciones internas o externas realizadas.</v>
      </c>
      <c r="C15" s="36">
        <v>20</v>
      </c>
      <c r="D15" s="332">
        <f>IF(C15=0,"0",C15/C16)</f>
        <v>1</v>
      </c>
      <c r="E15" s="36">
        <v>0</v>
      </c>
      <c r="F15" s="332" t="str">
        <f>IF(E15=0,"0",E15/E16)</f>
        <v>0</v>
      </c>
      <c r="G15" s="36">
        <f>+C15+E15</f>
        <v>20</v>
      </c>
      <c r="H15" s="332">
        <f>IF(G15=0,"0",G15/G16)</f>
        <v>1</v>
      </c>
      <c r="I15" s="347" t="s">
        <v>287</v>
      </c>
      <c r="J15" s="347"/>
      <c r="K15" s="348"/>
    </row>
    <row r="16" spans="1:18" ht="121.5" customHeight="1" thickBot="1" x14ac:dyDescent="0.25">
      <c r="A16" s="314"/>
      <c r="B16" s="61" t="str">
        <f>IF('5. Capacitaciones realizadas'!$B$41="","",'5. Capacitaciones realizadas'!$B$41)</f>
        <v>Número de Capacitaciones internas o externas programadas.</v>
      </c>
      <c r="C16" s="62">
        <v>20</v>
      </c>
      <c r="D16" s="310"/>
      <c r="E16" s="62">
        <v>0</v>
      </c>
      <c r="F16" s="310"/>
      <c r="G16" s="62">
        <f>+C16+E16</f>
        <v>20</v>
      </c>
      <c r="H16" s="310"/>
      <c r="I16" s="317" t="s">
        <v>288</v>
      </c>
      <c r="J16" s="317"/>
      <c r="K16" s="318"/>
    </row>
    <row r="64" spans="15:15" ht="30" customHeight="1" x14ac:dyDescent="0.2">
      <c r="O64" s="56"/>
    </row>
    <row r="134" spans="15:15" ht="30" customHeight="1" x14ac:dyDescent="0.2">
      <c r="O134" s="3"/>
    </row>
    <row r="135" spans="15:15" ht="30" customHeight="1" x14ac:dyDescent="0.2">
      <c r="O135" s="3"/>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sheetData>
  <mergeCells count="31">
    <mergeCell ref="A15:A16"/>
    <mergeCell ref="D15:D16"/>
    <mergeCell ref="F15:F16"/>
    <mergeCell ref="H15:H16"/>
    <mergeCell ref="I15:K15"/>
    <mergeCell ref="I16:K16"/>
    <mergeCell ref="I13:K13"/>
    <mergeCell ref="I14:K14"/>
    <mergeCell ref="A10:A11"/>
    <mergeCell ref="D10:D11"/>
    <mergeCell ref="F10:F11"/>
    <mergeCell ref="I10:K11"/>
    <mergeCell ref="H10:H11"/>
    <mergeCell ref="A13:A14"/>
    <mergeCell ref="D13:D14"/>
    <mergeCell ref="F13:F14"/>
    <mergeCell ref="H13:H14"/>
    <mergeCell ref="B6:K6"/>
    <mergeCell ref="A8:A9"/>
    <mergeCell ref="B8:B9"/>
    <mergeCell ref="C8:H8"/>
    <mergeCell ref="I8:K9"/>
    <mergeCell ref="A1:A4"/>
    <mergeCell ref="B1:I1"/>
    <mergeCell ref="J1:K1"/>
    <mergeCell ref="B2:I2"/>
    <mergeCell ref="J2:K2"/>
    <mergeCell ref="B3:I3"/>
    <mergeCell ref="J3:K3"/>
    <mergeCell ref="B4:I4"/>
    <mergeCell ref="J4:K4"/>
  </mergeCells>
  <conditionalFormatting sqref="D10:D11">
    <cfRule type="cellIs" dxfId="119" priority="9" stopIfTrue="1" operator="equal">
      <formula>0</formula>
    </cfRule>
    <cfRule type="cellIs" dxfId="118" priority="10" stopIfTrue="1" operator="lessThan">
      <formula>0.7</formula>
    </cfRule>
    <cfRule type="cellIs" dxfId="117" priority="11" stopIfTrue="1" operator="between">
      <formula>0.7</formula>
      <formula>0.89</formula>
    </cfRule>
    <cfRule type="cellIs" dxfId="116" priority="12" stopIfTrue="1" operator="greaterThanOrEqual">
      <formula>0.9</formula>
    </cfRule>
  </conditionalFormatting>
  <conditionalFormatting sqref="D13:D16">
    <cfRule type="cellIs" dxfId="115" priority="21" stopIfTrue="1" operator="equal">
      <formula>0</formula>
    </cfRule>
    <cfRule type="cellIs" dxfId="114" priority="22" stopIfTrue="1" operator="lessThan">
      <formula>0.7</formula>
    </cfRule>
    <cfRule type="cellIs" dxfId="113" priority="23" stopIfTrue="1" operator="between">
      <formula>0.7</formula>
      <formula>0.89</formula>
    </cfRule>
    <cfRule type="cellIs" dxfId="112" priority="24" stopIfTrue="1" operator="greaterThanOrEqual">
      <formula>0.9</formula>
    </cfRule>
  </conditionalFormatting>
  <conditionalFormatting sqref="F10:F11">
    <cfRule type="cellIs" dxfId="111" priority="5" stopIfTrue="1" operator="equal">
      <formula>0</formula>
    </cfRule>
    <cfRule type="cellIs" dxfId="110" priority="6" stopIfTrue="1" operator="lessThan">
      <formula>0.7</formula>
    </cfRule>
    <cfRule type="cellIs" dxfId="109" priority="7" stopIfTrue="1" operator="between">
      <formula>0.7</formula>
      <formula>0.89</formula>
    </cfRule>
    <cfRule type="cellIs" dxfId="108" priority="8" stopIfTrue="1" operator="greaterThanOrEqual">
      <formula>0.9</formula>
    </cfRule>
  </conditionalFormatting>
  <conditionalFormatting sqref="F13:F16">
    <cfRule type="cellIs" dxfId="107" priority="17" stopIfTrue="1" operator="equal">
      <formula>0</formula>
    </cfRule>
    <cfRule type="cellIs" dxfId="106" priority="18" stopIfTrue="1" operator="lessThan">
      <formula>0.7</formula>
    </cfRule>
    <cfRule type="cellIs" dxfId="105" priority="19" stopIfTrue="1" operator="between">
      <formula>0.7</formula>
      <formula>0.89</formula>
    </cfRule>
    <cfRule type="cellIs" dxfId="104" priority="20" stopIfTrue="1" operator="greaterThanOrEqual">
      <formula>0.9</formula>
    </cfRule>
  </conditionalFormatting>
  <conditionalFormatting sqref="H10:H11">
    <cfRule type="cellIs" dxfId="103" priority="1" stopIfTrue="1" operator="equal">
      <formula>0</formula>
    </cfRule>
    <cfRule type="cellIs" dxfId="102" priority="2" stopIfTrue="1" operator="lessThan">
      <formula>0.7</formula>
    </cfRule>
    <cfRule type="cellIs" dxfId="101" priority="3" stopIfTrue="1" operator="between">
      <formula>0.7</formula>
      <formula>0.89</formula>
    </cfRule>
    <cfRule type="cellIs" dxfId="100" priority="4" stopIfTrue="1" operator="greaterThanOrEqual">
      <formula>0.9</formula>
    </cfRule>
  </conditionalFormatting>
  <conditionalFormatting sqref="H13:H16">
    <cfRule type="cellIs" dxfId="99" priority="13" stopIfTrue="1" operator="equal">
      <formula>0</formula>
    </cfRule>
    <cfRule type="cellIs" dxfId="98" priority="14" stopIfTrue="1" operator="lessThan">
      <formula>0.7</formula>
    </cfRule>
    <cfRule type="cellIs" dxfId="97" priority="15" stopIfTrue="1" operator="between">
      <formula>0.7</formula>
      <formula>0.89</formula>
    </cfRule>
    <cfRule type="cellIs" dxfId="96" priority="16" stopIfTrue="1" operator="greaterThanOrEqual">
      <formula>0.9</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88"/>
  <sheetViews>
    <sheetView topLeftCell="A24" workbookViewId="0">
      <selection activeCell="U75" sqref="U75"/>
    </sheetView>
  </sheetViews>
  <sheetFormatPr baseColWidth="10" defaultColWidth="11.42578125" defaultRowHeight="12.75" x14ac:dyDescent="0.2"/>
  <cols>
    <col min="1" max="1" width="3" style="1" customWidth="1"/>
    <col min="2" max="2" width="34.85546875" style="3" customWidth="1"/>
    <col min="3" max="3" width="42.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2.140625" style="1" customWidth="1"/>
    <col min="17" max="18" width="11.7109375" style="1" customWidth="1"/>
    <col min="19" max="19" width="11.42578125" style="2" hidden="1" customWidth="1"/>
    <col min="20" max="16384" width="11.42578125" style="1"/>
  </cols>
  <sheetData>
    <row r="1" spans="1:21" ht="13.5" thickBot="1" x14ac:dyDescent="0.25">
      <c r="B1" s="1"/>
    </row>
    <row r="2" spans="1:21" ht="16.5" customHeight="1" x14ac:dyDescent="0.2">
      <c r="B2" s="160"/>
      <c r="C2" s="163" t="s">
        <v>36</v>
      </c>
      <c r="D2" s="164"/>
      <c r="E2" s="164"/>
      <c r="F2" s="164"/>
      <c r="G2" s="164"/>
      <c r="H2" s="164"/>
      <c r="I2" s="164"/>
      <c r="J2" s="164"/>
      <c r="K2" s="164"/>
      <c r="L2" s="164"/>
      <c r="M2" s="165"/>
      <c r="N2" s="166" t="s">
        <v>96</v>
      </c>
      <c r="O2" s="167"/>
      <c r="P2" s="168"/>
      <c r="S2" s="49">
        <v>0.8</v>
      </c>
    </row>
    <row r="3" spans="1:21" ht="15.75" customHeight="1" x14ac:dyDescent="0.2">
      <c r="B3" s="161"/>
      <c r="C3" s="169" t="s">
        <v>38</v>
      </c>
      <c r="D3" s="170"/>
      <c r="E3" s="170"/>
      <c r="F3" s="170"/>
      <c r="G3" s="170"/>
      <c r="H3" s="170"/>
      <c r="I3" s="170"/>
      <c r="J3" s="170"/>
      <c r="K3" s="170"/>
      <c r="L3" s="170"/>
      <c r="M3" s="171"/>
      <c r="N3" s="172" t="s">
        <v>105</v>
      </c>
      <c r="O3" s="173"/>
      <c r="P3" s="174"/>
      <c r="S3" s="49">
        <v>0.79998999999999998</v>
      </c>
    </row>
    <row r="4" spans="1:21" ht="15.75" customHeight="1" x14ac:dyDescent="0.2">
      <c r="B4" s="161"/>
      <c r="C4" s="169" t="s">
        <v>39</v>
      </c>
      <c r="D4" s="170"/>
      <c r="E4" s="170"/>
      <c r="F4" s="170"/>
      <c r="G4" s="170"/>
      <c r="H4" s="170"/>
      <c r="I4" s="170"/>
      <c r="J4" s="170"/>
      <c r="K4" s="170"/>
      <c r="L4" s="170"/>
      <c r="M4" s="171"/>
      <c r="N4" s="172" t="s">
        <v>97</v>
      </c>
      <c r="O4" s="173"/>
      <c r="P4" s="174"/>
      <c r="S4" s="49">
        <v>0.65</v>
      </c>
    </row>
    <row r="5" spans="1:21"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21" ht="3" customHeight="1" thickBot="1" x14ac:dyDescent="0.25">
      <c r="B6" s="1"/>
      <c r="S6" s="49"/>
    </row>
    <row r="7" spans="1:21" x14ac:dyDescent="0.2">
      <c r="A7" s="3"/>
      <c r="B7" s="181" t="s">
        <v>44</v>
      </c>
      <c r="C7" s="182"/>
      <c r="D7" s="182"/>
      <c r="E7" s="182"/>
      <c r="F7" s="182"/>
      <c r="G7" s="182"/>
      <c r="H7" s="182"/>
      <c r="I7" s="182"/>
      <c r="J7" s="182"/>
      <c r="K7" s="182"/>
      <c r="L7" s="182"/>
      <c r="M7" s="182"/>
      <c r="N7" s="182"/>
      <c r="O7" s="182"/>
      <c r="P7" s="183"/>
      <c r="Q7" s="3"/>
      <c r="S7" s="49"/>
    </row>
    <row r="8" spans="1:21" ht="13.5" thickBot="1" x14ac:dyDescent="0.25">
      <c r="A8" s="3"/>
      <c r="B8" s="184"/>
      <c r="C8" s="185"/>
      <c r="D8" s="185"/>
      <c r="E8" s="185"/>
      <c r="F8" s="185"/>
      <c r="G8" s="185"/>
      <c r="H8" s="185"/>
      <c r="I8" s="185"/>
      <c r="J8" s="185"/>
      <c r="K8" s="185"/>
      <c r="L8" s="185"/>
      <c r="M8" s="185"/>
      <c r="N8" s="185"/>
      <c r="O8" s="185"/>
      <c r="P8" s="186"/>
      <c r="Q8" s="3"/>
    </row>
    <row r="9" spans="1:21" ht="3" customHeight="1" thickBot="1" x14ac:dyDescent="0.25">
      <c r="A9" s="3"/>
      <c r="B9" s="187"/>
      <c r="C9" s="187"/>
      <c r="D9" s="187"/>
      <c r="E9" s="187"/>
      <c r="F9" s="187"/>
      <c r="G9" s="187"/>
      <c r="H9" s="187"/>
      <c r="I9" s="187"/>
      <c r="J9" s="187"/>
      <c r="K9" s="187"/>
      <c r="L9" s="187"/>
      <c r="M9" s="187"/>
      <c r="N9" s="187"/>
      <c r="O9" s="187"/>
      <c r="P9" s="187"/>
      <c r="Q9" s="3"/>
    </row>
    <row r="10" spans="1:21" ht="26.25" customHeight="1" thickBot="1" x14ac:dyDescent="0.25">
      <c r="A10" s="3"/>
      <c r="B10" s="24" t="s">
        <v>54</v>
      </c>
      <c r="C10" s="188">
        <v>2024</v>
      </c>
      <c r="D10" s="189"/>
      <c r="E10" s="189"/>
      <c r="F10" s="189"/>
      <c r="G10" s="189"/>
      <c r="H10" s="189"/>
      <c r="I10" s="190"/>
      <c r="J10" s="191" t="s">
        <v>1</v>
      </c>
      <c r="K10" s="192"/>
      <c r="L10" s="192"/>
      <c r="M10" s="192"/>
      <c r="N10" s="193" t="s">
        <v>117</v>
      </c>
      <c r="O10" s="194"/>
      <c r="P10" s="195"/>
      <c r="Q10" s="3"/>
    </row>
    <row r="11" spans="1:21" ht="3" customHeight="1" thickBot="1" x14ac:dyDescent="0.25">
      <c r="A11" s="3"/>
      <c r="B11" s="157"/>
      <c r="C11" s="158"/>
      <c r="D11" s="158"/>
      <c r="E11" s="158"/>
      <c r="F11" s="158"/>
      <c r="G11" s="158"/>
      <c r="H11" s="158"/>
      <c r="I11" s="158"/>
      <c r="J11" s="158"/>
      <c r="K11" s="158"/>
      <c r="L11" s="158"/>
      <c r="M11" s="158"/>
      <c r="N11" s="158"/>
      <c r="O11" s="158"/>
      <c r="P11" s="159"/>
      <c r="Q11" s="3"/>
    </row>
    <row r="12" spans="1:21"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21" ht="3" customHeight="1" thickBot="1" x14ac:dyDescent="0.25">
      <c r="A13" s="3"/>
      <c r="B13" s="201"/>
      <c r="C13" s="202"/>
      <c r="D13" s="202"/>
      <c r="E13" s="202"/>
      <c r="F13" s="202"/>
      <c r="G13" s="202"/>
      <c r="H13" s="202"/>
      <c r="I13" s="202"/>
      <c r="J13" s="202"/>
      <c r="K13" s="202"/>
      <c r="L13" s="202"/>
      <c r="M13" s="202"/>
      <c r="N13" s="202"/>
      <c r="O13" s="202"/>
      <c r="P13" s="203"/>
      <c r="Q13" s="3"/>
    </row>
    <row r="14" spans="1:21" ht="30" customHeight="1" thickBot="1" x14ac:dyDescent="0.25">
      <c r="A14" s="3"/>
      <c r="B14" s="8" t="s">
        <v>6</v>
      </c>
      <c r="C14" s="204" t="s">
        <v>215</v>
      </c>
      <c r="D14" s="205"/>
      <c r="E14" s="205"/>
      <c r="F14" s="205"/>
      <c r="G14" s="205"/>
      <c r="H14" s="205"/>
      <c r="I14" s="205"/>
      <c r="J14" s="205"/>
      <c r="K14" s="205"/>
      <c r="L14" s="205"/>
      <c r="M14" s="205"/>
      <c r="N14" s="205"/>
      <c r="O14" s="205"/>
      <c r="P14" s="206"/>
      <c r="Q14" s="3"/>
    </row>
    <row r="15" spans="1:21" ht="3" customHeight="1" thickBot="1" x14ac:dyDescent="0.25">
      <c r="A15" s="3"/>
      <c r="B15" s="196"/>
      <c r="C15" s="197"/>
      <c r="D15" s="197"/>
      <c r="E15" s="197"/>
      <c r="F15" s="197"/>
      <c r="G15" s="197"/>
      <c r="H15" s="197"/>
      <c r="I15" s="197"/>
      <c r="J15" s="197"/>
      <c r="K15" s="197"/>
      <c r="L15" s="197"/>
      <c r="M15" s="197"/>
      <c r="N15" s="197"/>
      <c r="O15" s="197"/>
      <c r="P15" s="198"/>
      <c r="Q15" s="3"/>
    </row>
    <row r="16" spans="1:21" ht="34.5" customHeight="1" thickBot="1" x14ac:dyDescent="0.25">
      <c r="A16" s="3"/>
      <c r="B16" s="8" t="s">
        <v>25</v>
      </c>
      <c r="C16" s="349" t="s">
        <v>233</v>
      </c>
      <c r="D16" s="350"/>
      <c r="E16" s="350"/>
      <c r="F16" s="350"/>
      <c r="G16" s="350"/>
      <c r="H16" s="350"/>
      <c r="I16" s="350"/>
      <c r="J16" s="350"/>
      <c r="K16" s="350"/>
      <c r="L16" s="350"/>
      <c r="M16" s="350"/>
      <c r="N16" s="350"/>
      <c r="O16" s="350"/>
      <c r="P16" s="351"/>
      <c r="Q16" s="3"/>
      <c r="U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51" customHeight="1" thickBot="1" x14ac:dyDescent="0.25">
      <c r="A22" s="3"/>
      <c r="B22" s="8" t="s">
        <v>3</v>
      </c>
      <c r="C22" s="220" t="s">
        <v>234</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96.75" customHeight="1" thickBot="1" x14ac:dyDescent="0.25">
      <c r="A24" s="3"/>
      <c r="B24" s="8" t="s">
        <v>12</v>
      </c>
      <c r="C24" s="226" t="s">
        <v>277</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352">
        <v>0.85</v>
      </c>
      <c r="D26" s="353"/>
      <c r="E26" s="353"/>
      <c r="F26" s="353"/>
      <c r="G26" s="353"/>
      <c r="H26" s="353"/>
      <c r="I26" s="353"/>
      <c r="J26" s="353"/>
      <c r="K26" s="353"/>
      <c r="L26" s="353"/>
      <c r="M26" s="353"/>
      <c r="N26" s="353"/>
      <c r="O26" s="353"/>
      <c r="P26" s="354"/>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355" t="s">
        <v>213</v>
      </c>
      <c r="E28" s="353"/>
      <c r="F28" s="353"/>
      <c r="G28" s="354"/>
      <c r="H28" s="238" t="s">
        <v>15</v>
      </c>
      <c r="I28" s="238"/>
      <c r="J28" s="238"/>
      <c r="K28" s="355" t="s">
        <v>214</v>
      </c>
      <c r="L28" s="353"/>
      <c r="M28" s="354"/>
      <c r="N28" s="239" t="s">
        <v>16</v>
      </c>
      <c r="O28" s="240"/>
      <c r="P28" s="118" t="s">
        <v>94</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47</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47</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47</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248" t="s">
        <v>19</v>
      </c>
      <c r="N39" s="248"/>
      <c r="O39" s="248"/>
      <c r="P39" s="249"/>
      <c r="Q39" s="3"/>
    </row>
    <row r="40" spans="1:17" ht="54" customHeight="1" x14ac:dyDescent="0.2">
      <c r="A40" s="3"/>
      <c r="B40" s="58" t="s">
        <v>178</v>
      </c>
      <c r="C40" s="320" t="s">
        <v>176</v>
      </c>
      <c r="D40" s="320"/>
      <c r="E40" s="320"/>
      <c r="F40" s="320"/>
      <c r="G40" s="320"/>
      <c r="H40" s="320" t="s">
        <v>119</v>
      </c>
      <c r="I40" s="320"/>
      <c r="J40" s="320"/>
      <c r="K40" s="320"/>
      <c r="L40" s="320"/>
      <c r="M40" s="321" t="s">
        <v>174</v>
      </c>
      <c r="N40" s="321"/>
      <c r="O40" s="321"/>
      <c r="P40" s="322"/>
      <c r="Q40" s="3"/>
    </row>
    <row r="41" spans="1:17" ht="55.5" customHeight="1" thickBot="1" x14ac:dyDescent="0.25">
      <c r="A41" s="3"/>
      <c r="B41" s="59" t="s">
        <v>179</v>
      </c>
      <c r="C41" s="261" t="s">
        <v>177</v>
      </c>
      <c r="D41" s="261"/>
      <c r="E41" s="261"/>
      <c r="F41" s="261"/>
      <c r="G41" s="261"/>
      <c r="H41" s="261" t="s">
        <v>119</v>
      </c>
      <c r="I41" s="261"/>
      <c r="J41" s="261"/>
      <c r="K41" s="261"/>
      <c r="L41" s="261"/>
      <c r="M41" s="262" t="s">
        <v>174</v>
      </c>
      <c r="N41" s="262"/>
      <c r="O41" s="262"/>
      <c r="P41" s="26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x14ac:dyDescent="0.2">
      <c r="A44" s="3"/>
      <c r="B44" s="26"/>
      <c r="C44" s="25"/>
      <c r="D44" s="25"/>
      <c r="E44" s="25"/>
      <c r="F44" s="25"/>
      <c r="G44" s="25"/>
      <c r="H44" s="25"/>
      <c r="I44" s="25"/>
      <c r="J44" s="25"/>
      <c r="K44" s="25"/>
      <c r="L44" s="25"/>
      <c r="M44" s="25"/>
      <c r="N44" s="25"/>
      <c r="O44" s="25"/>
      <c r="P44" s="27"/>
      <c r="Q44" s="3"/>
    </row>
    <row r="45" spans="1:17" x14ac:dyDescent="0.2">
      <c r="A45" s="3"/>
      <c r="B45" s="358" t="s">
        <v>20</v>
      </c>
      <c r="C45" s="111" t="s">
        <v>9</v>
      </c>
      <c r="D45" s="116" t="s">
        <v>67</v>
      </c>
      <c r="E45" s="116" t="s">
        <v>68</v>
      </c>
      <c r="F45" s="116" t="s">
        <v>69</v>
      </c>
      <c r="G45" s="116" t="s">
        <v>70</v>
      </c>
      <c r="H45" s="116" t="s">
        <v>71</v>
      </c>
      <c r="I45" s="116" t="s">
        <v>72</v>
      </c>
      <c r="J45" s="116" t="s">
        <v>73</v>
      </c>
      <c r="K45" s="116" t="s">
        <v>74</v>
      </c>
      <c r="L45" s="116" t="s">
        <v>75</v>
      </c>
      <c r="M45" s="116" t="s">
        <v>76</v>
      </c>
      <c r="N45" s="116" t="s">
        <v>77</v>
      </c>
      <c r="O45" s="116" t="s">
        <v>78</v>
      </c>
      <c r="P45" s="116" t="s">
        <v>24</v>
      </c>
      <c r="Q45" s="3"/>
    </row>
    <row r="46" spans="1:17" x14ac:dyDescent="0.2">
      <c r="A46" s="3"/>
      <c r="B46" s="358"/>
      <c r="C46" s="111" t="s">
        <v>241</v>
      </c>
      <c r="D46" s="356">
        <f>'[1]6.1. Registro informes E.F. rec'!E11</f>
        <v>0.86104299982058485</v>
      </c>
      <c r="E46" s="356"/>
      <c r="F46" s="356"/>
      <c r="G46" s="356"/>
      <c r="H46" s="356"/>
      <c r="I46" s="356"/>
      <c r="J46" s="356"/>
      <c r="K46" s="356"/>
      <c r="L46" s="356"/>
      <c r="M46" s="356"/>
      <c r="N46" s="356"/>
      <c r="O46" s="356"/>
      <c r="P46" s="115">
        <f>D46</f>
        <v>0.86104299982058485</v>
      </c>
      <c r="Q46" s="3"/>
    </row>
    <row r="47" spans="1:17" x14ac:dyDescent="0.2">
      <c r="A47" s="3"/>
      <c r="B47" s="358"/>
      <c r="C47" s="111" t="s">
        <v>242</v>
      </c>
      <c r="D47" s="357">
        <f>'[1]6.1. Registro informes E.F. rec'!E12</f>
        <v>7.6281322887387121E-2</v>
      </c>
      <c r="E47" s="357"/>
      <c r="F47" s="357"/>
      <c r="G47" s="357"/>
      <c r="H47" s="357"/>
      <c r="I47" s="357"/>
      <c r="J47" s="357"/>
      <c r="K47" s="357"/>
      <c r="L47" s="357"/>
      <c r="M47" s="357"/>
      <c r="N47" s="357"/>
      <c r="O47" s="357"/>
      <c r="P47" s="119">
        <f>D47</f>
        <v>7.6281322887387121E-2</v>
      </c>
      <c r="Q47" s="3"/>
    </row>
    <row r="48" spans="1:17" x14ac:dyDescent="0.2">
      <c r="A48" s="3"/>
      <c r="B48" s="358"/>
      <c r="C48" s="111" t="s">
        <v>243</v>
      </c>
      <c r="D48" s="357" t="str">
        <f>'[1]6.1. Registro informes E.F. rec'!E13</f>
        <v>0</v>
      </c>
      <c r="E48" s="357"/>
      <c r="F48" s="357"/>
      <c r="G48" s="357"/>
      <c r="H48" s="357"/>
      <c r="I48" s="357"/>
      <c r="J48" s="357"/>
      <c r="K48" s="357"/>
      <c r="L48" s="357"/>
      <c r="M48" s="357"/>
      <c r="N48" s="357"/>
      <c r="O48" s="357"/>
      <c r="P48" s="119" t="str">
        <f t="shared" ref="P48:P54" si="0">D48</f>
        <v>0</v>
      </c>
      <c r="Q48" s="3"/>
    </row>
    <row r="49" spans="1:17" x14ac:dyDescent="0.2">
      <c r="A49" s="3"/>
      <c r="B49" s="358"/>
      <c r="C49" s="111" t="s">
        <v>235</v>
      </c>
      <c r="D49" s="356">
        <f>'[1]6.1. Registro informes E.F. rec'!E16</f>
        <v>0.86104299982058485</v>
      </c>
      <c r="E49" s="356"/>
      <c r="F49" s="356"/>
      <c r="G49" s="356"/>
      <c r="H49" s="356"/>
      <c r="I49" s="356"/>
      <c r="J49" s="356"/>
      <c r="K49" s="356"/>
      <c r="L49" s="356"/>
      <c r="M49" s="356"/>
      <c r="N49" s="356"/>
      <c r="O49" s="356"/>
      <c r="P49" s="115">
        <f t="shared" si="0"/>
        <v>0.86104299982058485</v>
      </c>
      <c r="Q49" s="3"/>
    </row>
    <row r="50" spans="1:17" x14ac:dyDescent="0.2">
      <c r="A50" s="3"/>
      <c r="B50" s="358"/>
      <c r="C50" s="111" t="s">
        <v>238</v>
      </c>
      <c r="D50" s="359">
        <f>'[1]6.1. Registro informes E.F. rec'!E17</f>
        <v>7.6281322887387121E-2</v>
      </c>
      <c r="E50" s="359"/>
      <c r="F50" s="359"/>
      <c r="G50" s="359"/>
      <c r="H50" s="359"/>
      <c r="I50" s="359"/>
      <c r="J50" s="359"/>
      <c r="K50" s="359"/>
      <c r="L50" s="359"/>
      <c r="M50" s="359"/>
      <c r="N50" s="359"/>
      <c r="O50" s="359"/>
      <c r="P50" s="120">
        <f t="shared" si="0"/>
        <v>7.6281322887387121E-2</v>
      </c>
      <c r="Q50" s="3"/>
    </row>
    <row r="51" spans="1:17" x14ac:dyDescent="0.2">
      <c r="A51" s="3"/>
      <c r="B51" s="358"/>
      <c r="C51" s="111" t="s">
        <v>244</v>
      </c>
      <c r="D51" s="359" t="str">
        <f>'[1]6.1. Registro informes E.F. rec'!E18</f>
        <v>0</v>
      </c>
      <c r="E51" s="359"/>
      <c r="F51" s="359"/>
      <c r="G51" s="359"/>
      <c r="H51" s="359"/>
      <c r="I51" s="359"/>
      <c r="J51" s="359"/>
      <c r="K51" s="359"/>
      <c r="L51" s="359"/>
      <c r="M51" s="359"/>
      <c r="N51" s="359"/>
      <c r="O51" s="359"/>
      <c r="P51" s="120" t="str">
        <f t="shared" si="0"/>
        <v>0</v>
      </c>
      <c r="Q51" s="3"/>
    </row>
    <row r="52" spans="1:17" x14ac:dyDescent="0.2">
      <c r="A52" s="3"/>
      <c r="B52" s="358"/>
      <c r="C52" s="111" t="s">
        <v>237</v>
      </c>
      <c r="D52" s="356" t="str">
        <f>'[1]6.1. Registro informes E.F. rec'!E21</f>
        <v>0</v>
      </c>
      <c r="E52" s="356"/>
      <c r="F52" s="356"/>
      <c r="G52" s="356"/>
      <c r="H52" s="356"/>
      <c r="I52" s="356"/>
      <c r="J52" s="356"/>
      <c r="K52" s="356"/>
      <c r="L52" s="356"/>
      <c r="M52" s="356"/>
      <c r="N52" s="356"/>
      <c r="O52" s="356"/>
      <c r="P52" s="115" t="str">
        <f t="shared" si="0"/>
        <v>0</v>
      </c>
      <c r="Q52" s="3"/>
    </row>
    <row r="53" spans="1:17" x14ac:dyDescent="0.2">
      <c r="A53" s="3"/>
      <c r="B53" s="358"/>
      <c r="C53" s="111" t="s">
        <v>236</v>
      </c>
      <c r="D53" s="359" t="str">
        <f>'[1]6.1. Registro informes E.F. rec'!E22</f>
        <v>0</v>
      </c>
      <c r="E53" s="359"/>
      <c r="F53" s="359"/>
      <c r="G53" s="359"/>
      <c r="H53" s="359"/>
      <c r="I53" s="359"/>
      <c r="J53" s="359"/>
      <c r="K53" s="359"/>
      <c r="L53" s="359"/>
      <c r="M53" s="359"/>
      <c r="N53" s="359"/>
      <c r="O53" s="359"/>
      <c r="P53" s="120" t="str">
        <f t="shared" si="0"/>
        <v>0</v>
      </c>
      <c r="Q53" s="3"/>
    </row>
    <row r="54" spans="1:17" x14ac:dyDescent="0.2">
      <c r="A54" s="3"/>
      <c r="B54" s="358"/>
      <c r="C54" s="111" t="s">
        <v>245</v>
      </c>
      <c r="D54" s="359" t="str">
        <f>'[1]6.1. Registro informes E.F. rec'!E23</f>
        <v>0</v>
      </c>
      <c r="E54" s="359"/>
      <c r="F54" s="359"/>
      <c r="G54" s="359"/>
      <c r="H54" s="359"/>
      <c r="I54" s="359"/>
      <c r="J54" s="359"/>
      <c r="K54" s="359"/>
      <c r="L54" s="359"/>
      <c r="M54" s="359"/>
      <c r="N54" s="359"/>
      <c r="O54" s="359"/>
      <c r="P54" s="120" t="str">
        <f t="shared" si="0"/>
        <v>0</v>
      </c>
      <c r="Q54" s="3"/>
    </row>
    <row r="55" spans="1:17" ht="3" customHeight="1" thickBot="1" x14ac:dyDescent="0.25">
      <c r="A55" s="3"/>
      <c r="B55" s="108">
        <v>0.9</v>
      </c>
      <c r="C55" s="109"/>
      <c r="D55" s="109"/>
      <c r="E55" s="109"/>
      <c r="F55" s="110">
        <f>+$C$26</f>
        <v>0.85</v>
      </c>
      <c r="G55" s="109"/>
      <c r="H55" s="109"/>
      <c r="I55" s="110">
        <f>+$C$26</f>
        <v>0.85</v>
      </c>
      <c r="J55" s="109"/>
      <c r="K55" s="109"/>
      <c r="L55" s="110">
        <f>+$C$26</f>
        <v>0.85</v>
      </c>
      <c r="M55" s="109"/>
      <c r="N55" s="109"/>
      <c r="O55" s="110">
        <f>+$C$26</f>
        <v>0.85</v>
      </c>
      <c r="P55" s="110">
        <f>+$C$26</f>
        <v>0.85</v>
      </c>
      <c r="Q55" s="3"/>
    </row>
    <row r="56" spans="1:17" ht="22.5" customHeight="1" thickBot="1" x14ac:dyDescent="0.25">
      <c r="A56" s="3"/>
      <c r="B56" s="253" t="s">
        <v>21</v>
      </c>
      <c r="C56" s="254"/>
      <c r="D56" s="254"/>
      <c r="E56" s="254"/>
      <c r="F56" s="254"/>
      <c r="G56" s="254"/>
      <c r="H56" s="254"/>
      <c r="I56" s="254"/>
      <c r="J56" s="254"/>
      <c r="K56" s="254"/>
      <c r="L56" s="254"/>
      <c r="M56" s="254"/>
      <c r="N56" s="254"/>
      <c r="O56" s="254"/>
      <c r="P56" s="255"/>
      <c r="Q56" s="3"/>
    </row>
    <row r="57" spans="1:17" x14ac:dyDescent="0.2">
      <c r="A57" s="3"/>
      <c r="B57" s="267"/>
      <c r="C57" s="268"/>
      <c r="D57" s="268"/>
      <c r="E57" s="268"/>
      <c r="F57" s="268"/>
      <c r="G57" s="268"/>
      <c r="H57" s="268"/>
      <c r="I57" s="268"/>
      <c r="J57" s="268"/>
      <c r="K57" s="268"/>
      <c r="L57" s="268"/>
      <c r="M57" s="268"/>
      <c r="N57" s="268"/>
      <c r="O57" s="268"/>
      <c r="P57" s="269"/>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x14ac:dyDescent="0.2">
      <c r="A64" s="3"/>
      <c r="B64" s="270"/>
      <c r="C64" s="271"/>
      <c r="D64" s="271"/>
      <c r="E64" s="271"/>
      <c r="F64" s="271"/>
      <c r="G64" s="271"/>
      <c r="H64" s="271"/>
      <c r="I64" s="271"/>
      <c r="J64" s="271"/>
      <c r="K64" s="271"/>
      <c r="L64" s="271"/>
      <c r="M64" s="271"/>
      <c r="N64" s="271"/>
      <c r="O64" s="271"/>
      <c r="P64" s="272"/>
      <c r="Q64" s="3"/>
    </row>
    <row r="65" spans="1:19" x14ac:dyDescent="0.2">
      <c r="A65" s="3"/>
      <c r="B65" s="270"/>
      <c r="C65" s="271"/>
      <c r="D65" s="271"/>
      <c r="E65" s="271"/>
      <c r="F65" s="271"/>
      <c r="G65" s="271"/>
      <c r="H65" s="271"/>
      <c r="I65" s="271"/>
      <c r="J65" s="271"/>
      <c r="K65" s="271"/>
      <c r="L65" s="271"/>
      <c r="M65" s="271"/>
      <c r="N65" s="271"/>
      <c r="O65" s="271"/>
      <c r="P65" s="272"/>
      <c r="Q65" s="3"/>
    </row>
    <row r="66" spans="1:19" x14ac:dyDescent="0.2">
      <c r="A66" s="3"/>
      <c r="B66" s="270"/>
      <c r="C66" s="271"/>
      <c r="D66" s="271"/>
      <c r="E66" s="271"/>
      <c r="F66" s="271"/>
      <c r="G66" s="271"/>
      <c r="H66" s="271"/>
      <c r="I66" s="271"/>
      <c r="J66" s="271"/>
      <c r="K66" s="271"/>
      <c r="L66" s="271"/>
      <c r="M66" s="271"/>
      <c r="N66" s="271"/>
      <c r="O66" s="271"/>
      <c r="P66" s="272"/>
      <c r="Q66" s="3"/>
    </row>
    <row r="67" spans="1:19" x14ac:dyDescent="0.2">
      <c r="A67" s="3"/>
      <c r="B67" s="270"/>
      <c r="C67" s="271"/>
      <c r="D67" s="271"/>
      <c r="E67" s="271"/>
      <c r="F67" s="271"/>
      <c r="G67" s="271"/>
      <c r="H67" s="271"/>
      <c r="I67" s="271"/>
      <c r="J67" s="271"/>
      <c r="K67" s="271"/>
      <c r="L67" s="271"/>
      <c r="M67" s="271"/>
      <c r="N67" s="271"/>
      <c r="O67" s="271"/>
      <c r="P67" s="272"/>
      <c r="Q67" s="3"/>
    </row>
    <row r="68" spans="1:19" x14ac:dyDescent="0.2">
      <c r="A68" s="3"/>
      <c r="B68" s="270"/>
      <c r="C68" s="271"/>
      <c r="D68" s="271"/>
      <c r="E68" s="271"/>
      <c r="F68" s="271"/>
      <c r="G68" s="271"/>
      <c r="H68" s="271"/>
      <c r="I68" s="271"/>
      <c r="J68" s="271"/>
      <c r="K68" s="271"/>
      <c r="L68" s="271"/>
      <c r="M68" s="271"/>
      <c r="N68" s="271"/>
      <c r="O68" s="271"/>
      <c r="P68" s="272"/>
      <c r="Q68" s="3"/>
    </row>
    <row r="69" spans="1:19" x14ac:dyDescent="0.2">
      <c r="A69" s="3"/>
      <c r="B69" s="270"/>
      <c r="C69" s="271"/>
      <c r="D69" s="271"/>
      <c r="E69" s="271"/>
      <c r="F69" s="271"/>
      <c r="G69" s="271"/>
      <c r="H69" s="271"/>
      <c r="I69" s="271"/>
      <c r="J69" s="271"/>
      <c r="K69" s="271"/>
      <c r="L69" s="271"/>
      <c r="M69" s="271"/>
      <c r="N69" s="271"/>
      <c r="O69" s="271"/>
      <c r="P69" s="272"/>
      <c r="Q69" s="3"/>
    </row>
    <row r="70" spans="1:19" x14ac:dyDescent="0.2">
      <c r="A70" s="3"/>
      <c r="B70" s="270"/>
      <c r="C70" s="271"/>
      <c r="D70" s="271"/>
      <c r="E70" s="271"/>
      <c r="F70" s="271"/>
      <c r="G70" s="271"/>
      <c r="H70" s="271"/>
      <c r="I70" s="271"/>
      <c r="J70" s="271"/>
      <c r="K70" s="271"/>
      <c r="L70" s="271"/>
      <c r="M70" s="271"/>
      <c r="N70" s="271"/>
      <c r="O70" s="271"/>
      <c r="P70" s="272"/>
      <c r="Q70" s="3"/>
    </row>
    <row r="71" spans="1:19" x14ac:dyDescent="0.2">
      <c r="A71" s="3"/>
      <c r="B71" s="270"/>
      <c r="C71" s="271"/>
      <c r="D71" s="271"/>
      <c r="E71" s="271"/>
      <c r="F71" s="271"/>
      <c r="G71" s="271"/>
      <c r="H71" s="271"/>
      <c r="I71" s="271"/>
      <c r="J71" s="271"/>
      <c r="K71" s="271"/>
      <c r="L71" s="271"/>
      <c r="M71" s="271"/>
      <c r="N71" s="271"/>
      <c r="O71" s="271"/>
      <c r="P71" s="272"/>
      <c r="Q71" s="3"/>
    </row>
    <row r="72" spans="1:19" ht="13.5" thickBot="1" x14ac:dyDescent="0.25">
      <c r="A72" s="3"/>
      <c r="B72" s="273"/>
      <c r="C72" s="274"/>
      <c r="D72" s="274"/>
      <c r="E72" s="274"/>
      <c r="F72" s="274"/>
      <c r="G72" s="274"/>
      <c r="H72" s="274"/>
      <c r="I72" s="274"/>
      <c r="J72" s="274"/>
      <c r="K72" s="274"/>
      <c r="L72" s="274"/>
      <c r="M72" s="274"/>
      <c r="N72" s="274"/>
      <c r="O72" s="274"/>
      <c r="P72" s="275"/>
      <c r="Q72" s="3"/>
    </row>
    <row r="73" spans="1:19" s="4" customFormat="1" ht="3" customHeight="1" thickBot="1" x14ac:dyDescent="0.25">
      <c r="A73" s="276"/>
      <c r="B73" s="276"/>
      <c r="C73" s="276"/>
      <c r="D73" s="276"/>
      <c r="E73" s="276"/>
      <c r="F73" s="276"/>
      <c r="G73" s="276"/>
      <c r="H73" s="276"/>
      <c r="I73" s="276"/>
      <c r="J73" s="276"/>
      <c r="K73" s="276"/>
      <c r="L73" s="276"/>
      <c r="M73" s="276"/>
      <c r="N73" s="276"/>
      <c r="O73" s="276"/>
      <c r="P73" s="276"/>
      <c r="Q73" s="276"/>
      <c r="S73" s="56"/>
    </row>
    <row r="74" spans="1:19" ht="15" customHeight="1" x14ac:dyDescent="0.2">
      <c r="A74" s="3"/>
      <c r="B74" s="277" t="s">
        <v>5</v>
      </c>
      <c r="C74" s="279" t="s">
        <v>182</v>
      </c>
      <c r="D74" s="280"/>
      <c r="E74" s="280"/>
      <c r="F74" s="280"/>
      <c r="G74" s="280"/>
      <c r="H74" s="280"/>
      <c r="I74" s="280"/>
      <c r="J74" s="280"/>
      <c r="K74" s="280"/>
      <c r="L74" s="280"/>
      <c r="M74" s="280"/>
      <c r="N74" s="280"/>
      <c r="O74" s="280"/>
      <c r="P74" s="281"/>
      <c r="Q74" s="3"/>
    </row>
    <row r="75" spans="1:19" ht="120" customHeight="1" thickBot="1" x14ac:dyDescent="0.25">
      <c r="A75" s="3"/>
      <c r="B75" s="278"/>
      <c r="C75" s="282" t="s">
        <v>249</v>
      </c>
      <c r="D75" s="283"/>
      <c r="E75" s="283"/>
      <c r="F75" s="283"/>
      <c r="G75" s="283"/>
      <c r="H75" s="283"/>
      <c r="I75" s="283"/>
      <c r="J75" s="283"/>
      <c r="K75" s="283"/>
      <c r="L75" s="283"/>
      <c r="M75" s="283"/>
      <c r="N75" s="283"/>
      <c r="O75" s="283"/>
      <c r="P75" s="284"/>
      <c r="Q75" s="3"/>
    </row>
    <row r="76" spans="1:19" ht="30.75" customHeight="1" thickBot="1" x14ac:dyDescent="0.25">
      <c r="A76" s="3"/>
      <c r="B76" s="57" t="s">
        <v>42</v>
      </c>
      <c r="C76" s="264" t="s">
        <v>268</v>
      </c>
      <c r="D76" s="199"/>
      <c r="E76" s="199"/>
      <c r="F76" s="199"/>
      <c r="G76" s="199"/>
      <c r="H76" s="199"/>
      <c r="I76" s="199"/>
      <c r="J76" s="199"/>
      <c r="K76" s="199"/>
      <c r="L76" s="199"/>
      <c r="M76" s="199"/>
      <c r="N76" s="199"/>
      <c r="O76" s="199"/>
      <c r="P76" s="200"/>
      <c r="Q76" s="3"/>
    </row>
    <row r="77" spans="1:19" ht="27.75" customHeight="1" thickBot="1" x14ac:dyDescent="0.25">
      <c r="A77" s="3"/>
      <c r="B77" s="57" t="s">
        <v>55</v>
      </c>
      <c r="C77" s="265" t="s">
        <v>56</v>
      </c>
      <c r="D77" s="265"/>
      <c r="E77" s="265"/>
      <c r="F77" s="265"/>
      <c r="G77" s="265"/>
      <c r="H77" s="265"/>
      <c r="I77" s="265"/>
      <c r="J77" s="265"/>
      <c r="K77" s="265"/>
      <c r="L77" s="265"/>
      <c r="M77" s="265"/>
      <c r="N77" s="265"/>
      <c r="O77" s="265"/>
      <c r="P77" s="266"/>
      <c r="Q77" s="3"/>
    </row>
    <row r="78" spans="1:19" x14ac:dyDescent="0.2">
      <c r="B78" s="1"/>
    </row>
    <row r="79" spans="1:19" x14ac:dyDescent="0.2">
      <c r="B79" s="1"/>
    </row>
    <row r="80" spans="1:19" x14ac:dyDescent="0.2">
      <c r="B80" s="1"/>
      <c r="C80" s="5"/>
    </row>
    <row r="81" spans="2:15" hidden="1" x14ac:dyDescent="0.2">
      <c r="B81" s="1"/>
      <c r="C81" s="1">
        <v>2018</v>
      </c>
    </row>
    <row r="82" spans="2:15" hidden="1" x14ac:dyDescent="0.2">
      <c r="B82" s="1"/>
      <c r="C82" s="1">
        <v>2019</v>
      </c>
    </row>
    <row r="83" spans="2:15" x14ac:dyDescent="0.2">
      <c r="B83" s="1"/>
    </row>
    <row r="84" spans="2:15" x14ac:dyDescent="0.2">
      <c r="B84" s="1"/>
    </row>
    <row r="85" spans="2:15" x14ac:dyDescent="0.2">
      <c r="B85" s="1"/>
    </row>
    <row r="86" spans="2:15" x14ac:dyDescent="0.2">
      <c r="B86" s="1"/>
    </row>
    <row r="87" spans="2:15" x14ac:dyDescent="0.2">
      <c r="B87" s="1"/>
    </row>
    <row r="88" spans="2:15" s="2" customFormat="1" x14ac:dyDescent="0.2"/>
    <row r="89" spans="2:15" s="2" customFormat="1" x14ac:dyDescent="0.2">
      <c r="B89" s="43"/>
      <c r="C89" s="43"/>
      <c r="D89" s="43"/>
      <c r="E89" s="43"/>
      <c r="F89" s="43"/>
      <c r="G89" s="43"/>
      <c r="H89" s="43"/>
      <c r="I89" s="43"/>
      <c r="J89" s="43"/>
      <c r="K89" s="43"/>
      <c r="L89" s="43"/>
      <c r="M89" s="43"/>
      <c r="N89" s="43"/>
      <c r="O89" s="43"/>
    </row>
    <row r="90" spans="2:15" s="2" customFormat="1" x14ac:dyDescent="0.2">
      <c r="B90" s="43"/>
      <c r="C90" s="43"/>
      <c r="D90" s="43"/>
      <c r="E90" s="43"/>
      <c r="F90" s="43"/>
      <c r="G90" s="43"/>
      <c r="H90" s="43"/>
      <c r="I90" s="43"/>
      <c r="J90" s="43"/>
      <c r="K90" s="43"/>
      <c r="L90" s="43"/>
      <c r="M90" s="43"/>
      <c r="N90" s="43"/>
      <c r="O90" s="43"/>
    </row>
    <row r="91" spans="2:15" s="2" customFormat="1" x14ac:dyDescent="0.2">
      <c r="B91" s="43"/>
      <c r="C91" s="43"/>
      <c r="D91" s="43"/>
      <c r="E91" s="43"/>
      <c r="F91" s="43"/>
      <c r="G91" s="43"/>
      <c r="H91" s="43"/>
      <c r="I91" s="43"/>
      <c r="J91" s="43"/>
      <c r="K91" s="43"/>
      <c r="L91" s="43"/>
      <c r="M91" s="43"/>
      <c r="N91" s="43"/>
      <c r="O91" s="43"/>
    </row>
    <row r="92" spans="2:15" s="2" customFormat="1" x14ac:dyDescent="0.2">
      <c r="B92" s="43"/>
      <c r="C92" s="43"/>
      <c r="D92" s="43"/>
      <c r="E92" s="43"/>
      <c r="F92" s="43"/>
      <c r="G92" s="43"/>
      <c r="H92" s="43"/>
      <c r="I92" s="43"/>
      <c r="J92" s="43"/>
      <c r="K92" s="43"/>
      <c r="L92" s="43"/>
      <c r="M92" s="43"/>
      <c r="N92" s="43"/>
      <c r="O92" s="43"/>
    </row>
    <row r="93" spans="2:15" s="2" customFormat="1" x14ac:dyDescent="0.2">
      <c r="B93" s="38"/>
      <c r="C93" s="38"/>
      <c r="D93" s="38"/>
      <c r="E93" s="38"/>
      <c r="F93" s="38"/>
      <c r="G93" s="43"/>
      <c r="H93" s="43"/>
      <c r="I93" s="43"/>
      <c r="J93" s="43"/>
      <c r="K93" s="43"/>
      <c r="L93" s="43"/>
      <c r="M93" s="43"/>
      <c r="N93" s="43"/>
      <c r="O93" s="43"/>
    </row>
    <row r="94" spans="2:15" s="2" customFormat="1" x14ac:dyDescent="0.2">
      <c r="B94" s="38"/>
      <c r="C94" s="38"/>
      <c r="D94" s="38"/>
      <c r="E94" s="38"/>
      <c r="F94" s="38"/>
      <c r="G94" s="43"/>
      <c r="H94" s="43"/>
      <c r="I94" s="43"/>
      <c r="J94" s="43"/>
      <c r="K94" s="43"/>
      <c r="L94" s="43"/>
      <c r="M94" s="43"/>
      <c r="N94" s="43"/>
      <c r="O94" s="43"/>
    </row>
    <row r="95" spans="2:15" s="2" customFormat="1" x14ac:dyDescent="0.2">
      <c r="B95" s="38"/>
      <c r="C95" s="38"/>
      <c r="D95" s="38"/>
      <c r="E95" s="38"/>
      <c r="F95" s="38"/>
      <c r="G95" s="43"/>
      <c r="H95" s="43"/>
      <c r="I95" s="43"/>
      <c r="J95" s="43"/>
      <c r="K95" s="43"/>
      <c r="L95" s="43"/>
      <c r="M95" s="43"/>
      <c r="N95" s="43"/>
      <c r="O95" s="43"/>
    </row>
    <row r="96" spans="2:15" s="2" customFormat="1" x14ac:dyDescent="0.2">
      <c r="B96" s="38"/>
      <c r="C96" s="38"/>
      <c r="D96" s="38"/>
      <c r="E96" s="38"/>
      <c r="F96" s="38"/>
      <c r="G96" s="43"/>
      <c r="H96" s="43"/>
      <c r="I96" s="43"/>
      <c r="J96" s="43"/>
      <c r="K96" s="43"/>
      <c r="L96" s="43"/>
      <c r="M96" s="43"/>
      <c r="N96" s="43"/>
      <c r="O96" s="43"/>
    </row>
    <row r="97" spans="2:17" s="2" customFormat="1" x14ac:dyDescent="0.2">
      <c r="B97" s="38"/>
      <c r="C97" s="38"/>
      <c r="D97" s="38"/>
      <c r="E97" s="38"/>
      <c r="F97" s="38"/>
      <c r="G97" s="43"/>
      <c r="H97" s="43"/>
      <c r="I97" s="43"/>
      <c r="J97" s="43"/>
      <c r="K97" s="43"/>
      <c r="L97" s="43"/>
      <c r="M97" s="43"/>
      <c r="N97" s="43"/>
      <c r="O97" s="43"/>
    </row>
    <row r="98" spans="2:17" s="2" customFormat="1" x14ac:dyDescent="0.2">
      <c r="B98" s="38"/>
      <c r="C98" s="38"/>
      <c r="D98" s="38"/>
      <c r="E98" s="38"/>
      <c r="F98" s="38"/>
      <c r="G98" s="43"/>
      <c r="H98" s="43"/>
      <c r="I98" s="43"/>
      <c r="J98" s="43"/>
      <c r="K98" s="43"/>
      <c r="L98" s="43"/>
      <c r="M98" s="43"/>
      <c r="N98" s="43"/>
      <c r="O98" s="43"/>
    </row>
    <row r="99" spans="2:17" s="2" customFormat="1" x14ac:dyDescent="0.2">
      <c r="B99" s="38"/>
      <c r="C99" s="38"/>
      <c r="D99" s="38"/>
      <c r="E99" s="38"/>
      <c r="F99" s="38"/>
      <c r="G99" s="43"/>
      <c r="H99" s="43"/>
      <c r="I99" s="43"/>
      <c r="J99" s="43"/>
      <c r="K99" s="43"/>
      <c r="L99" s="43"/>
      <c r="M99" s="43"/>
      <c r="N99" s="43"/>
      <c r="O99" s="43"/>
      <c r="P99" s="37"/>
    </row>
    <row r="100" spans="2:17" s="2" customFormat="1" x14ac:dyDescent="0.2">
      <c r="B100" s="38"/>
      <c r="C100" s="38"/>
      <c r="D100" s="38"/>
      <c r="E100" s="38"/>
      <c r="F100" s="38"/>
      <c r="G100" s="43"/>
      <c r="H100" s="43"/>
      <c r="I100" s="43"/>
      <c r="J100" s="43"/>
      <c r="K100" s="43"/>
      <c r="L100" s="43"/>
      <c r="M100" s="43"/>
      <c r="N100" s="43"/>
      <c r="O100" s="43"/>
      <c r="P100" s="37"/>
    </row>
    <row r="101" spans="2:17" s="2" customFormat="1" x14ac:dyDescent="0.2">
      <c r="B101" s="38"/>
      <c r="C101" s="38"/>
      <c r="D101" s="38"/>
      <c r="E101" s="38"/>
      <c r="F101" s="38"/>
      <c r="G101" s="43"/>
      <c r="H101" s="43"/>
      <c r="I101" s="43"/>
      <c r="J101" s="43"/>
      <c r="K101" s="43"/>
      <c r="L101" s="43"/>
      <c r="M101" s="43"/>
      <c r="N101" s="43"/>
      <c r="O101" s="43"/>
      <c r="P101" s="37"/>
    </row>
    <row r="102" spans="2:17" s="2" customFormat="1" x14ac:dyDescent="0.2">
      <c r="B102" s="38"/>
      <c r="C102" s="38"/>
      <c r="D102" s="38"/>
      <c r="E102" s="38"/>
      <c r="F102" s="38"/>
      <c r="G102" s="43"/>
      <c r="H102" s="43"/>
      <c r="I102" s="43"/>
      <c r="J102" s="43"/>
      <c r="K102" s="43"/>
      <c r="L102" s="43"/>
      <c r="M102" s="43"/>
      <c r="N102" s="43"/>
      <c r="O102" s="43"/>
      <c r="P102" s="37"/>
      <c r="Q102" s="6" t="s">
        <v>47</v>
      </c>
    </row>
    <row r="103" spans="2:17" s="2" customFormat="1" x14ac:dyDescent="0.2">
      <c r="B103" s="7"/>
      <c r="C103" s="7"/>
      <c r="D103" s="38"/>
      <c r="E103" s="38"/>
      <c r="F103" s="38"/>
      <c r="G103" s="43"/>
      <c r="H103" s="43"/>
      <c r="I103" s="43"/>
      <c r="J103" s="43"/>
      <c r="K103" s="43"/>
      <c r="L103" s="43"/>
      <c r="M103" s="43"/>
      <c r="N103" s="43"/>
      <c r="O103" s="43"/>
      <c r="P103" s="37"/>
      <c r="Q103" s="6" t="s">
        <v>48</v>
      </c>
    </row>
    <row r="104" spans="2:17" s="2" customFormat="1" x14ac:dyDescent="0.2">
      <c r="B104" s="7"/>
      <c r="C104" s="7"/>
      <c r="D104" s="38"/>
      <c r="E104" s="38"/>
      <c r="F104" s="38"/>
      <c r="G104" s="43"/>
      <c r="H104" s="43"/>
      <c r="I104" s="43"/>
      <c r="J104" s="43"/>
      <c r="K104" s="43"/>
      <c r="L104" s="43"/>
      <c r="M104" s="43"/>
      <c r="N104" s="43"/>
      <c r="O104" s="43"/>
      <c r="P104" s="37"/>
      <c r="Q104" s="6" t="s">
        <v>50</v>
      </c>
    </row>
    <row r="105" spans="2:17" s="2" customFormat="1" x14ac:dyDescent="0.2">
      <c r="B105" s="7"/>
      <c r="C105" s="7"/>
      <c r="D105" s="38"/>
      <c r="E105" s="38"/>
      <c r="F105" s="38"/>
      <c r="G105" s="43"/>
      <c r="H105" s="43"/>
      <c r="I105" s="43"/>
      <c r="J105" s="43"/>
      <c r="K105" s="43"/>
      <c r="L105" s="43"/>
      <c r="M105" s="43"/>
      <c r="N105" s="43"/>
      <c r="O105" s="43"/>
      <c r="P105" s="37"/>
      <c r="Q105" s="6" t="s">
        <v>49</v>
      </c>
    </row>
    <row r="106" spans="2:17" s="2" customFormat="1" x14ac:dyDescent="0.2">
      <c r="B106" s="38"/>
      <c r="C106" s="7"/>
      <c r="D106" s="38"/>
      <c r="E106" s="38"/>
      <c r="F106" s="38"/>
      <c r="G106" s="43"/>
      <c r="H106" s="43"/>
      <c r="I106" s="43"/>
      <c r="J106" s="43"/>
      <c r="K106" s="43"/>
      <c r="L106" s="43"/>
      <c r="M106" s="44"/>
      <c r="N106" s="43"/>
      <c r="O106" s="43"/>
      <c r="P106" s="37"/>
      <c r="Q106" s="6" t="s">
        <v>51</v>
      </c>
    </row>
    <row r="107" spans="2:17" s="2" customFormat="1" x14ac:dyDescent="0.2">
      <c r="B107" s="38"/>
      <c r="C107" s="7"/>
      <c r="D107" s="38"/>
      <c r="E107" s="38"/>
      <c r="F107" s="38"/>
      <c r="G107" s="43"/>
      <c r="H107" s="43"/>
      <c r="I107" s="43"/>
      <c r="J107" s="43"/>
      <c r="K107" s="43"/>
      <c r="L107" s="43"/>
      <c r="M107" s="43"/>
      <c r="N107" s="43" t="s">
        <v>46</v>
      </c>
      <c r="O107" s="43"/>
      <c r="P107" s="37"/>
      <c r="Q107" s="6" t="s">
        <v>52</v>
      </c>
    </row>
    <row r="108" spans="2:17" s="2" customFormat="1" x14ac:dyDescent="0.2">
      <c r="B108" s="38"/>
      <c r="C108" s="7"/>
      <c r="D108" s="38"/>
      <c r="E108" s="38"/>
      <c r="F108" s="38"/>
      <c r="G108" s="43"/>
      <c r="H108" s="43"/>
      <c r="I108" s="43"/>
      <c r="J108" s="43"/>
      <c r="K108" s="43"/>
      <c r="L108" s="43"/>
      <c r="M108" s="43"/>
      <c r="N108" s="43"/>
      <c r="O108" s="43"/>
      <c r="P108" s="37"/>
    </row>
    <row r="109" spans="2:17" s="2" customFormat="1" x14ac:dyDescent="0.2">
      <c r="B109" s="38"/>
      <c r="C109" s="7"/>
      <c r="D109" s="38"/>
      <c r="E109" s="38"/>
      <c r="F109" s="38"/>
      <c r="G109" s="43"/>
      <c r="H109" s="43"/>
      <c r="I109" s="43"/>
      <c r="J109" s="43"/>
      <c r="K109" s="43"/>
      <c r="L109" s="43"/>
      <c r="M109" s="43"/>
      <c r="N109" s="43"/>
      <c r="O109" s="43"/>
      <c r="P109" s="37"/>
    </row>
    <row r="110" spans="2:17" s="2" customFormat="1" x14ac:dyDescent="0.2">
      <c r="B110" s="38"/>
      <c r="C110" s="38"/>
      <c r="D110" s="38"/>
      <c r="E110" s="38"/>
      <c r="F110" s="38"/>
      <c r="G110" s="43"/>
      <c r="H110" s="43"/>
      <c r="I110" s="43"/>
      <c r="J110" s="43"/>
      <c r="K110" s="43"/>
      <c r="L110" s="43"/>
      <c r="M110" s="43"/>
      <c r="N110" s="43"/>
      <c r="O110" s="43"/>
      <c r="P110" s="37"/>
    </row>
    <row r="111" spans="2:17" s="2" customFormat="1" x14ac:dyDescent="0.2">
      <c r="B111" s="38"/>
      <c r="C111" s="38"/>
      <c r="D111" s="38"/>
      <c r="E111" s="38"/>
      <c r="F111" s="38"/>
      <c r="G111" s="43"/>
      <c r="H111" s="43"/>
      <c r="I111" s="43"/>
      <c r="J111" s="43"/>
      <c r="K111" s="43"/>
      <c r="L111" s="43"/>
      <c r="M111" s="43"/>
      <c r="N111" s="43"/>
      <c r="O111" s="43"/>
      <c r="P111" s="37"/>
    </row>
    <row r="112" spans="2:17" s="2" customFormat="1" x14ac:dyDescent="0.2">
      <c r="B112" s="38"/>
      <c r="C112" s="38"/>
      <c r="D112" s="38"/>
      <c r="E112" s="38"/>
      <c r="F112" s="38"/>
      <c r="G112" s="43"/>
      <c r="H112" s="43"/>
      <c r="I112" s="43"/>
      <c r="J112" s="43"/>
      <c r="K112" s="43"/>
      <c r="L112" s="43"/>
      <c r="M112" s="43"/>
      <c r="N112" s="43"/>
      <c r="O112" s="43"/>
      <c r="P112" s="37"/>
      <c r="Q112" s="6">
        <v>2015</v>
      </c>
    </row>
    <row r="113" spans="2:17" s="2" customFormat="1" ht="12.75" customHeight="1" x14ac:dyDescent="0.2">
      <c r="B113" s="38"/>
      <c r="C113" s="38"/>
      <c r="D113" s="38"/>
      <c r="E113" s="38"/>
      <c r="F113" s="38"/>
      <c r="G113" s="43"/>
      <c r="H113" s="43"/>
      <c r="I113" s="43"/>
      <c r="J113" s="43"/>
      <c r="K113" s="43"/>
      <c r="L113" s="43"/>
      <c r="M113" s="43"/>
      <c r="N113" s="43"/>
      <c r="O113" s="43"/>
      <c r="Q113" s="6">
        <v>2016</v>
      </c>
    </row>
    <row r="114" spans="2:17" s="2" customFormat="1" x14ac:dyDescent="0.2">
      <c r="B114" s="38"/>
      <c r="C114" s="38"/>
      <c r="D114" s="38"/>
      <c r="E114" s="38"/>
      <c r="F114" s="38"/>
      <c r="G114" s="43"/>
      <c r="H114" s="43"/>
      <c r="I114" s="43"/>
      <c r="J114" s="43"/>
      <c r="K114" s="43"/>
      <c r="L114" s="43"/>
      <c r="M114" s="43"/>
      <c r="N114" s="43"/>
      <c r="O114" s="43"/>
      <c r="Q114" s="6">
        <v>2017</v>
      </c>
    </row>
    <row r="115" spans="2:17" s="2" customFormat="1" x14ac:dyDescent="0.2">
      <c r="B115" s="38"/>
      <c r="C115" s="38"/>
      <c r="D115" s="38"/>
      <c r="E115" s="38"/>
      <c r="F115" s="38"/>
      <c r="G115" s="43"/>
      <c r="H115" s="43"/>
      <c r="I115" s="43"/>
      <c r="J115" s="43"/>
      <c r="K115" s="43"/>
      <c r="L115" s="43"/>
      <c r="M115" s="43"/>
      <c r="N115" s="43"/>
      <c r="O115" s="43"/>
      <c r="Q115" s="6">
        <v>2018</v>
      </c>
    </row>
    <row r="116" spans="2:17" s="2" customFormat="1" x14ac:dyDescent="0.2">
      <c r="B116" s="38"/>
      <c r="C116" s="38"/>
      <c r="D116" s="38"/>
      <c r="E116" s="38"/>
      <c r="F116" s="38"/>
      <c r="G116" s="43"/>
      <c r="H116" s="43"/>
      <c r="I116" s="43"/>
      <c r="J116" s="43"/>
      <c r="K116" s="43"/>
      <c r="L116" s="43"/>
      <c r="M116" s="43"/>
      <c r="N116" s="43"/>
      <c r="O116" s="43"/>
    </row>
    <row r="117" spans="2:17" s="2" customFormat="1" x14ac:dyDescent="0.2">
      <c r="B117" s="38"/>
      <c r="C117" s="38"/>
      <c r="D117" s="38"/>
      <c r="E117" s="38"/>
      <c r="F117" s="38"/>
      <c r="G117" s="43"/>
      <c r="H117" s="43"/>
      <c r="I117" s="43"/>
      <c r="J117" s="43"/>
      <c r="K117" s="43"/>
      <c r="L117" s="43"/>
      <c r="M117" s="43"/>
      <c r="N117" s="43"/>
      <c r="O117" s="43"/>
    </row>
    <row r="118" spans="2:17" s="2" customFormat="1" x14ac:dyDescent="0.2">
      <c r="B118" s="39"/>
      <c r="C118" s="38"/>
      <c r="D118" s="38"/>
      <c r="E118" s="38"/>
      <c r="F118" s="38"/>
      <c r="G118" s="43"/>
      <c r="H118" s="43"/>
      <c r="I118" s="43"/>
      <c r="J118" s="43"/>
      <c r="K118" s="43"/>
      <c r="L118" s="43"/>
      <c r="M118" s="43"/>
      <c r="N118" s="43"/>
      <c r="O118" s="43"/>
    </row>
    <row r="119" spans="2:17" s="2" customFormat="1" x14ac:dyDescent="0.2">
      <c r="B119" s="39"/>
      <c r="C119" s="38"/>
      <c r="D119" s="38"/>
      <c r="E119" s="38"/>
      <c r="F119" s="38"/>
      <c r="G119" s="43"/>
      <c r="H119" s="43"/>
      <c r="I119" s="43"/>
      <c r="J119" s="43"/>
      <c r="K119" s="43"/>
      <c r="L119" s="43"/>
      <c r="M119" s="43"/>
      <c r="N119" s="43"/>
      <c r="O119" s="43"/>
    </row>
    <row r="120" spans="2:17" s="2" customFormat="1" x14ac:dyDescent="0.2">
      <c r="B120" s="39"/>
      <c r="C120" s="38"/>
      <c r="D120" s="38"/>
      <c r="E120" s="38"/>
      <c r="F120" s="38"/>
      <c r="G120" s="43"/>
      <c r="H120" s="43"/>
      <c r="I120" s="43"/>
      <c r="J120" s="43"/>
      <c r="K120" s="43"/>
      <c r="L120" s="43"/>
      <c r="M120" s="43"/>
      <c r="N120" s="43"/>
      <c r="O120" s="43"/>
    </row>
    <row r="121" spans="2:17" s="2" customFormat="1" x14ac:dyDescent="0.2">
      <c r="B121" s="39"/>
      <c r="C121" s="38"/>
      <c r="D121" s="38"/>
      <c r="E121" s="38"/>
      <c r="F121" s="38"/>
      <c r="G121" s="43"/>
      <c r="H121" s="43"/>
      <c r="I121" s="43"/>
      <c r="J121" s="43"/>
      <c r="K121" s="43"/>
      <c r="L121" s="43"/>
      <c r="M121" s="43"/>
      <c r="N121" s="43"/>
      <c r="O121" s="43"/>
    </row>
    <row r="122" spans="2:17" s="2" customFormat="1" x14ac:dyDescent="0.2">
      <c r="B122" s="39"/>
      <c r="C122" s="38"/>
      <c r="D122" s="38"/>
      <c r="E122" s="38"/>
      <c r="F122" s="38"/>
      <c r="G122" s="43"/>
      <c r="H122" s="43"/>
      <c r="I122" s="43"/>
      <c r="J122" s="43"/>
      <c r="K122" s="43"/>
      <c r="L122" s="43"/>
      <c r="M122" s="43"/>
      <c r="N122" s="43"/>
      <c r="O122" s="43"/>
    </row>
    <row r="123" spans="2:17" s="2" customFormat="1" x14ac:dyDescent="0.2">
      <c r="B123" s="39"/>
      <c r="C123" s="38"/>
      <c r="D123" s="38"/>
      <c r="E123" s="38"/>
      <c r="F123" s="38"/>
      <c r="G123" s="43"/>
      <c r="H123" s="43"/>
      <c r="I123" s="43"/>
      <c r="J123" s="43"/>
      <c r="K123" s="43"/>
      <c r="L123" s="43"/>
      <c r="M123" s="43"/>
      <c r="N123" s="43"/>
      <c r="O123" s="43"/>
    </row>
    <row r="124" spans="2:17" s="2" customFormat="1" x14ac:dyDescent="0.2">
      <c r="B124" s="39"/>
      <c r="C124" s="38"/>
      <c r="D124" s="38"/>
      <c r="E124" s="38"/>
      <c r="F124" s="38"/>
      <c r="G124" s="43"/>
      <c r="H124" s="43"/>
      <c r="I124" s="43"/>
      <c r="J124" s="43"/>
      <c r="K124" s="43"/>
      <c r="L124" s="43"/>
      <c r="M124" s="43"/>
      <c r="N124" s="43"/>
      <c r="O124" s="43"/>
    </row>
    <row r="125" spans="2:17" s="2" customFormat="1" x14ac:dyDescent="0.2">
      <c r="B125" s="40"/>
      <c r="C125" s="38"/>
      <c r="D125" s="38"/>
      <c r="E125" s="38"/>
      <c r="F125" s="38"/>
      <c r="G125" s="43"/>
      <c r="H125" s="43"/>
      <c r="I125" s="43"/>
      <c r="J125" s="43"/>
      <c r="K125" s="43"/>
      <c r="L125" s="43"/>
      <c r="M125" s="43"/>
      <c r="N125" s="43"/>
      <c r="O125" s="43"/>
    </row>
    <row r="126" spans="2:17" s="2" customFormat="1" x14ac:dyDescent="0.2">
      <c r="B126" s="40"/>
      <c r="C126" s="38"/>
      <c r="D126" s="38"/>
      <c r="E126" s="38"/>
      <c r="F126" s="38"/>
      <c r="G126" s="43"/>
      <c r="H126" s="43"/>
      <c r="I126" s="43"/>
      <c r="J126" s="43"/>
      <c r="K126" s="43"/>
      <c r="L126" s="43"/>
      <c r="M126" s="43"/>
      <c r="N126" s="43"/>
      <c r="O126" s="43"/>
    </row>
    <row r="127" spans="2:17" s="2" customFormat="1" x14ac:dyDescent="0.2">
      <c r="B127" s="38"/>
      <c r="C127" s="38"/>
      <c r="D127" s="38"/>
      <c r="E127" s="38"/>
      <c r="F127" s="38"/>
      <c r="G127" s="43"/>
      <c r="H127" s="43"/>
      <c r="I127" s="43"/>
      <c r="J127" s="43"/>
      <c r="K127" s="43"/>
      <c r="L127" s="43"/>
      <c r="M127" s="43"/>
      <c r="N127" s="43"/>
      <c r="O127" s="43"/>
    </row>
    <row r="128" spans="2:17" s="2" customFormat="1" x14ac:dyDescent="0.2">
      <c r="B128" s="47" t="s">
        <v>110</v>
      </c>
      <c r="C128" s="38"/>
      <c r="D128" s="38"/>
      <c r="E128" s="38"/>
      <c r="F128" s="38"/>
      <c r="G128" s="43"/>
      <c r="H128" s="43"/>
      <c r="I128" s="43"/>
      <c r="J128" s="43"/>
      <c r="K128" s="43"/>
      <c r="L128" s="43"/>
      <c r="M128" s="43"/>
      <c r="N128" s="43"/>
      <c r="O128" s="43"/>
    </row>
    <row r="129" spans="2:16" s="2" customFormat="1" x14ac:dyDescent="0.2">
      <c r="B129" s="47" t="s">
        <v>111</v>
      </c>
      <c r="C129" s="38"/>
      <c r="D129" s="38"/>
      <c r="E129" s="38"/>
      <c r="F129" s="38"/>
      <c r="G129" s="43"/>
      <c r="H129" s="43"/>
      <c r="I129" s="43"/>
      <c r="J129" s="43"/>
      <c r="K129" s="43"/>
      <c r="L129" s="43"/>
      <c r="M129" s="43"/>
      <c r="N129" s="43"/>
      <c r="O129" s="43"/>
    </row>
    <row r="130" spans="2:16" s="2" customFormat="1" x14ac:dyDescent="0.2">
      <c r="B130" s="47" t="s">
        <v>112</v>
      </c>
      <c r="C130" s="38"/>
      <c r="D130" s="38"/>
      <c r="E130" s="38"/>
      <c r="F130" s="38"/>
      <c r="G130" s="43"/>
      <c r="H130" s="43"/>
      <c r="I130" s="43"/>
      <c r="J130" s="43"/>
      <c r="K130" s="43"/>
      <c r="L130" s="43"/>
      <c r="M130" s="43"/>
      <c r="N130" s="43"/>
      <c r="O130" s="43"/>
    </row>
    <row r="131" spans="2:16" s="2" customFormat="1" x14ac:dyDescent="0.2">
      <c r="B131" s="47" t="s">
        <v>113</v>
      </c>
      <c r="C131" s="38"/>
      <c r="D131" s="38"/>
      <c r="E131" s="38"/>
      <c r="F131" s="38"/>
      <c r="G131" s="43"/>
      <c r="H131" s="43"/>
      <c r="I131" s="43"/>
      <c r="J131" s="43"/>
      <c r="K131" s="43"/>
      <c r="L131" s="43"/>
      <c r="M131" s="43"/>
      <c r="N131" s="43"/>
      <c r="O131" s="43"/>
    </row>
    <row r="132" spans="2:16" s="2" customFormat="1" x14ac:dyDescent="0.2">
      <c r="B132" s="47" t="s">
        <v>114</v>
      </c>
      <c r="C132" s="38"/>
      <c r="D132" s="38"/>
      <c r="E132" s="38"/>
      <c r="F132" s="38"/>
      <c r="G132" s="43"/>
      <c r="H132" s="43"/>
      <c r="I132" s="43"/>
      <c r="J132" s="43"/>
      <c r="K132" s="43"/>
      <c r="L132" s="43"/>
      <c r="M132" s="43"/>
      <c r="N132" s="43"/>
      <c r="O132" s="43"/>
    </row>
    <row r="133" spans="2:16" s="2" customFormat="1" x14ac:dyDescent="0.2">
      <c r="B133" s="47" t="s">
        <v>115</v>
      </c>
      <c r="C133" s="38"/>
      <c r="D133" s="38"/>
      <c r="E133" s="38"/>
      <c r="F133" s="38"/>
      <c r="G133" s="43"/>
      <c r="H133" s="43"/>
      <c r="I133" s="43"/>
      <c r="J133" s="43"/>
      <c r="K133" s="43"/>
      <c r="L133" s="43"/>
      <c r="M133" s="43"/>
      <c r="N133" s="43"/>
      <c r="O133" s="43"/>
    </row>
    <row r="134" spans="2:16" s="2" customFormat="1" x14ac:dyDescent="0.2">
      <c r="B134" s="47" t="s">
        <v>116</v>
      </c>
      <c r="C134" s="38"/>
      <c r="D134" s="38"/>
      <c r="E134" s="38"/>
      <c r="F134" s="38"/>
      <c r="G134" s="43"/>
      <c r="H134" s="43"/>
      <c r="I134" s="43"/>
      <c r="J134" s="43"/>
      <c r="K134" s="43"/>
      <c r="L134" s="43"/>
      <c r="M134" s="43"/>
      <c r="N134" s="43"/>
      <c r="O134" s="43"/>
    </row>
    <row r="135" spans="2:16" s="2" customFormat="1" x14ac:dyDescent="0.2">
      <c r="B135" s="45"/>
      <c r="C135" s="38"/>
      <c r="D135" s="38"/>
      <c r="E135" s="38"/>
      <c r="F135" s="38"/>
      <c r="G135" s="43"/>
      <c r="H135" s="43"/>
      <c r="I135" s="43"/>
      <c r="J135" s="43"/>
      <c r="K135" s="43"/>
      <c r="L135" s="43"/>
      <c r="M135" s="43"/>
      <c r="N135" s="43"/>
      <c r="O135" s="43"/>
    </row>
    <row r="136" spans="2:16" s="2" customFormat="1" x14ac:dyDescent="0.2">
      <c r="B136" s="39"/>
      <c r="C136" s="38"/>
      <c r="D136" s="38"/>
      <c r="E136" s="38"/>
      <c r="F136" s="38"/>
      <c r="G136" s="43"/>
      <c r="H136" s="43"/>
      <c r="I136" s="43"/>
      <c r="J136" s="43"/>
      <c r="K136" s="43"/>
      <c r="L136" s="43"/>
      <c r="M136" s="43"/>
      <c r="N136" s="43"/>
      <c r="O136" s="43"/>
    </row>
    <row r="137" spans="2:16" s="3" customFormat="1" x14ac:dyDescent="0.2">
      <c r="B137" s="39"/>
      <c r="C137" s="38"/>
      <c r="D137" s="38"/>
      <c r="E137" s="38"/>
      <c r="F137" s="38"/>
      <c r="G137" s="43"/>
      <c r="H137" s="43"/>
      <c r="I137" s="43"/>
      <c r="J137" s="43"/>
      <c r="K137" s="43"/>
      <c r="L137" s="43"/>
      <c r="M137" s="43"/>
      <c r="N137" s="43"/>
      <c r="O137" s="43"/>
      <c r="P137" s="2"/>
    </row>
    <row r="138" spans="2:16" s="3" customFormat="1" hidden="1" x14ac:dyDescent="0.2">
      <c r="B138" s="38" t="s">
        <v>27</v>
      </c>
      <c r="C138" s="38"/>
      <c r="D138" s="38"/>
      <c r="E138" s="38"/>
      <c r="F138" s="38"/>
      <c r="G138" s="43"/>
      <c r="H138" s="43"/>
      <c r="I138" s="43"/>
      <c r="J138" s="43"/>
      <c r="K138" s="43"/>
      <c r="L138" s="43"/>
      <c r="M138" s="43"/>
      <c r="N138" s="43"/>
      <c r="O138" s="43"/>
      <c r="P138" s="2"/>
    </row>
    <row r="139" spans="2:16" s="3" customFormat="1" hidden="1" x14ac:dyDescent="0.2">
      <c r="B139" s="7" t="s">
        <v>35</v>
      </c>
      <c r="C139" s="38"/>
      <c r="D139" s="38"/>
      <c r="E139" s="38"/>
      <c r="F139" s="38"/>
      <c r="G139" s="43"/>
      <c r="H139" s="43"/>
      <c r="I139" s="43"/>
      <c r="J139" s="43"/>
      <c r="K139" s="43"/>
      <c r="L139" s="43"/>
      <c r="M139" s="43"/>
      <c r="N139" s="43"/>
      <c r="O139" s="43"/>
      <c r="P139" s="2"/>
    </row>
    <row r="140" spans="2:16" s="3" customFormat="1" hidden="1" x14ac:dyDescent="0.2">
      <c r="B140" s="7" t="s">
        <v>84</v>
      </c>
      <c r="C140" s="38"/>
      <c r="D140" s="38"/>
      <c r="E140" s="38"/>
      <c r="F140" s="38"/>
      <c r="G140" s="43"/>
      <c r="H140" s="43"/>
      <c r="I140" s="43"/>
      <c r="J140" s="43"/>
      <c r="K140" s="43"/>
      <c r="L140" s="43"/>
      <c r="M140" s="43"/>
      <c r="N140" s="43"/>
      <c r="O140" s="43"/>
      <c r="P140" s="2"/>
    </row>
    <row r="141" spans="2:16" s="3" customFormat="1" hidden="1" x14ac:dyDescent="0.2">
      <c r="B141" s="7" t="s">
        <v>28</v>
      </c>
      <c r="C141" s="38"/>
      <c r="D141" s="38"/>
      <c r="E141" s="38"/>
      <c r="F141" s="38"/>
      <c r="G141" s="43"/>
      <c r="H141" s="43"/>
      <c r="I141" s="43"/>
      <c r="J141" s="43"/>
      <c r="K141" s="43"/>
      <c r="L141" s="43"/>
      <c r="M141" s="43"/>
      <c r="N141" s="43"/>
      <c r="O141" s="43"/>
      <c r="P141" s="2"/>
    </row>
    <row r="142" spans="2:16" s="3" customFormat="1" hidden="1" x14ac:dyDescent="0.2">
      <c r="B142" s="7" t="s">
        <v>90</v>
      </c>
      <c r="C142" s="38"/>
      <c r="D142" s="38"/>
      <c r="E142" s="38"/>
      <c r="F142" s="38"/>
      <c r="G142" s="43"/>
      <c r="H142" s="43"/>
      <c r="I142" s="43"/>
      <c r="J142" s="43"/>
      <c r="K142" s="43"/>
      <c r="L142" s="43"/>
      <c r="M142" s="43"/>
      <c r="N142" s="43"/>
      <c r="O142" s="43"/>
      <c r="P142" s="2"/>
    </row>
    <row r="143" spans="2:16" s="3" customFormat="1" hidden="1" x14ac:dyDescent="0.2">
      <c r="B143" s="7" t="s">
        <v>107</v>
      </c>
      <c r="C143" s="38"/>
      <c r="D143" s="38"/>
      <c r="E143" s="38"/>
      <c r="F143" s="38"/>
      <c r="G143" s="43"/>
      <c r="H143" s="43"/>
      <c r="I143" s="43"/>
      <c r="J143" s="43"/>
      <c r="K143" s="43"/>
      <c r="L143" s="43"/>
      <c r="M143" s="43"/>
      <c r="N143" s="43"/>
      <c r="O143" s="43"/>
      <c r="P143" s="2"/>
    </row>
    <row r="144" spans="2:16" s="3" customFormat="1" hidden="1" x14ac:dyDescent="0.2">
      <c r="B144" s="7" t="s">
        <v>92</v>
      </c>
      <c r="C144" s="38"/>
      <c r="D144" s="38"/>
      <c r="E144" s="38"/>
      <c r="F144" s="38"/>
      <c r="G144" s="43"/>
      <c r="H144" s="43"/>
      <c r="I144" s="43"/>
      <c r="J144" s="43"/>
      <c r="K144" s="43"/>
      <c r="L144" s="43"/>
      <c r="M144" s="43"/>
      <c r="N144" s="43"/>
      <c r="O144" s="43"/>
      <c r="P144" s="2"/>
    </row>
    <row r="145" spans="2:16" s="3" customFormat="1" hidden="1" x14ac:dyDescent="0.2">
      <c r="B145" s="7" t="s">
        <v>33</v>
      </c>
      <c r="C145" s="38"/>
      <c r="D145" s="38"/>
      <c r="E145" s="38"/>
      <c r="F145" s="38"/>
      <c r="G145" s="43"/>
      <c r="H145" s="43"/>
      <c r="I145" s="43"/>
      <c r="J145" s="43"/>
      <c r="K145" s="43"/>
      <c r="L145" s="43"/>
      <c r="M145" s="43"/>
      <c r="N145" s="43"/>
      <c r="O145" s="43"/>
      <c r="P145" s="2"/>
    </row>
    <row r="146" spans="2:16" s="3" customFormat="1" hidden="1" x14ac:dyDescent="0.2">
      <c r="B146" s="7" t="s">
        <v>81</v>
      </c>
      <c r="C146" s="38"/>
      <c r="D146" s="38"/>
      <c r="E146" s="38"/>
      <c r="F146" s="38"/>
      <c r="G146" s="43"/>
      <c r="H146" s="43"/>
      <c r="I146" s="43"/>
      <c r="J146" s="43"/>
      <c r="K146" s="43"/>
      <c r="L146" s="43"/>
      <c r="M146" s="43"/>
      <c r="N146" s="43"/>
      <c r="O146" s="43"/>
      <c r="P146" s="2"/>
    </row>
    <row r="147" spans="2:16" s="3" customFormat="1" hidden="1" x14ac:dyDescent="0.2">
      <c r="B147" s="7" t="s">
        <v>85</v>
      </c>
      <c r="C147" s="38"/>
      <c r="D147" s="38"/>
      <c r="E147" s="38"/>
      <c r="F147" s="38"/>
      <c r="G147" s="43"/>
      <c r="H147" s="43"/>
      <c r="I147" s="43"/>
      <c r="J147" s="43"/>
      <c r="K147" s="43"/>
      <c r="L147" s="43"/>
      <c r="M147" s="43"/>
      <c r="N147" s="43"/>
      <c r="O147" s="43"/>
      <c r="P147" s="2"/>
    </row>
    <row r="148" spans="2:16" hidden="1" x14ac:dyDescent="0.2">
      <c r="B148" s="42" t="s">
        <v>103</v>
      </c>
      <c r="C148" s="38"/>
      <c r="D148" s="38"/>
      <c r="E148" s="38"/>
      <c r="F148" s="38"/>
      <c r="G148" s="43"/>
      <c r="H148" s="43"/>
      <c r="I148" s="43"/>
      <c r="J148" s="43"/>
      <c r="K148" s="43"/>
      <c r="L148" s="43"/>
      <c r="M148" s="43"/>
      <c r="N148" s="43"/>
      <c r="O148" s="43"/>
      <c r="P148" s="2"/>
    </row>
    <row r="149" spans="2:16" hidden="1" x14ac:dyDescent="0.2">
      <c r="B149" s="7" t="s">
        <v>83</v>
      </c>
      <c r="C149" s="38"/>
      <c r="D149" s="38"/>
      <c r="E149" s="38"/>
      <c r="F149" s="38"/>
      <c r="G149" s="43"/>
      <c r="H149" s="43"/>
      <c r="I149" s="43"/>
      <c r="J149" s="43"/>
      <c r="K149" s="43"/>
      <c r="L149" s="43"/>
      <c r="M149" s="43"/>
      <c r="N149" s="43"/>
      <c r="O149" s="43"/>
      <c r="P149" s="2"/>
    </row>
    <row r="150" spans="2:16" hidden="1" x14ac:dyDescent="0.2">
      <c r="B150" s="7" t="s">
        <v>88</v>
      </c>
      <c r="C150" s="38"/>
      <c r="D150" s="38"/>
      <c r="E150" s="38"/>
      <c r="F150" s="38"/>
      <c r="G150" s="43"/>
      <c r="H150" s="43"/>
      <c r="I150" s="43"/>
      <c r="J150" s="43"/>
      <c r="K150" s="43"/>
      <c r="L150" s="43"/>
      <c r="M150" s="43"/>
      <c r="N150" s="43"/>
      <c r="O150" s="43"/>
      <c r="P150" s="2"/>
    </row>
    <row r="151" spans="2:16" hidden="1" x14ac:dyDescent="0.2">
      <c r="B151" s="7" t="s">
        <v>91</v>
      </c>
      <c r="C151" s="38"/>
      <c r="D151" s="38"/>
      <c r="E151" s="38"/>
      <c r="F151" s="38"/>
      <c r="G151" s="43"/>
      <c r="H151" s="43"/>
      <c r="I151" s="43"/>
      <c r="J151" s="43"/>
      <c r="K151" s="43"/>
      <c r="L151" s="43"/>
      <c r="M151" s="43"/>
      <c r="N151" s="43"/>
      <c r="O151" s="43"/>
      <c r="P151" s="2"/>
    </row>
    <row r="152" spans="2:16" hidden="1" x14ac:dyDescent="0.2">
      <c r="B152" s="7" t="s">
        <v>89</v>
      </c>
      <c r="C152" s="38"/>
      <c r="D152" s="38"/>
      <c r="E152" s="38"/>
      <c r="F152" s="38"/>
      <c r="G152" s="43"/>
      <c r="H152" s="43"/>
      <c r="I152" s="43"/>
      <c r="J152" s="43"/>
      <c r="K152" s="43"/>
      <c r="L152" s="43"/>
      <c r="M152" s="43"/>
      <c r="N152" s="43"/>
      <c r="O152" s="43"/>
      <c r="P152" s="2"/>
    </row>
    <row r="153" spans="2:16" hidden="1" x14ac:dyDescent="0.2">
      <c r="B153" s="7" t="s">
        <v>86</v>
      </c>
      <c r="C153" s="38"/>
      <c r="D153" s="38"/>
      <c r="E153" s="38"/>
      <c r="F153" s="38"/>
      <c r="G153" s="43"/>
      <c r="H153" s="43"/>
      <c r="I153" s="43"/>
      <c r="J153" s="43"/>
      <c r="K153" s="43"/>
      <c r="L153" s="43"/>
      <c r="M153" s="43"/>
      <c r="N153" s="43"/>
      <c r="O153" s="43"/>
      <c r="P153" s="2"/>
    </row>
    <row r="154" spans="2:16" hidden="1" x14ac:dyDescent="0.2">
      <c r="B154" s="7" t="s">
        <v>79</v>
      </c>
      <c r="C154" s="38"/>
      <c r="D154" s="38"/>
      <c r="E154" s="38"/>
      <c r="F154" s="38"/>
      <c r="G154" s="43"/>
      <c r="H154" s="43"/>
      <c r="I154" s="43"/>
      <c r="J154" s="43"/>
      <c r="K154" s="43"/>
      <c r="L154" s="43"/>
      <c r="M154" s="43"/>
      <c r="N154" s="43"/>
      <c r="O154" s="43"/>
      <c r="P154" s="2"/>
    </row>
    <row r="155" spans="2:16" hidden="1" x14ac:dyDescent="0.2">
      <c r="B155" s="7" t="s">
        <v>87</v>
      </c>
      <c r="C155" s="38"/>
      <c r="D155" s="38"/>
      <c r="E155" s="38"/>
      <c r="F155" s="38"/>
      <c r="G155" s="43"/>
      <c r="H155" s="43"/>
      <c r="I155" s="43"/>
      <c r="J155" s="43"/>
      <c r="K155" s="43"/>
      <c r="L155" s="43"/>
      <c r="M155" s="43"/>
      <c r="N155" s="43"/>
      <c r="O155" s="43"/>
      <c r="P155" s="2"/>
    </row>
    <row r="156" spans="2:16" hidden="1" x14ac:dyDescent="0.2">
      <c r="B156" s="7" t="s">
        <v>80</v>
      </c>
      <c r="C156" s="38"/>
      <c r="D156" s="38"/>
      <c r="E156" s="38"/>
      <c r="F156" s="38"/>
      <c r="G156" s="43"/>
      <c r="H156" s="43"/>
      <c r="I156" s="43"/>
      <c r="J156" s="43"/>
      <c r="K156" s="43"/>
      <c r="L156" s="43"/>
      <c r="M156" s="43"/>
      <c r="N156" s="43"/>
      <c r="O156" s="43"/>
      <c r="P156" s="2"/>
    </row>
    <row r="157" spans="2:16" hidden="1" x14ac:dyDescent="0.2">
      <c r="B157" s="7" t="s">
        <v>82</v>
      </c>
      <c r="C157" s="38"/>
      <c r="D157" s="38"/>
      <c r="E157" s="38"/>
      <c r="F157" s="38"/>
      <c r="G157" s="43"/>
      <c r="H157" s="43"/>
      <c r="I157" s="43"/>
      <c r="J157" s="43"/>
      <c r="K157" s="43"/>
      <c r="L157" s="43"/>
      <c r="M157" s="43"/>
      <c r="N157" s="43"/>
      <c r="O157" s="43"/>
      <c r="P157" s="2"/>
    </row>
    <row r="158" spans="2:16" hidden="1" x14ac:dyDescent="0.2">
      <c r="B158" s="7" t="s">
        <v>31</v>
      </c>
      <c r="C158" s="38"/>
      <c r="D158" s="38"/>
      <c r="E158" s="38"/>
      <c r="F158" s="38"/>
      <c r="G158" s="43"/>
      <c r="H158" s="43"/>
      <c r="I158" s="43"/>
      <c r="J158" s="43"/>
      <c r="K158" s="43"/>
      <c r="L158" s="43"/>
      <c r="M158" s="43"/>
      <c r="N158" s="43"/>
      <c r="O158" s="43"/>
      <c r="P158" s="2"/>
    </row>
    <row r="159" spans="2:16" hidden="1" x14ac:dyDescent="0.2">
      <c r="B159" s="7" t="s">
        <v>34</v>
      </c>
      <c r="C159" s="38"/>
      <c r="D159" s="38"/>
      <c r="E159" s="38"/>
      <c r="F159" s="38"/>
      <c r="G159" s="43"/>
      <c r="H159" s="43"/>
      <c r="I159" s="43"/>
      <c r="J159" s="43"/>
      <c r="K159" s="43"/>
      <c r="L159" s="43"/>
      <c r="M159" s="43"/>
      <c r="N159" s="43"/>
      <c r="O159" s="43"/>
      <c r="P159" s="2"/>
    </row>
    <row r="160" spans="2:16" hidden="1" x14ac:dyDescent="0.2">
      <c r="B160" s="7" t="s">
        <v>30</v>
      </c>
      <c r="C160" s="38"/>
      <c r="D160" s="38"/>
      <c r="E160" s="38"/>
      <c r="F160" s="38"/>
      <c r="G160" s="43"/>
      <c r="H160" s="43"/>
      <c r="I160" s="43"/>
      <c r="J160" s="43"/>
      <c r="K160" s="43"/>
      <c r="L160" s="43"/>
      <c r="M160" s="43"/>
      <c r="N160" s="43"/>
      <c r="O160" s="43"/>
      <c r="P160" s="2"/>
    </row>
    <row r="161" spans="2:16" hidden="1" x14ac:dyDescent="0.2">
      <c r="B161" s="7" t="s">
        <v>32</v>
      </c>
      <c r="C161" s="38"/>
      <c r="D161" s="38"/>
      <c r="E161" s="38"/>
      <c r="F161" s="38"/>
      <c r="G161" s="43"/>
      <c r="H161" s="43"/>
      <c r="I161" s="43"/>
      <c r="J161" s="43"/>
      <c r="K161" s="43"/>
      <c r="L161" s="43"/>
      <c r="M161" s="43"/>
      <c r="N161" s="43"/>
      <c r="O161" s="43"/>
      <c r="P161" s="2"/>
    </row>
    <row r="162" spans="2:16" hidden="1" x14ac:dyDescent="0.2">
      <c r="B162" s="7" t="s">
        <v>65</v>
      </c>
      <c r="C162" s="38"/>
      <c r="D162" s="38"/>
      <c r="E162" s="38"/>
      <c r="F162" s="38"/>
      <c r="G162" s="43"/>
      <c r="H162" s="43"/>
      <c r="I162" s="43"/>
      <c r="J162" s="43"/>
      <c r="K162" s="43"/>
      <c r="L162" s="43"/>
      <c r="M162" s="43"/>
      <c r="N162" s="43"/>
      <c r="O162" s="43"/>
      <c r="P162" s="2"/>
    </row>
    <row r="163" spans="2:16" hidden="1" x14ac:dyDescent="0.2">
      <c r="B163" s="7" t="s">
        <v>64</v>
      </c>
      <c r="C163" s="38"/>
      <c r="D163" s="38"/>
      <c r="E163" s="38"/>
      <c r="F163" s="38"/>
      <c r="G163" s="43"/>
      <c r="H163" s="43"/>
      <c r="I163" s="43"/>
      <c r="J163" s="43"/>
      <c r="K163" s="43"/>
      <c r="L163" s="43"/>
      <c r="M163" s="43"/>
      <c r="N163" s="43"/>
      <c r="O163" s="43"/>
      <c r="P163" s="2"/>
    </row>
    <row r="164" spans="2:16" hidden="1" x14ac:dyDescent="0.2">
      <c r="B164" s="7" t="s">
        <v>29</v>
      </c>
      <c r="C164" s="38"/>
      <c r="D164" s="38"/>
      <c r="E164" s="38"/>
      <c r="F164" s="38"/>
      <c r="G164" s="43"/>
      <c r="H164" s="43"/>
      <c r="I164" s="43"/>
      <c r="J164" s="43"/>
      <c r="K164" s="43"/>
      <c r="L164" s="43"/>
      <c r="M164" s="43"/>
      <c r="N164" s="43"/>
      <c r="O164" s="43"/>
      <c r="P164" s="2"/>
    </row>
    <row r="165" spans="2:16" hidden="1" x14ac:dyDescent="0.2">
      <c r="B165" s="7" t="s">
        <v>63</v>
      </c>
      <c r="C165" s="38"/>
      <c r="D165" s="38"/>
      <c r="E165" s="38"/>
      <c r="F165" s="38"/>
      <c r="G165" s="43"/>
      <c r="H165" s="43"/>
      <c r="I165" s="43"/>
      <c r="J165" s="43"/>
      <c r="K165" s="43"/>
      <c r="L165" s="43"/>
      <c r="M165" s="43"/>
      <c r="N165" s="43"/>
      <c r="O165" s="43"/>
      <c r="P165" s="2"/>
    </row>
    <row r="166" spans="2:16" x14ac:dyDescent="0.2">
      <c r="B166" s="38"/>
      <c r="C166" s="38"/>
      <c r="D166" s="38"/>
      <c r="E166" s="38"/>
      <c r="F166" s="38"/>
      <c r="G166" s="43"/>
      <c r="H166" s="43"/>
      <c r="I166" s="43"/>
      <c r="J166" s="43"/>
      <c r="K166" s="43"/>
      <c r="L166" s="43"/>
      <c r="M166" s="43"/>
      <c r="N166" s="43"/>
      <c r="O166" s="43"/>
      <c r="P166" s="2"/>
    </row>
    <row r="167" spans="2:16" x14ac:dyDescent="0.2">
      <c r="B167" s="38"/>
      <c r="C167" s="38"/>
      <c r="D167" s="38"/>
      <c r="E167" s="38"/>
      <c r="F167" s="38"/>
      <c r="G167" s="43"/>
      <c r="H167" s="43"/>
      <c r="I167" s="43"/>
      <c r="J167" s="43"/>
      <c r="K167" s="43"/>
      <c r="L167" s="43"/>
      <c r="M167" s="43"/>
      <c r="N167" s="43"/>
      <c r="O167" s="43"/>
      <c r="P167" s="2"/>
    </row>
    <row r="168" spans="2:16" x14ac:dyDescent="0.2">
      <c r="B168" s="38"/>
      <c r="C168" s="38"/>
      <c r="D168" s="38"/>
      <c r="E168" s="38"/>
      <c r="F168" s="38"/>
      <c r="G168" s="43"/>
      <c r="H168" s="43"/>
      <c r="I168" s="43"/>
      <c r="J168" s="43"/>
      <c r="K168" s="43"/>
      <c r="L168" s="43"/>
      <c r="M168" s="43"/>
      <c r="N168" s="43"/>
      <c r="O168" s="43"/>
      <c r="P168" s="2"/>
    </row>
    <row r="169" spans="2:16" hidden="1" x14ac:dyDescent="0.2">
      <c r="B169" s="38" t="s">
        <v>104</v>
      </c>
      <c r="C169" s="38"/>
      <c r="D169" s="38"/>
      <c r="E169" s="38"/>
      <c r="F169" s="38"/>
      <c r="G169" s="43"/>
      <c r="H169" s="43"/>
      <c r="I169" s="43"/>
      <c r="J169" s="43"/>
      <c r="K169" s="43"/>
      <c r="L169" s="43"/>
      <c r="M169" s="43"/>
      <c r="N169" s="43"/>
      <c r="O169" s="43"/>
      <c r="P169" s="2"/>
    </row>
    <row r="170" spans="2:16" hidden="1" x14ac:dyDescent="0.2">
      <c r="B170" s="7" t="s">
        <v>45</v>
      </c>
      <c r="C170" s="38"/>
      <c r="D170" s="38"/>
      <c r="E170" s="38"/>
      <c r="F170" s="38"/>
      <c r="G170" s="43"/>
      <c r="H170" s="43"/>
      <c r="I170" s="43"/>
      <c r="J170" s="43"/>
      <c r="K170" s="43"/>
      <c r="L170" s="43"/>
      <c r="M170" s="43"/>
      <c r="N170" s="43"/>
      <c r="O170" s="43"/>
    </row>
    <row r="171" spans="2:16" hidden="1" x14ac:dyDescent="0.2">
      <c r="B171" s="7" t="s">
        <v>56</v>
      </c>
      <c r="C171" s="38"/>
      <c r="D171" s="38"/>
      <c r="E171" s="38"/>
      <c r="F171" s="38"/>
      <c r="G171" s="43"/>
      <c r="H171" s="43"/>
      <c r="I171" s="43"/>
      <c r="J171" s="43"/>
      <c r="K171" s="43"/>
      <c r="L171" s="43"/>
      <c r="M171" s="43"/>
      <c r="N171" s="43"/>
      <c r="O171" s="43"/>
    </row>
    <row r="172" spans="2:16" x14ac:dyDescent="0.2">
      <c r="B172" s="43"/>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x14ac:dyDescent="0.2">
      <c r="B174" s="46"/>
      <c r="C174" s="38"/>
      <c r="D174" s="38"/>
      <c r="E174" s="38"/>
      <c r="F174" s="38"/>
      <c r="G174" s="43"/>
      <c r="H174" s="43"/>
      <c r="I174" s="43"/>
      <c r="J174" s="43"/>
      <c r="K174" s="43"/>
      <c r="L174" s="43"/>
      <c r="M174" s="43"/>
      <c r="N174" s="43"/>
      <c r="O174" s="43"/>
    </row>
    <row r="175" spans="2:16" x14ac:dyDescent="0.2">
      <c r="B175" s="46"/>
      <c r="C175" s="38"/>
      <c r="D175" s="38"/>
      <c r="E175" s="38"/>
      <c r="F175" s="38"/>
      <c r="G175" s="43"/>
      <c r="H175" s="43"/>
      <c r="I175" s="43"/>
      <c r="J175" s="43"/>
      <c r="K175" s="43"/>
      <c r="L175" s="43"/>
      <c r="M175" s="43"/>
      <c r="N175" s="43"/>
      <c r="O175" s="43"/>
    </row>
    <row r="176" spans="2:16" x14ac:dyDescent="0.2">
      <c r="B176" s="46"/>
      <c r="C176" s="38"/>
      <c r="D176" s="38"/>
      <c r="E176" s="38"/>
      <c r="F176" s="38"/>
      <c r="G176" s="43"/>
      <c r="H176" s="43"/>
      <c r="I176" s="43"/>
      <c r="J176" s="43"/>
      <c r="K176" s="43"/>
      <c r="L176" s="43"/>
      <c r="M176" s="43"/>
      <c r="N176" s="43"/>
      <c r="O176" s="43"/>
    </row>
    <row r="177" spans="2:15" x14ac:dyDescent="0.2">
      <c r="B177" s="46"/>
      <c r="C177" s="38"/>
      <c r="D177" s="38"/>
      <c r="E177" s="38"/>
      <c r="F177" s="38"/>
      <c r="G177" s="43"/>
      <c r="H177" s="43"/>
      <c r="I177" s="43"/>
      <c r="J177" s="43"/>
      <c r="K177" s="43"/>
      <c r="L177" s="43"/>
      <c r="M177" s="43"/>
      <c r="N177" s="43"/>
      <c r="O177" s="43"/>
    </row>
    <row r="178" spans="2:15" s="2" customFormat="1" hidden="1" x14ac:dyDescent="0.2">
      <c r="B178" s="39" t="s">
        <v>109</v>
      </c>
      <c r="C178" s="38"/>
      <c r="D178" s="38"/>
      <c r="E178" s="38"/>
      <c r="F178" s="38"/>
      <c r="G178" s="38"/>
      <c r="H178" s="38"/>
      <c r="I178" s="38"/>
      <c r="J178" s="38"/>
      <c r="K178" s="38"/>
      <c r="L178" s="38"/>
      <c r="M178" s="38"/>
      <c r="N178" s="38"/>
      <c r="O178" s="38"/>
    </row>
    <row r="179" spans="2:15" s="2" customFormat="1" hidden="1" x14ac:dyDescent="0.2">
      <c r="B179" s="40" t="s">
        <v>108</v>
      </c>
      <c r="C179" s="38"/>
      <c r="D179" s="38"/>
      <c r="E179" s="38"/>
      <c r="F179" s="38"/>
      <c r="G179" s="38"/>
      <c r="H179" s="38"/>
      <c r="I179" s="38"/>
      <c r="J179" s="38"/>
      <c r="K179" s="38"/>
      <c r="L179" s="38"/>
      <c r="M179" s="38"/>
      <c r="N179" s="38"/>
      <c r="O179" s="38"/>
    </row>
    <row r="180" spans="2:15" s="2" customFormat="1" ht="25.5" hidden="1" x14ac:dyDescent="0.2">
      <c r="B180" s="41" t="s">
        <v>53</v>
      </c>
    </row>
    <row r="181" spans="2:15" s="2" customFormat="1" ht="38.25" hidden="1" x14ac:dyDescent="0.2">
      <c r="B181" s="41" t="s">
        <v>98</v>
      </c>
    </row>
    <row r="182" spans="2:15" s="2" customFormat="1" ht="38.25" hidden="1" x14ac:dyDescent="0.2">
      <c r="B182" s="41" t="s">
        <v>99</v>
      </c>
    </row>
    <row r="183" spans="2:15" s="2" customFormat="1" ht="63.75" hidden="1" x14ac:dyDescent="0.2">
      <c r="B183" s="41" t="s">
        <v>100</v>
      </c>
    </row>
    <row r="184" spans="2:15" s="2" customFormat="1" ht="51" hidden="1" x14ac:dyDescent="0.2">
      <c r="B184" s="41" t="s">
        <v>101</v>
      </c>
    </row>
    <row r="185" spans="2:15" s="2" customFormat="1" ht="38.25" hidden="1" x14ac:dyDescent="0.2">
      <c r="B185" s="41" t="s">
        <v>102</v>
      </c>
    </row>
    <row r="186" spans="2:15" s="2" customFormat="1" ht="25.5" hidden="1" x14ac:dyDescent="0.2">
      <c r="B186" s="41" t="s">
        <v>93</v>
      </c>
    </row>
    <row r="187" spans="2:15" s="2" customFormat="1" hidden="1" x14ac:dyDescent="0.2">
      <c r="B187" s="41" t="s">
        <v>66</v>
      </c>
    </row>
    <row r="188" spans="2:15" x14ac:dyDescent="0.2">
      <c r="C188" s="3"/>
      <c r="D188" s="3"/>
      <c r="E188" s="3"/>
      <c r="F188" s="3"/>
      <c r="G188" s="3"/>
      <c r="H188" s="3"/>
      <c r="I188" s="3"/>
      <c r="J188" s="3"/>
      <c r="K188" s="3"/>
      <c r="L188" s="3"/>
      <c r="M188" s="3"/>
      <c r="N188" s="3"/>
      <c r="O188" s="3"/>
    </row>
  </sheetData>
  <mergeCells count="72">
    <mergeCell ref="C76:P76"/>
    <mergeCell ref="C77:P77"/>
    <mergeCell ref="D54:O54"/>
    <mergeCell ref="B57:P72"/>
    <mergeCell ref="A73:Q73"/>
    <mergeCell ref="B74:B75"/>
    <mergeCell ref="C74:P74"/>
    <mergeCell ref="C75:P75"/>
    <mergeCell ref="D46:O46"/>
    <mergeCell ref="D47:O47"/>
    <mergeCell ref="B43:P43"/>
    <mergeCell ref="B45:B54"/>
    <mergeCell ref="B56:P56"/>
    <mergeCell ref="D48:O48"/>
    <mergeCell ref="D52:O52"/>
    <mergeCell ref="D53:O53"/>
    <mergeCell ref="D49:O49"/>
    <mergeCell ref="D50:O50"/>
    <mergeCell ref="D51:O51"/>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46">
    <cfRule type="cellIs" dxfId="95" priority="9" stopIfTrue="1" operator="equal">
      <formula>0</formula>
    </cfRule>
    <cfRule type="cellIs" dxfId="94" priority="10" stopIfTrue="1" operator="lessThan">
      <formula>0.65</formula>
    </cfRule>
    <cfRule type="cellIs" dxfId="93" priority="11" stopIfTrue="1" operator="between">
      <formula>0.65</formula>
      <formula>0.84</formula>
    </cfRule>
    <cfRule type="cellIs" dxfId="92" priority="12" stopIfTrue="1" operator="greaterThanOrEqual">
      <formula>0.85</formula>
    </cfRule>
  </conditionalFormatting>
  <conditionalFormatting sqref="D49:P49">
    <cfRule type="cellIs" dxfId="91" priority="5" stopIfTrue="1" operator="equal">
      <formula>0</formula>
    </cfRule>
    <cfRule type="cellIs" dxfId="90" priority="6" stopIfTrue="1" operator="lessThan">
      <formula>0.65</formula>
    </cfRule>
    <cfRule type="cellIs" dxfId="89" priority="7" stopIfTrue="1" operator="between">
      <formula>0.65</formula>
      <formula>0.84</formula>
    </cfRule>
    <cfRule type="cellIs" dxfId="88" priority="8" stopIfTrue="1" operator="greaterThanOrEqual">
      <formula>0.85</formula>
    </cfRule>
  </conditionalFormatting>
  <conditionalFormatting sqref="D52:P52">
    <cfRule type="cellIs" dxfId="87" priority="1" stopIfTrue="1" operator="equal">
      <formula>0</formula>
    </cfRule>
    <cfRule type="cellIs" dxfId="86" priority="2" stopIfTrue="1" operator="lessThan">
      <formula>0.65</formula>
    </cfRule>
    <cfRule type="cellIs" dxfId="85" priority="3" stopIfTrue="1" operator="between">
      <formula>0.65</formula>
      <formula>0.84</formula>
    </cfRule>
    <cfRule type="cellIs" dxfId="84" priority="4" stopIfTrue="1" operator="greaterThanOrEqual">
      <formula>0.85</formula>
    </cfRule>
  </conditionalFormatting>
  <dataValidations disablePrompts="1" count="6">
    <dataValidation type="list" allowBlank="1" showInputMessage="1" showErrorMessage="1" sqref="C77:P77" xr:uid="{00000000-0002-0000-0A00-000000000000}">
      <formula1>$B$170:$B$171</formula1>
    </dataValidation>
    <dataValidation type="list" allowBlank="1" showInputMessage="1" showErrorMessage="1" sqref="C12:P12" xr:uid="{00000000-0002-0000-0A00-000001000000}">
      <formula1>$B$139:$B$165</formula1>
    </dataValidation>
    <dataValidation type="list" allowBlank="1" showInputMessage="1" showErrorMessage="1" sqref="C10:I10" xr:uid="{00000000-0002-0000-0A00-000002000000}">
      <formula1>"2022,2023,2024,2025,2026,2027"</formula1>
    </dataValidation>
    <dataValidation type="list" allowBlank="1" showInputMessage="1" showErrorMessage="1" sqref="N10:P10" xr:uid="{00000000-0002-0000-0A00-000003000000}">
      <formula1>"Economicos,Eficiencia,Eficacia, Efectividad,Calidad"</formula1>
    </dataValidation>
    <dataValidation type="list" allowBlank="1" showInputMessage="1" showErrorMessage="1" sqref="C32:P32 C34:P34 C36:P36" xr:uid="{00000000-0002-0000-0A00-000004000000}">
      <formula1>$Q$102:$Q$107</formula1>
    </dataValidation>
    <dataValidation type="list" allowBlank="1" showInputMessage="1" showErrorMessage="1" sqref="C18:P18" xr:uid="{00000000-0002-0000-0A00-000005000000}">
      <formula1>$B$128:$B$134</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10"/>
  <sheetViews>
    <sheetView topLeftCell="A4" workbookViewId="0">
      <selection activeCell="D18" sqref="D18"/>
    </sheetView>
  </sheetViews>
  <sheetFormatPr baseColWidth="10" defaultColWidth="11.42578125" defaultRowHeight="30" customHeight="1" x14ac:dyDescent="0.2"/>
  <cols>
    <col min="1" max="2" width="28.5703125" style="21" customWidth="1"/>
    <col min="3" max="3" width="27" style="4" bestFit="1" customWidth="1"/>
    <col min="4" max="4" width="19.7109375" style="128" customWidth="1"/>
    <col min="5" max="5" width="19.7109375" style="4" customWidth="1"/>
    <col min="6" max="6" width="5.28515625" style="4" customWidth="1"/>
    <col min="7" max="7" width="10.7109375" style="4" customWidth="1"/>
    <col min="8" max="8" width="27.5703125" style="4" bestFit="1" customWidth="1"/>
    <col min="9" max="11" width="11.42578125" style="4"/>
    <col min="12" max="12" width="11.42578125" style="2" hidden="1" customWidth="1"/>
    <col min="13" max="16384" width="11.42578125" style="4"/>
  </cols>
  <sheetData>
    <row r="1" spans="1:15" ht="30" customHeight="1" x14ac:dyDescent="0.25">
      <c r="A1" s="288"/>
      <c r="B1" s="117"/>
      <c r="C1" s="289" t="s">
        <v>36</v>
      </c>
      <c r="D1" s="290"/>
      <c r="E1" s="290"/>
      <c r="F1" s="291"/>
      <c r="G1" s="292" t="s">
        <v>37</v>
      </c>
      <c r="H1" s="293"/>
      <c r="I1" s="17"/>
      <c r="J1" s="17"/>
      <c r="M1" s="17"/>
      <c r="N1" s="17"/>
      <c r="O1" s="17"/>
    </row>
    <row r="2" spans="1:15" ht="30" customHeight="1" x14ac:dyDescent="0.25">
      <c r="A2" s="288"/>
      <c r="B2" s="117"/>
      <c r="C2" s="289" t="s">
        <v>57</v>
      </c>
      <c r="D2" s="290"/>
      <c r="E2" s="290"/>
      <c r="F2" s="291"/>
      <c r="G2" s="292" t="s">
        <v>105</v>
      </c>
      <c r="H2" s="293"/>
      <c r="I2" s="17"/>
      <c r="J2" s="17"/>
      <c r="L2" s="49">
        <v>0.8</v>
      </c>
      <c r="M2" s="17"/>
      <c r="N2" s="17"/>
      <c r="O2" s="17"/>
    </row>
    <row r="3" spans="1:15" ht="30" customHeight="1" x14ac:dyDescent="0.25">
      <c r="A3" s="288"/>
      <c r="B3" s="117"/>
      <c r="C3" s="289" t="s">
        <v>58</v>
      </c>
      <c r="D3" s="290"/>
      <c r="E3" s="290"/>
      <c r="F3" s="291"/>
      <c r="G3" s="292" t="s">
        <v>106</v>
      </c>
      <c r="H3" s="293"/>
      <c r="I3" s="17"/>
      <c r="J3" s="17"/>
      <c r="L3" s="49">
        <v>0.79998999999999998</v>
      </c>
      <c r="M3" s="17"/>
      <c r="N3" s="17"/>
      <c r="O3" s="17"/>
    </row>
    <row r="4" spans="1:15" ht="30" customHeight="1" x14ac:dyDescent="0.25">
      <c r="A4" s="288"/>
      <c r="B4" s="117"/>
      <c r="C4" s="289" t="s">
        <v>59</v>
      </c>
      <c r="D4" s="290"/>
      <c r="E4" s="290"/>
      <c r="F4" s="291"/>
      <c r="G4" s="293" t="s">
        <v>41</v>
      </c>
      <c r="H4" s="293"/>
      <c r="I4" s="18"/>
      <c r="J4" s="18"/>
      <c r="L4" s="49">
        <v>0.65</v>
      </c>
      <c r="M4" s="18"/>
      <c r="N4" s="18"/>
      <c r="O4" s="18"/>
    </row>
    <row r="5" spans="1:15" ht="18" x14ac:dyDescent="0.25">
      <c r="A5" s="28"/>
      <c r="B5" s="28"/>
      <c r="C5" s="29"/>
      <c r="D5" s="125"/>
      <c r="E5" s="30"/>
      <c r="F5" s="31"/>
      <c r="G5" s="31"/>
      <c r="H5" s="31"/>
      <c r="I5" s="18"/>
      <c r="J5" s="18"/>
      <c r="L5" s="49">
        <v>0.64999899999999999</v>
      </c>
      <c r="M5" s="18"/>
      <c r="N5" s="18"/>
      <c r="O5" s="18"/>
    </row>
    <row r="6" spans="1:15" ht="21" customHeight="1" x14ac:dyDescent="0.2">
      <c r="A6" s="32" t="s">
        <v>0</v>
      </c>
      <c r="B6" s="32"/>
      <c r="C6" s="294" t="str">
        <f>IF('2. Consultas atendidas NIIF'!C12="","",'2. Consultas atendidas NIIF'!C12)</f>
        <v>GESTION DE INFORMACION EMPRESARIAL</v>
      </c>
      <c r="D6" s="294"/>
      <c r="E6" s="294"/>
      <c r="F6" s="294"/>
      <c r="G6" s="294"/>
      <c r="H6" s="294"/>
      <c r="L6" s="49"/>
    </row>
    <row r="7" spans="1:15" ht="11.25" customHeight="1" thickBot="1" x14ac:dyDescent="0.25">
      <c r="A7" s="28"/>
      <c r="B7" s="28"/>
      <c r="C7" s="29"/>
      <c r="D7" s="126"/>
      <c r="E7" s="29"/>
      <c r="F7" s="29"/>
      <c r="G7" s="29"/>
      <c r="H7" s="29"/>
      <c r="L7" s="49"/>
    </row>
    <row r="8" spans="1:15" s="19" customFormat="1" ht="30" customHeight="1" x14ac:dyDescent="0.2">
      <c r="A8" s="295" t="s">
        <v>60</v>
      </c>
      <c r="B8" s="372" t="s">
        <v>239</v>
      </c>
      <c r="C8" s="297" t="s">
        <v>20</v>
      </c>
      <c r="D8" s="297" t="str">
        <f>IF('6. Informes E.F. recepcionados'!C14="","",'6. Informes E.F. recepcionados'!C14)</f>
        <v>Informes de Estados Financieros de fin de ejercicio recepcionados</v>
      </c>
      <c r="E8" s="297"/>
      <c r="F8" s="297" t="s">
        <v>62</v>
      </c>
      <c r="G8" s="297"/>
      <c r="H8" s="299"/>
      <c r="L8" s="2"/>
    </row>
    <row r="9" spans="1:15" s="20" customFormat="1" ht="30" customHeight="1" thickBot="1" x14ac:dyDescent="0.25">
      <c r="A9" s="296"/>
      <c r="B9" s="373"/>
      <c r="C9" s="298"/>
      <c r="D9" s="127" t="s">
        <v>180</v>
      </c>
      <c r="E9" s="60" t="s">
        <v>61</v>
      </c>
      <c r="F9" s="298"/>
      <c r="G9" s="298"/>
      <c r="H9" s="300"/>
      <c r="L9" s="2"/>
    </row>
    <row r="10" spans="1:15" ht="63.75" customHeight="1" x14ac:dyDescent="0.2">
      <c r="A10" s="360" t="str">
        <f>IF('[1]6. Informes E.F. recepcionados'!$M$40="","",'[1]6. Informes E.F. recepcionados'!$M$40)</f>
        <v>Coordinador Grupo Informes Empresariales</v>
      </c>
      <c r="B10" s="363" t="s">
        <v>240</v>
      </c>
      <c r="C10" s="142" t="s">
        <v>278</v>
      </c>
      <c r="D10" s="143">
        <f>D14</f>
        <v>33442</v>
      </c>
      <c r="E10" s="144">
        <f>SUM(E11:E12)</f>
        <v>0.93732432270797195</v>
      </c>
      <c r="F10" s="366" t="s">
        <v>246</v>
      </c>
      <c r="G10" s="366"/>
      <c r="H10" s="367"/>
    </row>
    <row r="11" spans="1:15" ht="64.5" customHeight="1" x14ac:dyDescent="0.2">
      <c r="A11" s="361"/>
      <c r="B11" s="364"/>
      <c r="C11" s="145" t="s">
        <v>279</v>
      </c>
      <c r="D11" s="146">
        <f>D15</f>
        <v>28795</v>
      </c>
      <c r="E11" s="147">
        <f>IF(D11=0,"0",D11/$D$10)</f>
        <v>0.86104299982058485</v>
      </c>
      <c r="F11" s="368" t="s">
        <v>247</v>
      </c>
      <c r="G11" s="368"/>
      <c r="H11" s="369"/>
    </row>
    <row r="12" spans="1:15" ht="47.25" customHeight="1" x14ac:dyDescent="0.2">
      <c r="A12" s="361"/>
      <c r="B12" s="364"/>
      <c r="C12" s="148" t="s">
        <v>280</v>
      </c>
      <c r="D12" s="149">
        <f>D16</f>
        <v>2551</v>
      </c>
      <c r="E12" s="150">
        <f t="shared" ref="E12" si="0">IF(D12=0,"0",D12/$D$10)</f>
        <v>7.6281322887387121E-2</v>
      </c>
      <c r="F12" s="374" t="s">
        <v>248</v>
      </c>
      <c r="G12" s="374"/>
      <c r="H12" s="375"/>
    </row>
    <row r="13" spans="1:15" ht="25.5" customHeight="1" thickBot="1" x14ac:dyDescent="0.25">
      <c r="D13" s="154"/>
      <c r="E13" s="22"/>
    </row>
    <row r="14" spans="1:15" ht="47.25" customHeight="1" x14ac:dyDescent="0.2">
      <c r="A14" s="360" t="str">
        <f>IF('[1]6. Informes E.F. recepcionados'!$M$40="","",'[1]6. Informes E.F. recepcionados'!$M$40)</f>
        <v>Coordinador Grupo Informes Empresariales</v>
      </c>
      <c r="B14" s="363" t="s">
        <v>240</v>
      </c>
      <c r="C14" s="142" t="s">
        <v>278</v>
      </c>
      <c r="D14" s="143">
        <v>33442</v>
      </c>
      <c r="E14" s="144">
        <f>SUM(E15:E16)</f>
        <v>0.93732432270797195</v>
      </c>
      <c r="F14" s="366" t="s">
        <v>246</v>
      </c>
      <c r="G14" s="366"/>
      <c r="H14" s="367"/>
    </row>
    <row r="15" spans="1:15" ht="47.25" customHeight="1" x14ac:dyDescent="0.2">
      <c r="A15" s="361"/>
      <c r="B15" s="364"/>
      <c r="C15" s="145" t="s">
        <v>279</v>
      </c>
      <c r="D15" s="146">
        <v>28795</v>
      </c>
      <c r="E15" s="147">
        <f>IF(D15=0,"0",D15/$D$14)</f>
        <v>0.86104299982058485</v>
      </c>
      <c r="F15" s="368" t="s">
        <v>247</v>
      </c>
      <c r="G15" s="368"/>
      <c r="H15" s="369"/>
    </row>
    <row r="16" spans="1:15" ht="47.25" customHeight="1" thickBot="1" x14ac:dyDescent="0.25">
      <c r="A16" s="362"/>
      <c r="B16" s="365"/>
      <c r="C16" s="151" t="s">
        <v>280</v>
      </c>
      <c r="D16" s="152">
        <v>2551</v>
      </c>
      <c r="E16" s="153">
        <f>IF(D16=0,"0",D16/$D$14)</f>
        <v>7.6281322887387121E-2</v>
      </c>
      <c r="F16" s="370" t="s">
        <v>248</v>
      </c>
      <c r="G16" s="370"/>
      <c r="H16" s="371"/>
    </row>
    <row r="17" ht="47.25" customHeight="1" x14ac:dyDescent="0.2"/>
    <row r="18" ht="47.25" customHeight="1" x14ac:dyDescent="0.2"/>
    <row r="19" ht="47.25" customHeight="1" x14ac:dyDescent="0.2"/>
    <row r="20" ht="47.25" customHeight="1" x14ac:dyDescent="0.2"/>
    <row r="21" ht="47.25" customHeight="1" x14ac:dyDescent="0.2"/>
    <row r="22" ht="47.25" customHeight="1" x14ac:dyDescent="0.2"/>
    <row r="23" ht="47.25" customHeight="1" x14ac:dyDescent="0.2"/>
    <row r="24" ht="47.25" customHeight="1" x14ac:dyDescent="0.2"/>
    <row r="25" ht="47.25" customHeight="1" x14ac:dyDescent="0.2"/>
    <row r="26" ht="47.25" customHeight="1" x14ac:dyDescent="0.2"/>
    <row r="27" ht="47.25" customHeight="1" x14ac:dyDescent="0.2"/>
    <row r="28" ht="47.25" customHeight="1" x14ac:dyDescent="0.2"/>
    <row r="29" ht="47.25" customHeight="1" x14ac:dyDescent="0.2"/>
    <row r="30" ht="47.25" customHeight="1" x14ac:dyDescent="0.2"/>
    <row r="31" ht="47.25" customHeight="1" x14ac:dyDescent="0.2"/>
    <row r="32" ht="47.25" customHeight="1" x14ac:dyDescent="0.2"/>
    <row r="33" ht="47.25" customHeight="1" x14ac:dyDescent="0.2"/>
    <row r="34" ht="47.25" customHeight="1" x14ac:dyDescent="0.2"/>
    <row r="35" ht="47.25" customHeight="1" x14ac:dyDescent="0.2"/>
    <row r="36" ht="47.25" customHeight="1" x14ac:dyDescent="0.2"/>
    <row r="37" ht="47.25" customHeight="1" x14ac:dyDescent="0.2"/>
    <row r="38" ht="47.25" customHeight="1" x14ac:dyDescent="0.2"/>
    <row r="39" ht="47.25" customHeight="1" x14ac:dyDescent="0.2"/>
    <row r="40" ht="47.25" customHeight="1" x14ac:dyDescent="0.2"/>
    <row r="41" ht="47.25" customHeight="1" x14ac:dyDescent="0.2"/>
    <row r="42" ht="47.25" customHeight="1" x14ac:dyDescent="0.2"/>
    <row r="43" ht="47.25" customHeight="1" x14ac:dyDescent="0.2"/>
    <row r="44" ht="47.25" customHeight="1" x14ac:dyDescent="0.2"/>
    <row r="45" ht="47.25" customHeight="1" x14ac:dyDescent="0.2"/>
    <row r="46" ht="47.25" customHeight="1" x14ac:dyDescent="0.2"/>
    <row r="47" ht="90.75" customHeight="1" x14ac:dyDescent="0.2"/>
    <row r="48" ht="90.75" customHeight="1" x14ac:dyDescent="0.2"/>
    <row r="49" ht="90.75" customHeight="1" x14ac:dyDescent="0.2"/>
    <row r="50" ht="90.75" customHeight="1" x14ac:dyDescent="0.2"/>
    <row r="51" ht="90.75" customHeight="1" x14ac:dyDescent="0.2"/>
    <row r="52" ht="90.75" customHeight="1" x14ac:dyDescent="0.2"/>
    <row r="53" ht="90.75" customHeight="1" x14ac:dyDescent="0.2"/>
    <row r="54" ht="90.75" customHeight="1" x14ac:dyDescent="0.2"/>
    <row r="55" ht="90.75" customHeight="1" x14ac:dyDescent="0.2"/>
    <row r="56" ht="90.75" customHeight="1" x14ac:dyDescent="0.2"/>
    <row r="57" ht="90.75" customHeight="1" x14ac:dyDescent="0.2"/>
    <row r="58" ht="90.75" customHeight="1" x14ac:dyDescent="0.2"/>
    <row r="59" ht="90.75" customHeight="1" x14ac:dyDescent="0.2"/>
    <row r="60" ht="90.75" customHeight="1" x14ac:dyDescent="0.2"/>
    <row r="61" ht="90.75" customHeight="1" x14ac:dyDescent="0.2"/>
    <row r="62" ht="90.75" customHeight="1" x14ac:dyDescent="0.2"/>
    <row r="63" ht="90.75" customHeight="1" x14ac:dyDescent="0.2"/>
    <row r="64" ht="90.75" customHeight="1" x14ac:dyDescent="0.2"/>
    <row r="65" ht="90.75" customHeight="1" x14ac:dyDescent="0.2"/>
    <row r="66" ht="90.75" customHeight="1" x14ac:dyDescent="0.2"/>
    <row r="67" ht="90.75" customHeight="1" x14ac:dyDescent="0.2"/>
    <row r="68" ht="90.75" customHeight="1" x14ac:dyDescent="0.2"/>
    <row r="69" ht="90.75" customHeight="1" x14ac:dyDescent="0.2"/>
    <row r="70" ht="90.75" customHeight="1" x14ac:dyDescent="0.2"/>
    <row r="71" ht="90.75" customHeight="1" x14ac:dyDescent="0.2"/>
    <row r="72" ht="90.75" customHeight="1" x14ac:dyDescent="0.2"/>
    <row r="73" ht="90.75" customHeight="1" x14ac:dyDescent="0.2"/>
    <row r="74" ht="90.75" customHeight="1" x14ac:dyDescent="0.2"/>
    <row r="75" ht="90.75" customHeight="1" x14ac:dyDescent="0.2"/>
    <row r="76" ht="90.75" customHeight="1" x14ac:dyDescent="0.2"/>
    <row r="77" ht="90.75" customHeight="1" x14ac:dyDescent="0.2"/>
    <row r="78" ht="90.75" customHeight="1" x14ac:dyDescent="0.2"/>
    <row r="79" ht="90.75" customHeight="1" x14ac:dyDescent="0.2"/>
    <row r="80" ht="90.75" customHeight="1" x14ac:dyDescent="0.2"/>
    <row r="81" ht="90.75" customHeight="1" x14ac:dyDescent="0.2"/>
    <row r="82" ht="90.75" customHeight="1" x14ac:dyDescent="0.2"/>
    <row r="83" ht="90.75" customHeight="1" x14ac:dyDescent="0.2"/>
    <row r="84" ht="90.75" customHeight="1" x14ac:dyDescent="0.2"/>
    <row r="85" ht="90.75" customHeight="1" x14ac:dyDescent="0.2"/>
    <row r="86" ht="90.75" customHeight="1" x14ac:dyDescent="0.2"/>
    <row r="87" ht="90.75" customHeight="1" x14ac:dyDescent="0.2"/>
    <row r="88" ht="90.75" customHeight="1" x14ac:dyDescent="0.2"/>
    <row r="89" ht="90.75" customHeight="1" x14ac:dyDescent="0.2"/>
    <row r="90" ht="90.75" customHeight="1" x14ac:dyDescent="0.2"/>
    <row r="91" ht="90.75" customHeight="1" x14ac:dyDescent="0.2"/>
    <row r="92" ht="90.75" customHeight="1" x14ac:dyDescent="0.2"/>
    <row r="93" ht="90.75" customHeight="1" x14ac:dyDescent="0.2"/>
    <row r="94" ht="90.75" customHeight="1" x14ac:dyDescent="0.2"/>
    <row r="95" ht="90.75" customHeight="1" x14ac:dyDescent="0.2"/>
    <row r="96" ht="90.75" customHeight="1" x14ac:dyDescent="0.2"/>
    <row r="97" ht="90.75" customHeight="1" x14ac:dyDescent="0.2"/>
    <row r="98" ht="90.75" customHeight="1" x14ac:dyDescent="0.2"/>
    <row r="99" ht="90.75" customHeight="1" x14ac:dyDescent="0.2"/>
    <row r="100" ht="90.75" customHeight="1" x14ac:dyDescent="0.2"/>
    <row r="101" ht="90.75" customHeight="1" x14ac:dyDescent="0.2"/>
    <row r="102" ht="90.75" customHeight="1" x14ac:dyDescent="0.2"/>
    <row r="103" ht="90.75" customHeight="1" x14ac:dyDescent="0.2"/>
    <row r="104" ht="90.75" customHeight="1" x14ac:dyDescent="0.2"/>
    <row r="105" ht="90.75" customHeight="1" x14ac:dyDescent="0.2"/>
    <row r="106" ht="90.75" customHeight="1" x14ac:dyDescent="0.2"/>
    <row r="107" ht="90.75" customHeight="1" x14ac:dyDescent="0.2"/>
    <row r="108" ht="90.75" customHeight="1" x14ac:dyDescent="0.2"/>
    <row r="109" ht="90.75" customHeight="1" x14ac:dyDescent="0.2"/>
    <row r="110" ht="90.75" customHeight="1" x14ac:dyDescent="0.2"/>
    <row r="111" ht="90.75" customHeight="1" x14ac:dyDescent="0.2"/>
    <row r="112" ht="90.75" customHeight="1" x14ac:dyDescent="0.2"/>
    <row r="113" ht="90.75" customHeight="1" x14ac:dyDescent="0.2"/>
    <row r="114" ht="90.75" customHeight="1" x14ac:dyDescent="0.2"/>
    <row r="115" ht="90.75" customHeight="1" x14ac:dyDescent="0.2"/>
    <row r="116" ht="90.75" customHeight="1" x14ac:dyDescent="0.2"/>
    <row r="117" ht="90.75" customHeight="1" x14ac:dyDescent="0.2"/>
    <row r="118" ht="90.75" customHeight="1" x14ac:dyDescent="0.2"/>
    <row r="119" ht="90.75" customHeight="1" x14ac:dyDescent="0.2"/>
    <row r="120" ht="90.75" customHeight="1" x14ac:dyDescent="0.2"/>
    <row r="121" ht="90.75" customHeight="1" x14ac:dyDescent="0.2"/>
    <row r="122" ht="90.75" customHeight="1" x14ac:dyDescent="0.2"/>
    <row r="123" ht="90.75" customHeight="1" x14ac:dyDescent="0.2"/>
    <row r="124" ht="90.75" customHeight="1" x14ac:dyDescent="0.2"/>
    <row r="125" ht="90.75" customHeight="1" x14ac:dyDescent="0.2"/>
    <row r="126" ht="90.75" customHeight="1" x14ac:dyDescent="0.2"/>
    <row r="127" ht="90.75" customHeight="1" x14ac:dyDescent="0.2"/>
    <row r="128" ht="90.75" customHeight="1" x14ac:dyDescent="0.2"/>
    <row r="129" spans="12:12" ht="90.75" customHeight="1" x14ac:dyDescent="0.2"/>
    <row r="130" spans="12:12" ht="90.75" customHeight="1" x14ac:dyDescent="0.2">
      <c r="L130" s="56"/>
    </row>
    <row r="131" spans="12:12" ht="90.75" customHeight="1" x14ac:dyDescent="0.2"/>
    <row r="132" spans="12:12" ht="90.75" customHeight="1" x14ac:dyDescent="0.2"/>
    <row r="133" spans="12:12" ht="90.75" customHeight="1" x14ac:dyDescent="0.2"/>
    <row r="134" spans="12:12" ht="90.75" customHeight="1" x14ac:dyDescent="0.2"/>
    <row r="135" spans="12:12" ht="90.75" customHeight="1" x14ac:dyDescent="0.2"/>
    <row r="136" spans="12:12" ht="90.75" customHeight="1" x14ac:dyDescent="0.2"/>
    <row r="137" spans="12:12" ht="90.75" customHeight="1" x14ac:dyDescent="0.2"/>
    <row r="138" spans="12:12" ht="90.75" customHeight="1" x14ac:dyDescent="0.2"/>
    <row r="139" spans="12:12" ht="90.75" customHeight="1" x14ac:dyDescent="0.2"/>
    <row r="140" spans="12:12" ht="90.75" customHeight="1" x14ac:dyDescent="0.2"/>
    <row r="141" spans="12:12" ht="90.75" customHeight="1" x14ac:dyDescent="0.2"/>
    <row r="142" spans="12:12" ht="90.75" customHeight="1" x14ac:dyDescent="0.2"/>
    <row r="143" spans="12:12" ht="90.75" customHeight="1" x14ac:dyDescent="0.2"/>
    <row r="144" spans="12:12" ht="90.75" customHeight="1" x14ac:dyDescent="0.2"/>
    <row r="145" ht="90.75" customHeight="1" x14ac:dyDescent="0.2"/>
    <row r="146" ht="90.75" customHeight="1" x14ac:dyDescent="0.2"/>
    <row r="147" ht="90.75" customHeight="1" x14ac:dyDescent="0.2"/>
    <row r="148" ht="90.75" customHeight="1" x14ac:dyDescent="0.2"/>
    <row r="149" ht="90.75" customHeight="1" x14ac:dyDescent="0.2"/>
    <row r="150" ht="90.75" customHeight="1" x14ac:dyDescent="0.2"/>
    <row r="151" ht="90.75" customHeight="1" x14ac:dyDescent="0.2"/>
    <row r="152" ht="90.75" customHeight="1" x14ac:dyDescent="0.2"/>
    <row r="153" ht="90.75" customHeight="1" x14ac:dyDescent="0.2"/>
    <row r="154" ht="90.75" customHeight="1" x14ac:dyDescent="0.2"/>
    <row r="155" ht="90.75" customHeight="1" x14ac:dyDescent="0.2"/>
    <row r="156" ht="90.75" customHeight="1" x14ac:dyDescent="0.2"/>
    <row r="157" ht="90.75" customHeight="1" x14ac:dyDescent="0.2"/>
    <row r="158" ht="90.75" customHeight="1" x14ac:dyDescent="0.2"/>
    <row r="159" ht="90.75" customHeight="1" x14ac:dyDescent="0.2"/>
    <row r="160" ht="90.75" customHeight="1" x14ac:dyDescent="0.2"/>
    <row r="161" ht="90.75" customHeight="1" x14ac:dyDescent="0.2"/>
    <row r="162" ht="90.75" customHeight="1" x14ac:dyDescent="0.2"/>
    <row r="163" ht="90.75" customHeight="1" x14ac:dyDescent="0.2"/>
    <row r="164" ht="90.75" customHeight="1" x14ac:dyDescent="0.2"/>
    <row r="165" ht="90.75" customHeight="1" x14ac:dyDescent="0.2"/>
    <row r="166" ht="90.75" customHeight="1" x14ac:dyDescent="0.2"/>
    <row r="167" ht="90.75" customHeight="1" x14ac:dyDescent="0.2"/>
    <row r="168" ht="90.75" customHeight="1" x14ac:dyDescent="0.2"/>
    <row r="169" ht="90.75" customHeight="1" x14ac:dyDescent="0.2"/>
    <row r="170" ht="90.75" customHeight="1" x14ac:dyDescent="0.2"/>
    <row r="171" ht="90.75" customHeight="1" x14ac:dyDescent="0.2"/>
    <row r="200" spans="12:12" ht="30" customHeight="1" x14ac:dyDescent="0.2">
      <c r="L200" s="3"/>
    </row>
    <row r="201" spans="12:12" ht="30" customHeight="1" x14ac:dyDescent="0.2">
      <c r="L201" s="3"/>
    </row>
    <row r="202" spans="12:12" ht="30" customHeight="1" x14ac:dyDescent="0.2">
      <c r="L202" s="3"/>
    </row>
    <row r="203" spans="12:12" ht="30" customHeight="1" x14ac:dyDescent="0.2">
      <c r="L203" s="3"/>
    </row>
    <row r="204" spans="12:12" ht="30" customHeight="1" x14ac:dyDescent="0.2">
      <c r="L204" s="3"/>
    </row>
    <row r="205" spans="12:12" ht="30" customHeight="1" x14ac:dyDescent="0.2">
      <c r="L205" s="3"/>
    </row>
    <row r="206" spans="12:12" ht="30" customHeight="1" x14ac:dyDescent="0.2">
      <c r="L206" s="3"/>
    </row>
    <row r="207" spans="12:12" ht="30" customHeight="1" x14ac:dyDescent="0.2">
      <c r="L207" s="3"/>
    </row>
    <row r="208" spans="12:12" ht="30" customHeight="1" x14ac:dyDescent="0.2">
      <c r="L208" s="3"/>
    </row>
    <row r="209" spans="12:12" ht="30" customHeight="1" x14ac:dyDescent="0.2">
      <c r="L209" s="3"/>
    </row>
    <row r="210" spans="12:12" ht="30" customHeight="1" x14ac:dyDescent="0.2">
      <c r="L210" s="3"/>
    </row>
  </sheetData>
  <mergeCells count="25">
    <mergeCell ref="F12:H12"/>
    <mergeCell ref="F10:H10"/>
    <mergeCell ref="F11:H11"/>
    <mergeCell ref="A10:A12"/>
    <mergeCell ref="B10:B12"/>
    <mergeCell ref="C6:H6"/>
    <mergeCell ref="A8:A9"/>
    <mergeCell ref="C8:C9"/>
    <mergeCell ref="D8:E8"/>
    <mergeCell ref="F8:H9"/>
    <mergeCell ref="B8:B9"/>
    <mergeCell ref="A1:A4"/>
    <mergeCell ref="C1:F1"/>
    <mergeCell ref="G1:H1"/>
    <mergeCell ref="C2:F2"/>
    <mergeCell ref="G2:H2"/>
    <mergeCell ref="C3:F3"/>
    <mergeCell ref="G3:H3"/>
    <mergeCell ref="C4:F4"/>
    <mergeCell ref="G4:H4"/>
    <mergeCell ref="A14:A16"/>
    <mergeCell ref="B14:B16"/>
    <mergeCell ref="F14:H14"/>
    <mergeCell ref="F15:H15"/>
    <mergeCell ref="F16:H16"/>
  </mergeCells>
  <conditionalFormatting sqref="E11">
    <cfRule type="cellIs" dxfId="83" priority="9" stopIfTrue="1" operator="equal">
      <formula>0</formula>
    </cfRule>
    <cfRule type="cellIs" dxfId="82" priority="10" stopIfTrue="1" operator="lessThan">
      <formula>0.65</formula>
    </cfRule>
    <cfRule type="cellIs" dxfId="81" priority="11" stopIfTrue="1" operator="between">
      <formula>0.65</formula>
      <formula>0.84</formula>
    </cfRule>
    <cfRule type="cellIs" dxfId="80" priority="12" stopIfTrue="1" operator="greaterThanOrEqual">
      <formula>0.85</formula>
    </cfRule>
  </conditionalFormatting>
  <conditionalFormatting sqref="E15">
    <cfRule type="cellIs" dxfId="79" priority="5" stopIfTrue="1" operator="equal">
      <formula>0</formula>
    </cfRule>
    <cfRule type="cellIs" dxfId="78" priority="6" stopIfTrue="1" operator="lessThan">
      <formula>0.65</formula>
    </cfRule>
    <cfRule type="cellIs" dxfId="77" priority="7" stopIfTrue="1" operator="between">
      <formula>0.65</formula>
      <formula>0.84</formula>
    </cfRule>
    <cfRule type="cellIs" dxfId="76" priority="8" stopIfTrue="1" operator="greaterThanOrEqual">
      <formula>0.85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90"/>
  <sheetViews>
    <sheetView workbookViewId="0">
      <selection activeCell="C24" sqref="C24:P24"/>
    </sheetView>
  </sheetViews>
  <sheetFormatPr baseColWidth="10" defaultColWidth="11.42578125" defaultRowHeight="12.75" x14ac:dyDescent="0.2"/>
  <cols>
    <col min="1" max="1" width="3" style="1" customWidth="1"/>
    <col min="2" max="2" width="30" style="3" customWidth="1"/>
    <col min="3" max="3" width="25.7109375" style="1" customWidth="1"/>
    <col min="4" max="15" width="8.28515625" style="1" customWidth="1"/>
    <col min="16" max="16" width="20.8554687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117</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186</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188</v>
      </c>
      <c r="D16" s="208"/>
      <c r="E16" s="208"/>
      <c r="F16" s="208"/>
      <c r="G16" s="208"/>
      <c r="H16" s="208"/>
      <c r="I16" s="208"/>
      <c r="J16" s="208"/>
      <c r="K16" s="208"/>
      <c r="L16" s="208"/>
      <c r="M16" s="208"/>
      <c r="N16" s="208"/>
      <c r="O16" s="208"/>
      <c r="P16" s="209"/>
      <c r="Q16" s="3"/>
    </row>
    <row r="17" spans="1:26" ht="4.5" customHeight="1" thickBot="1" x14ac:dyDescent="0.25">
      <c r="A17" s="3"/>
      <c r="B17" s="196"/>
      <c r="C17" s="197"/>
      <c r="D17" s="197"/>
      <c r="E17" s="197"/>
      <c r="F17" s="197"/>
      <c r="G17" s="197"/>
      <c r="H17" s="197"/>
      <c r="I17" s="197"/>
      <c r="J17" s="197"/>
      <c r="K17" s="197"/>
      <c r="L17" s="197"/>
      <c r="M17" s="197"/>
      <c r="N17" s="197"/>
      <c r="O17" s="197"/>
      <c r="P17" s="198"/>
      <c r="Q17" s="3"/>
    </row>
    <row r="18" spans="1:26"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26" ht="3" customHeight="1" thickBot="1" x14ac:dyDescent="0.25">
      <c r="A19" s="3"/>
      <c r="B19" s="213"/>
      <c r="C19" s="213"/>
      <c r="D19" s="213"/>
      <c r="E19" s="213"/>
      <c r="F19" s="213"/>
      <c r="G19" s="213"/>
      <c r="H19" s="213"/>
      <c r="I19" s="213"/>
      <c r="J19" s="213"/>
      <c r="K19" s="213"/>
      <c r="L19" s="213"/>
      <c r="M19" s="213"/>
      <c r="N19" s="213"/>
      <c r="O19" s="213"/>
      <c r="P19" s="213"/>
      <c r="Q19" s="3"/>
    </row>
    <row r="20" spans="1:26" ht="17.25" customHeight="1" thickBot="1" x14ac:dyDescent="0.25">
      <c r="A20" s="3"/>
      <c r="B20" s="214" t="s">
        <v>26</v>
      </c>
      <c r="C20" s="215"/>
      <c r="D20" s="215"/>
      <c r="E20" s="215"/>
      <c r="F20" s="215"/>
      <c r="G20" s="215"/>
      <c r="H20" s="215"/>
      <c r="I20" s="215"/>
      <c r="J20" s="215"/>
      <c r="K20" s="215"/>
      <c r="L20" s="215"/>
      <c r="M20" s="215"/>
      <c r="N20" s="215"/>
      <c r="O20" s="215"/>
      <c r="P20" s="216"/>
      <c r="Q20" s="3"/>
    </row>
    <row r="21" spans="1:26" ht="3" customHeight="1" thickBot="1" x14ac:dyDescent="0.25">
      <c r="A21" s="3"/>
      <c r="B21" s="217"/>
      <c r="C21" s="218"/>
      <c r="D21" s="218"/>
      <c r="E21" s="218"/>
      <c r="F21" s="218"/>
      <c r="G21" s="218"/>
      <c r="H21" s="218"/>
      <c r="I21" s="218"/>
      <c r="J21" s="218"/>
      <c r="K21" s="218"/>
      <c r="L21" s="218"/>
      <c r="M21" s="218"/>
      <c r="N21" s="218"/>
      <c r="O21" s="218"/>
      <c r="P21" s="219"/>
      <c r="Q21" s="3"/>
    </row>
    <row r="22" spans="1:26" ht="54.75" customHeight="1" thickBot="1" x14ac:dyDescent="0.25">
      <c r="A22" s="3"/>
      <c r="B22" s="8" t="s">
        <v>3</v>
      </c>
      <c r="C22" s="220" t="s">
        <v>269</v>
      </c>
      <c r="D22" s="221"/>
      <c r="E22" s="221"/>
      <c r="F22" s="221"/>
      <c r="G22" s="221"/>
      <c r="H22" s="221"/>
      <c r="I22" s="221"/>
      <c r="J22" s="221"/>
      <c r="K22" s="221"/>
      <c r="L22" s="221"/>
      <c r="M22" s="221"/>
      <c r="N22" s="221"/>
      <c r="O22" s="221"/>
      <c r="P22" s="222"/>
      <c r="Q22" s="3"/>
    </row>
    <row r="23" spans="1:26" ht="3" customHeight="1" thickBot="1" x14ac:dyDescent="0.25">
      <c r="A23" s="3"/>
      <c r="B23" s="196"/>
      <c r="C23" s="197"/>
      <c r="D23" s="197"/>
      <c r="E23" s="197"/>
      <c r="F23" s="197"/>
      <c r="G23" s="197"/>
      <c r="H23" s="197"/>
      <c r="I23" s="197"/>
      <c r="J23" s="197"/>
      <c r="K23" s="197"/>
      <c r="L23" s="197"/>
      <c r="M23" s="197"/>
      <c r="N23" s="197"/>
      <c r="O23" s="197"/>
      <c r="P23" s="198"/>
      <c r="Q23" s="3"/>
      <c r="T23" s="1" t="s">
        <v>187</v>
      </c>
    </row>
    <row r="24" spans="1:26" ht="102" customHeight="1" thickBot="1" x14ac:dyDescent="0.25">
      <c r="A24" s="3"/>
      <c r="B24" s="8" t="s">
        <v>12</v>
      </c>
      <c r="C24" s="226" t="s">
        <v>270</v>
      </c>
      <c r="D24" s="227"/>
      <c r="E24" s="227"/>
      <c r="F24" s="227"/>
      <c r="G24" s="227"/>
      <c r="H24" s="227"/>
      <c r="I24" s="227"/>
      <c r="J24" s="227"/>
      <c r="K24" s="227"/>
      <c r="L24" s="227"/>
      <c r="M24" s="227"/>
      <c r="N24" s="227"/>
      <c r="O24" s="227"/>
      <c r="P24" s="228"/>
      <c r="Q24" s="3"/>
    </row>
    <row r="25" spans="1:26" ht="3" customHeight="1" thickBot="1" x14ac:dyDescent="0.25">
      <c r="A25" s="3"/>
      <c r="B25" s="229"/>
      <c r="C25" s="230"/>
      <c r="D25" s="230"/>
      <c r="E25" s="230"/>
      <c r="F25" s="230"/>
      <c r="G25" s="230"/>
      <c r="H25" s="230"/>
      <c r="I25" s="230"/>
      <c r="J25" s="230"/>
      <c r="K25" s="230"/>
      <c r="L25" s="230"/>
      <c r="M25" s="230"/>
      <c r="N25" s="230"/>
      <c r="O25" s="230"/>
      <c r="P25" s="231"/>
      <c r="Q25" s="3"/>
    </row>
    <row r="26" spans="1:26" ht="18" customHeight="1" thickBot="1" x14ac:dyDescent="0.25">
      <c r="A26" s="3"/>
      <c r="B26" s="9" t="s">
        <v>2</v>
      </c>
      <c r="C26" s="407">
        <v>0.8</v>
      </c>
      <c r="D26" s="408"/>
      <c r="E26" s="408"/>
      <c r="F26" s="408"/>
      <c r="G26" s="408"/>
      <c r="H26" s="408"/>
      <c r="I26" s="408"/>
      <c r="J26" s="408"/>
      <c r="K26" s="408"/>
      <c r="L26" s="408"/>
      <c r="M26" s="408"/>
      <c r="N26" s="408"/>
      <c r="O26" s="408"/>
      <c r="P26" s="409"/>
      <c r="Q26" s="3"/>
      <c r="Z26" s="66"/>
    </row>
    <row r="27" spans="1:26" ht="3" customHeight="1" thickBot="1" x14ac:dyDescent="0.25">
      <c r="A27" s="3"/>
      <c r="B27" s="232"/>
      <c r="C27" s="233"/>
      <c r="D27" s="233"/>
      <c r="E27" s="233"/>
      <c r="F27" s="233"/>
      <c r="G27" s="233"/>
      <c r="H27" s="233"/>
      <c r="I27" s="233"/>
      <c r="J27" s="233"/>
      <c r="K27" s="233"/>
      <c r="L27" s="233"/>
      <c r="M27" s="233"/>
      <c r="N27" s="233"/>
      <c r="O27" s="233"/>
      <c r="P27" s="234"/>
      <c r="Q27" s="3"/>
    </row>
    <row r="28" spans="1:26" ht="12.75" customHeight="1" thickBot="1" x14ac:dyDescent="0.25">
      <c r="A28" s="3"/>
      <c r="B28" s="9" t="s">
        <v>13</v>
      </c>
      <c r="C28" s="10" t="s">
        <v>14</v>
      </c>
      <c r="D28" s="235" t="s">
        <v>189</v>
      </c>
      <c r="E28" s="236"/>
      <c r="F28" s="236"/>
      <c r="G28" s="237"/>
      <c r="H28" s="238" t="s">
        <v>15</v>
      </c>
      <c r="I28" s="238"/>
      <c r="J28" s="238"/>
      <c r="K28" s="235" t="s">
        <v>175</v>
      </c>
      <c r="L28" s="236"/>
      <c r="M28" s="237"/>
      <c r="N28" s="239" t="s">
        <v>16</v>
      </c>
      <c r="O28" s="240"/>
      <c r="P28" s="50" t="s">
        <v>123</v>
      </c>
      <c r="Q28" s="3"/>
      <c r="Y28" s="66"/>
    </row>
    <row r="29" spans="1:26" ht="3" customHeight="1" thickBot="1" x14ac:dyDescent="0.25">
      <c r="A29" s="3"/>
      <c r="B29" s="241"/>
      <c r="C29" s="242"/>
      <c r="D29" s="242"/>
      <c r="E29" s="242"/>
      <c r="F29" s="242"/>
      <c r="G29" s="242"/>
      <c r="H29" s="242"/>
      <c r="I29" s="242"/>
      <c r="J29" s="242"/>
      <c r="K29" s="242"/>
      <c r="L29" s="242"/>
      <c r="M29" s="242"/>
      <c r="N29" s="242"/>
      <c r="O29" s="242"/>
      <c r="P29" s="243"/>
      <c r="Q29" s="3"/>
    </row>
    <row r="30" spans="1:26" ht="13.5" thickBot="1" x14ac:dyDescent="0.25">
      <c r="A30" s="3"/>
      <c r="B30" s="23" t="s">
        <v>7</v>
      </c>
      <c r="C30" s="244" t="s">
        <v>95</v>
      </c>
      <c r="D30" s="224"/>
      <c r="E30" s="224"/>
      <c r="F30" s="224"/>
      <c r="G30" s="224"/>
      <c r="H30" s="224"/>
      <c r="I30" s="224"/>
      <c r="J30" s="224"/>
      <c r="K30" s="224"/>
      <c r="L30" s="224"/>
      <c r="M30" s="224"/>
      <c r="N30" s="224"/>
      <c r="O30" s="224"/>
      <c r="P30" s="225"/>
      <c r="Q30" s="3"/>
    </row>
    <row r="31" spans="1:26" ht="3" customHeight="1" thickBot="1" x14ac:dyDescent="0.25">
      <c r="A31" s="3"/>
      <c r="B31" s="196"/>
      <c r="C31" s="197"/>
      <c r="D31" s="197"/>
      <c r="E31" s="197"/>
      <c r="F31" s="197"/>
      <c r="G31" s="197"/>
      <c r="H31" s="197"/>
      <c r="I31" s="197"/>
      <c r="J31" s="197"/>
      <c r="K31" s="197"/>
      <c r="L31" s="197"/>
      <c r="M31" s="197"/>
      <c r="N31" s="197"/>
      <c r="O31" s="197"/>
      <c r="P31" s="198"/>
      <c r="Q31" s="3"/>
    </row>
    <row r="32" spans="1:26" ht="13.5" thickBot="1" x14ac:dyDescent="0.25">
      <c r="A32" s="3"/>
      <c r="B32" s="23" t="s">
        <v>4</v>
      </c>
      <c r="C32" s="223" t="s">
        <v>47</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47</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47</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405" t="s">
        <v>19</v>
      </c>
      <c r="N39" s="405"/>
      <c r="O39" s="405"/>
      <c r="P39" s="406"/>
      <c r="Q39" s="3"/>
    </row>
    <row r="40" spans="1:17" x14ac:dyDescent="0.2">
      <c r="A40" s="3"/>
      <c r="B40" s="376" t="s">
        <v>190</v>
      </c>
      <c r="C40" s="378" t="s">
        <v>191</v>
      </c>
      <c r="D40" s="379"/>
      <c r="E40" s="379"/>
      <c r="F40" s="379"/>
      <c r="G40" s="380"/>
      <c r="H40" s="384" t="s">
        <v>119</v>
      </c>
      <c r="I40" s="385"/>
      <c r="J40" s="385"/>
      <c r="K40" s="385"/>
      <c r="L40" s="386"/>
      <c r="M40" s="400" t="s">
        <v>181</v>
      </c>
      <c r="N40" s="400"/>
      <c r="O40" s="400"/>
      <c r="P40" s="401"/>
      <c r="Q40" s="3"/>
    </row>
    <row r="41" spans="1:17" x14ac:dyDescent="0.2">
      <c r="A41" s="3"/>
      <c r="B41" s="377"/>
      <c r="C41" s="381"/>
      <c r="D41" s="382"/>
      <c r="E41" s="382"/>
      <c r="F41" s="382"/>
      <c r="G41" s="383"/>
      <c r="H41" s="387"/>
      <c r="I41" s="388"/>
      <c r="J41" s="388"/>
      <c r="K41" s="388"/>
      <c r="L41" s="389"/>
      <c r="M41" s="383" t="s">
        <v>194</v>
      </c>
      <c r="N41" s="403"/>
      <c r="O41" s="403"/>
      <c r="P41" s="404"/>
      <c r="Q41" s="3"/>
    </row>
    <row r="42" spans="1:17" x14ac:dyDescent="0.2">
      <c r="A42" s="3"/>
      <c r="B42" s="376" t="s">
        <v>195</v>
      </c>
      <c r="C42" s="378" t="s">
        <v>191</v>
      </c>
      <c r="D42" s="379"/>
      <c r="E42" s="379"/>
      <c r="F42" s="379"/>
      <c r="G42" s="380"/>
      <c r="H42" s="384" t="s">
        <v>119</v>
      </c>
      <c r="I42" s="385"/>
      <c r="J42" s="385"/>
      <c r="K42" s="385"/>
      <c r="L42" s="386"/>
      <c r="M42" s="400" t="s">
        <v>181</v>
      </c>
      <c r="N42" s="400"/>
      <c r="O42" s="400"/>
      <c r="P42" s="401"/>
      <c r="Q42" s="3"/>
    </row>
    <row r="43" spans="1:17" ht="13.5" thickBot="1" x14ac:dyDescent="0.25">
      <c r="A43" s="3"/>
      <c r="B43" s="390"/>
      <c r="C43" s="391"/>
      <c r="D43" s="392"/>
      <c r="E43" s="392"/>
      <c r="F43" s="392"/>
      <c r="G43" s="393"/>
      <c r="H43" s="394"/>
      <c r="I43" s="395"/>
      <c r="J43" s="395"/>
      <c r="K43" s="395"/>
      <c r="L43" s="396"/>
      <c r="M43" s="392" t="s">
        <v>194</v>
      </c>
      <c r="N43" s="392"/>
      <c r="O43" s="392"/>
      <c r="P43" s="402"/>
      <c r="Q43" s="3"/>
    </row>
    <row r="44" spans="1:17" ht="3" customHeight="1" thickBot="1" x14ac:dyDescent="0.25">
      <c r="A44" s="3"/>
      <c r="B44" s="52"/>
      <c r="C44" s="52"/>
      <c r="D44" s="52"/>
      <c r="E44" s="52"/>
      <c r="F44" s="52"/>
      <c r="G44" s="52"/>
      <c r="H44" s="52"/>
      <c r="I44" s="52"/>
      <c r="J44" s="52"/>
      <c r="K44" s="52"/>
      <c r="L44" s="52"/>
      <c r="M44" s="52"/>
      <c r="N44" s="52"/>
      <c r="O44" s="52"/>
      <c r="P44" s="52"/>
      <c r="Q44" s="3"/>
    </row>
    <row r="45" spans="1:17" ht="13.5" customHeight="1" thickBot="1" x14ac:dyDescent="0.25">
      <c r="A45" s="3"/>
      <c r="B45" s="214" t="s">
        <v>8</v>
      </c>
      <c r="C45" s="215"/>
      <c r="D45" s="215"/>
      <c r="E45" s="215"/>
      <c r="F45" s="215"/>
      <c r="G45" s="215"/>
      <c r="H45" s="215"/>
      <c r="I45" s="215"/>
      <c r="J45" s="215"/>
      <c r="K45" s="215"/>
      <c r="L45" s="215"/>
      <c r="M45" s="215"/>
      <c r="N45" s="215"/>
      <c r="O45" s="215"/>
      <c r="P45" s="216"/>
      <c r="Q45" s="3"/>
    </row>
    <row r="46" spans="1:17" ht="3" customHeight="1" thickBot="1" x14ac:dyDescent="0.25">
      <c r="A46" s="3"/>
      <c r="B46" s="26"/>
      <c r="C46" s="25"/>
      <c r="D46" s="25"/>
      <c r="E46" s="25"/>
      <c r="F46" s="25"/>
      <c r="G46" s="25"/>
      <c r="H46" s="25"/>
      <c r="I46" s="25"/>
      <c r="J46" s="25"/>
      <c r="K46" s="25"/>
      <c r="L46" s="25"/>
      <c r="M46" s="25"/>
      <c r="N46" s="25"/>
      <c r="O46" s="25"/>
      <c r="P46" s="27"/>
      <c r="Q46" s="3"/>
    </row>
    <row r="47" spans="1:17" x14ac:dyDescent="0.2">
      <c r="A47" s="3"/>
      <c r="B47" s="335" t="s">
        <v>20</v>
      </c>
      <c r="C47" s="112" t="s">
        <v>9</v>
      </c>
      <c r="D47" s="12" t="s">
        <v>67</v>
      </c>
      <c r="E47" s="12" t="s">
        <v>68</v>
      </c>
      <c r="F47" s="12" t="s">
        <v>69</v>
      </c>
      <c r="G47" s="12" t="s">
        <v>70</v>
      </c>
      <c r="H47" s="12" t="s">
        <v>71</v>
      </c>
      <c r="I47" s="12" t="s">
        <v>72</v>
      </c>
      <c r="J47" s="12" t="s">
        <v>73</v>
      </c>
      <c r="K47" s="12" t="s">
        <v>74</v>
      </c>
      <c r="L47" s="12" t="s">
        <v>75</v>
      </c>
      <c r="M47" s="12" t="s">
        <v>76</v>
      </c>
      <c r="N47" s="12" t="s">
        <v>77</v>
      </c>
      <c r="O47" s="12" t="s">
        <v>78</v>
      </c>
      <c r="P47" s="14" t="s">
        <v>24</v>
      </c>
      <c r="Q47" s="3"/>
    </row>
    <row r="48" spans="1:17" x14ac:dyDescent="0.2">
      <c r="A48" s="3"/>
      <c r="B48" s="336"/>
      <c r="C48" s="111" t="s">
        <v>204</v>
      </c>
      <c r="D48" s="344">
        <f>'7.1. Registro actos administrat'!E10</f>
        <v>12.392857142857142</v>
      </c>
      <c r="E48" s="344"/>
      <c r="F48" s="344"/>
      <c r="G48" s="344"/>
      <c r="H48" s="344"/>
      <c r="I48" s="344"/>
      <c r="J48" s="344"/>
      <c r="K48" s="344"/>
      <c r="L48" s="344"/>
      <c r="M48" s="344"/>
      <c r="N48" s="344"/>
      <c r="O48" s="344"/>
      <c r="P48" s="113">
        <f t="shared" ref="P48:P56" si="0">D48</f>
        <v>12.392857142857142</v>
      </c>
      <c r="Q48" s="3"/>
    </row>
    <row r="49" spans="1:17" x14ac:dyDescent="0.2">
      <c r="A49" s="3"/>
      <c r="B49" s="336"/>
      <c r="C49" s="111" t="s">
        <v>205</v>
      </c>
      <c r="D49" s="344" t="str">
        <f>'7.1. Registro actos administrat'!E20</f>
        <v>0</v>
      </c>
      <c r="E49" s="344"/>
      <c r="F49" s="344"/>
      <c r="G49" s="344"/>
      <c r="H49" s="344"/>
      <c r="I49" s="344"/>
      <c r="J49" s="344"/>
      <c r="K49" s="344"/>
      <c r="L49" s="344"/>
      <c r="M49" s="344"/>
      <c r="N49" s="344"/>
      <c r="O49" s="344"/>
      <c r="P49" s="113" t="str">
        <f t="shared" si="0"/>
        <v>0</v>
      </c>
      <c r="Q49" s="3"/>
    </row>
    <row r="50" spans="1:17" x14ac:dyDescent="0.2">
      <c r="A50" s="3"/>
      <c r="B50" s="336"/>
      <c r="C50" s="111" t="s">
        <v>206</v>
      </c>
      <c r="D50" s="344">
        <f>'7.1. Registro actos administrat'!E30</f>
        <v>19.071428571428573</v>
      </c>
      <c r="E50" s="344"/>
      <c r="F50" s="344"/>
      <c r="G50" s="344"/>
      <c r="H50" s="344"/>
      <c r="I50" s="344"/>
      <c r="J50" s="344"/>
      <c r="K50" s="344"/>
      <c r="L50" s="344"/>
      <c r="M50" s="344"/>
      <c r="N50" s="344"/>
      <c r="O50" s="344"/>
      <c r="P50" s="113">
        <f t="shared" si="0"/>
        <v>19.071428571428573</v>
      </c>
      <c r="Q50" s="3"/>
    </row>
    <row r="51" spans="1:17" x14ac:dyDescent="0.2">
      <c r="A51" s="3"/>
      <c r="B51" s="336"/>
      <c r="C51" s="111" t="s">
        <v>207</v>
      </c>
      <c r="D51" s="344">
        <f>'7.1. Registro actos administrat'!E40</f>
        <v>19.071428571428573</v>
      </c>
      <c r="E51" s="344"/>
      <c r="F51" s="344"/>
      <c r="G51" s="344"/>
      <c r="H51" s="344"/>
      <c r="I51" s="344"/>
      <c r="J51" s="344"/>
      <c r="K51" s="344"/>
      <c r="L51" s="344"/>
      <c r="M51" s="344"/>
      <c r="N51" s="344"/>
      <c r="O51" s="344"/>
      <c r="P51" s="113">
        <f t="shared" si="0"/>
        <v>19.071428571428573</v>
      </c>
      <c r="Q51" s="3"/>
    </row>
    <row r="52" spans="1:17" x14ac:dyDescent="0.2">
      <c r="A52" s="3"/>
      <c r="B52" s="336"/>
      <c r="C52" s="111" t="s">
        <v>208</v>
      </c>
      <c r="D52" s="344" t="str">
        <f>'7.1. Registro actos administrat'!E50</f>
        <v>0</v>
      </c>
      <c r="E52" s="344"/>
      <c r="F52" s="344"/>
      <c r="G52" s="344"/>
      <c r="H52" s="344"/>
      <c r="I52" s="344"/>
      <c r="J52" s="344"/>
      <c r="K52" s="344"/>
      <c r="L52" s="344"/>
      <c r="M52" s="344"/>
      <c r="N52" s="344"/>
      <c r="O52" s="344"/>
      <c r="P52" s="113" t="str">
        <f t="shared" si="0"/>
        <v>0</v>
      </c>
      <c r="Q52" s="3"/>
    </row>
    <row r="53" spans="1:17" x14ac:dyDescent="0.2">
      <c r="A53" s="3"/>
      <c r="B53" s="336"/>
      <c r="C53" s="111" t="s">
        <v>209</v>
      </c>
      <c r="D53" s="344" t="str">
        <f>'7.1. Registro actos administrat'!E60</f>
        <v>0</v>
      </c>
      <c r="E53" s="344"/>
      <c r="F53" s="344"/>
      <c r="G53" s="344"/>
      <c r="H53" s="344"/>
      <c r="I53" s="344"/>
      <c r="J53" s="344"/>
      <c r="K53" s="344"/>
      <c r="L53" s="344"/>
      <c r="M53" s="344"/>
      <c r="N53" s="344"/>
      <c r="O53" s="344"/>
      <c r="P53" s="113" t="str">
        <f t="shared" si="0"/>
        <v>0</v>
      </c>
      <c r="Q53" s="3"/>
    </row>
    <row r="54" spans="1:17" x14ac:dyDescent="0.2">
      <c r="A54" s="3"/>
      <c r="B54" s="336"/>
      <c r="C54" s="111" t="s">
        <v>210</v>
      </c>
      <c r="D54" s="344" t="str">
        <f>'7.1. Registro actos administrat'!E70</f>
        <v>0</v>
      </c>
      <c r="E54" s="344"/>
      <c r="F54" s="344"/>
      <c r="G54" s="344"/>
      <c r="H54" s="344"/>
      <c r="I54" s="344"/>
      <c r="J54" s="344"/>
      <c r="K54" s="344"/>
      <c r="L54" s="344"/>
      <c r="M54" s="344"/>
      <c r="N54" s="344"/>
      <c r="O54" s="344"/>
      <c r="P54" s="113" t="str">
        <f t="shared" si="0"/>
        <v>0</v>
      </c>
      <c r="Q54" s="3"/>
    </row>
    <row r="55" spans="1:17" x14ac:dyDescent="0.2">
      <c r="A55" s="3"/>
      <c r="B55" s="336"/>
      <c r="C55" s="111" t="s">
        <v>211</v>
      </c>
      <c r="D55" s="344" t="str">
        <f>'7.1. Registro actos administrat'!E80</f>
        <v>0</v>
      </c>
      <c r="E55" s="344"/>
      <c r="F55" s="344"/>
      <c r="G55" s="344"/>
      <c r="H55" s="344"/>
      <c r="I55" s="344"/>
      <c r="J55" s="344"/>
      <c r="K55" s="344"/>
      <c r="L55" s="344"/>
      <c r="M55" s="344"/>
      <c r="N55" s="344"/>
      <c r="O55" s="344"/>
      <c r="P55" s="113" t="str">
        <f t="shared" si="0"/>
        <v>0</v>
      </c>
      <c r="Q55" s="3"/>
    </row>
    <row r="56" spans="1:17" ht="13.5" thickBot="1" x14ac:dyDescent="0.25">
      <c r="A56" s="3"/>
      <c r="B56" s="337"/>
      <c r="C56" s="114" t="s">
        <v>212</v>
      </c>
      <c r="D56" s="345" t="str">
        <f>'7.1. Registro actos administrat'!E90</f>
        <v>0</v>
      </c>
      <c r="E56" s="345"/>
      <c r="F56" s="345"/>
      <c r="G56" s="345"/>
      <c r="H56" s="345"/>
      <c r="I56" s="345"/>
      <c r="J56" s="345"/>
      <c r="K56" s="345"/>
      <c r="L56" s="345"/>
      <c r="M56" s="345"/>
      <c r="N56" s="345"/>
      <c r="O56" s="345"/>
      <c r="P56" s="63" t="str">
        <f t="shared" si="0"/>
        <v>0</v>
      </c>
      <c r="Q56" s="3"/>
    </row>
    <row r="57" spans="1:17" ht="3" customHeight="1" thickBot="1" x14ac:dyDescent="0.25">
      <c r="A57" s="3"/>
      <c r="B57" s="108">
        <v>0.9</v>
      </c>
      <c r="C57" s="109"/>
      <c r="D57" s="109"/>
      <c r="E57" s="109"/>
      <c r="F57" s="110">
        <f>+$C$26</f>
        <v>0.8</v>
      </c>
      <c r="G57" s="109"/>
      <c r="H57" s="109"/>
      <c r="I57" s="110">
        <f>+$C$26</f>
        <v>0.8</v>
      </c>
      <c r="J57" s="109"/>
      <c r="K57" s="109"/>
      <c r="L57" s="110">
        <f>+$C$26</f>
        <v>0.8</v>
      </c>
      <c r="M57" s="109"/>
      <c r="N57" s="109"/>
      <c r="O57" s="110">
        <f>+$C$26</f>
        <v>0.8</v>
      </c>
      <c r="P57" s="110">
        <f>+$C$26</f>
        <v>0.8</v>
      </c>
      <c r="Q57" s="3"/>
    </row>
    <row r="58" spans="1:17" ht="22.5" customHeight="1" thickBot="1" x14ac:dyDescent="0.25">
      <c r="A58" s="3"/>
      <c r="B58" s="253" t="s">
        <v>21</v>
      </c>
      <c r="C58" s="254"/>
      <c r="D58" s="254"/>
      <c r="E58" s="254"/>
      <c r="F58" s="254"/>
      <c r="G58" s="254"/>
      <c r="H58" s="254"/>
      <c r="I58" s="254"/>
      <c r="J58" s="254"/>
      <c r="K58" s="254"/>
      <c r="L58" s="254"/>
      <c r="M58" s="254"/>
      <c r="N58" s="254"/>
      <c r="O58" s="254"/>
      <c r="P58" s="255"/>
      <c r="Q58" s="3"/>
    </row>
    <row r="59" spans="1:17" x14ac:dyDescent="0.2">
      <c r="A59" s="3"/>
      <c r="B59" s="267"/>
      <c r="C59" s="268"/>
      <c r="D59" s="268"/>
      <c r="E59" s="268"/>
      <c r="F59" s="268"/>
      <c r="G59" s="268"/>
      <c r="H59" s="268"/>
      <c r="I59" s="268"/>
      <c r="J59" s="268"/>
      <c r="K59" s="268"/>
      <c r="L59" s="268"/>
      <c r="M59" s="268"/>
      <c r="N59" s="268"/>
      <c r="O59" s="268"/>
      <c r="P59" s="269"/>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x14ac:dyDescent="0.2">
      <c r="A64" s="3"/>
      <c r="B64" s="270"/>
      <c r="C64" s="271"/>
      <c r="D64" s="271"/>
      <c r="E64" s="271"/>
      <c r="F64" s="271"/>
      <c r="G64" s="271"/>
      <c r="H64" s="271"/>
      <c r="I64" s="271"/>
      <c r="J64" s="271"/>
      <c r="K64" s="271"/>
      <c r="L64" s="271"/>
      <c r="M64" s="271"/>
      <c r="N64" s="271"/>
      <c r="O64" s="271"/>
      <c r="P64" s="272"/>
      <c r="Q64" s="3"/>
    </row>
    <row r="65" spans="1:19" x14ac:dyDescent="0.2">
      <c r="A65" s="3"/>
      <c r="B65" s="270"/>
      <c r="C65" s="271"/>
      <c r="D65" s="271"/>
      <c r="E65" s="271"/>
      <c r="F65" s="271"/>
      <c r="G65" s="271"/>
      <c r="H65" s="271"/>
      <c r="I65" s="271"/>
      <c r="J65" s="271"/>
      <c r="K65" s="271"/>
      <c r="L65" s="271"/>
      <c r="M65" s="271"/>
      <c r="N65" s="271"/>
      <c r="O65" s="271"/>
      <c r="P65" s="272"/>
      <c r="Q65" s="3"/>
    </row>
    <row r="66" spans="1:19" x14ac:dyDescent="0.2">
      <c r="A66" s="3"/>
      <c r="B66" s="270"/>
      <c r="C66" s="271"/>
      <c r="D66" s="271"/>
      <c r="E66" s="271"/>
      <c r="F66" s="271"/>
      <c r="G66" s="271"/>
      <c r="H66" s="271"/>
      <c r="I66" s="271"/>
      <c r="J66" s="271"/>
      <c r="K66" s="271"/>
      <c r="L66" s="271"/>
      <c r="M66" s="271"/>
      <c r="N66" s="271"/>
      <c r="O66" s="271"/>
      <c r="P66" s="272"/>
      <c r="Q66" s="3"/>
    </row>
    <row r="67" spans="1:19" x14ac:dyDescent="0.2">
      <c r="A67" s="3"/>
      <c r="B67" s="270"/>
      <c r="C67" s="271"/>
      <c r="D67" s="271"/>
      <c r="E67" s="271"/>
      <c r="F67" s="271"/>
      <c r="G67" s="271"/>
      <c r="H67" s="271"/>
      <c r="I67" s="271"/>
      <c r="J67" s="271"/>
      <c r="K67" s="271"/>
      <c r="L67" s="271"/>
      <c r="M67" s="271"/>
      <c r="N67" s="271"/>
      <c r="O67" s="271"/>
      <c r="P67" s="272"/>
      <c r="Q67" s="3"/>
    </row>
    <row r="68" spans="1:19" x14ac:dyDescent="0.2">
      <c r="A68" s="3"/>
      <c r="B68" s="270"/>
      <c r="C68" s="271"/>
      <c r="D68" s="271"/>
      <c r="E68" s="271"/>
      <c r="F68" s="271"/>
      <c r="G68" s="271"/>
      <c r="H68" s="271"/>
      <c r="I68" s="271"/>
      <c r="J68" s="271"/>
      <c r="K68" s="271"/>
      <c r="L68" s="271"/>
      <c r="M68" s="271"/>
      <c r="N68" s="271"/>
      <c r="O68" s="271"/>
      <c r="P68" s="272"/>
      <c r="Q68" s="3"/>
    </row>
    <row r="69" spans="1:19" x14ac:dyDescent="0.2">
      <c r="A69" s="3"/>
      <c r="B69" s="270"/>
      <c r="C69" s="271"/>
      <c r="D69" s="271"/>
      <c r="E69" s="271"/>
      <c r="F69" s="271"/>
      <c r="G69" s="271"/>
      <c r="H69" s="271"/>
      <c r="I69" s="271"/>
      <c r="J69" s="271"/>
      <c r="K69" s="271"/>
      <c r="L69" s="271"/>
      <c r="M69" s="271"/>
      <c r="N69" s="271"/>
      <c r="O69" s="271"/>
      <c r="P69" s="272"/>
      <c r="Q69" s="3"/>
    </row>
    <row r="70" spans="1:19" x14ac:dyDescent="0.2">
      <c r="A70" s="3"/>
      <c r="B70" s="270"/>
      <c r="C70" s="271"/>
      <c r="D70" s="271"/>
      <c r="E70" s="271"/>
      <c r="F70" s="271"/>
      <c r="G70" s="271"/>
      <c r="H70" s="271"/>
      <c r="I70" s="271"/>
      <c r="J70" s="271"/>
      <c r="K70" s="271"/>
      <c r="L70" s="271"/>
      <c r="M70" s="271"/>
      <c r="N70" s="271"/>
      <c r="O70" s="271"/>
      <c r="P70" s="272"/>
      <c r="Q70" s="3"/>
    </row>
    <row r="71" spans="1:19" x14ac:dyDescent="0.2">
      <c r="A71" s="3"/>
      <c r="B71" s="270"/>
      <c r="C71" s="271"/>
      <c r="D71" s="271"/>
      <c r="E71" s="271"/>
      <c r="F71" s="271"/>
      <c r="G71" s="271"/>
      <c r="H71" s="271"/>
      <c r="I71" s="271"/>
      <c r="J71" s="271"/>
      <c r="K71" s="271"/>
      <c r="L71" s="271"/>
      <c r="M71" s="271"/>
      <c r="N71" s="271"/>
      <c r="O71" s="271"/>
      <c r="P71" s="272"/>
      <c r="Q71" s="3"/>
    </row>
    <row r="72" spans="1:19" x14ac:dyDescent="0.2">
      <c r="A72" s="3"/>
      <c r="B72" s="270"/>
      <c r="C72" s="271"/>
      <c r="D72" s="271"/>
      <c r="E72" s="271"/>
      <c r="F72" s="271"/>
      <c r="G72" s="271"/>
      <c r="H72" s="271"/>
      <c r="I72" s="271"/>
      <c r="J72" s="271"/>
      <c r="K72" s="271"/>
      <c r="L72" s="271"/>
      <c r="M72" s="271"/>
      <c r="N72" s="271"/>
      <c r="O72" s="271"/>
      <c r="P72" s="272"/>
      <c r="Q72" s="3"/>
    </row>
    <row r="73" spans="1:19" x14ac:dyDescent="0.2">
      <c r="A73" s="3"/>
      <c r="B73" s="270"/>
      <c r="C73" s="271"/>
      <c r="D73" s="271"/>
      <c r="E73" s="271"/>
      <c r="F73" s="271"/>
      <c r="G73" s="271"/>
      <c r="H73" s="271"/>
      <c r="I73" s="271"/>
      <c r="J73" s="271"/>
      <c r="K73" s="271"/>
      <c r="L73" s="271"/>
      <c r="M73" s="271"/>
      <c r="N73" s="271"/>
      <c r="O73" s="271"/>
      <c r="P73" s="272"/>
      <c r="Q73" s="3"/>
    </row>
    <row r="74" spans="1:19" ht="13.5" thickBot="1" x14ac:dyDescent="0.25">
      <c r="A74" s="3"/>
      <c r="B74" s="273"/>
      <c r="C74" s="274"/>
      <c r="D74" s="274"/>
      <c r="E74" s="274"/>
      <c r="F74" s="274"/>
      <c r="G74" s="274"/>
      <c r="H74" s="274"/>
      <c r="I74" s="274"/>
      <c r="J74" s="274"/>
      <c r="K74" s="274"/>
      <c r="L74" s="274"/>
      <c r="M74" s="274"/>
      <c r="N74" s="274"/>
      <c r="O74" s="274"/>
      <c r="P74" s="275"/>
      <c r="Q74" s="3"/>
    </row>
    <row r="75" spans="1:19" s="4" customFormat="1" ht="3" customHeight="1" thickBot="1" x14ac:dyDescent="0.25">
      <c r="A75" s="276"/>
      <c r="B75" s="276"/>
      <c r="C75" s="276"/>
      <c r="D75" s="276"/>
      <c r="E75" s="276"/>
      <c r="F75" s="276"/>
      <c r="G75" s="276"/>
      <c r="H75" s="276"/>
      <c r="I75" s="276"/>
      <c r="J75" s="276"/>
      <c r="K75" s="276"/>
      <c r="L75" s="276"/>
      <c r="M75" s="276"/>
      <c r="N75" s="276"/>
      <c r="O75" s="276"/>
      <c r="P75" s="276"/>
      <c r="Q75" s="276"/>
      <c r="S75" s="56"/>
    </row>
    <row r="76" spans="1:19" ht="15" customHeight="1" x14ac:dyDescent="0.2">
      <c r="A76" s="3"/>
      <c r="B76" s="277" t="s">
        <v>5</v>
      </c>
      <c r="C76" s="279" t="s">
        <v>182</v>
      </c>
      <c r="D76" s="280"/>
      <c r="E76" s="280"/>
      <c r="F76" s="280"/>
      <c r="G76" s="280"/>
      <c r="H76" s="280"/>
      <c r="I76" s="280"/>
      <c r="J76" s="280"/>
      <c r="K76" s="280"/>
      <c r="L76" s="280"/>
      <c r="M76" s="280"/>
      <c r="N76" s="280"/>
      <c r="O76" s="280"/>
      <c r="P76" s="281"/>
      <c r="Q76" s="3"/>
    </row>
    <row r="77" spans="1:19" ht="49.5" customHeight="1" thickBot="1" x14ac:dyDescent="0.25">
      <c r="A77" s="3"/>
      <c r="B77" s="278"/>
      <c r="C77" s="397" t="s">
        <v>281</v>
      </c>
      <c r="D77" s="398"/>
      <c r="E77" s="398"/>
      <c r="F77" s="398"/>
      <c r="G77" s="398"/>
      <c r="H77" s="398"/>
      <c r="I77" s="398"/>
      <c r="J77" s="398"/>
      <c r="K77" s="398"/>
      <c r="L77" s="398"/>
      <c r="M77" s="398"/>
      <c r="N77" s="398"/>
      <c r="O77" s="398"/>
      <c r="P77" s="399"/>
      <c r="Q77" s="3"/>
    </row>
    <row r="78" spans="1:19" ht="30.75" customHeight="1" thickBot="1" x14ac:dyDescent="0.25">
      <c r="A78" s="3"/>
      <c r="B78" s="57" t="s">
        <v>42</v>
      </c>
      <c r="C78" s="264" t="s">
        <v>268</v>
      </c>
      <c r="D78" s="199"/>
      <c r="E78" s="199"/>
      <c r="F78" s="199"/>
      <c r="G78" s="199"/>
      <c r="H78" s="199"/>
      <c r="I78" s="199"/>
      <c r="J78" s="199"/>
      <c r="K78" s="199"/>
      <c r="L78" s="199"/>
      <c r="M78" s="199"/>
      <c r="N78" s="199"/>
      <c r="O78" s="199"/>
      <c r="P78" s="200"/>
      <c r="Q78" s="3"/>
    </row>
    <row r="79" spans="1:19" ht="27.75" customHeight="1" thickBot="1" x14ac:dyDescent="0.25">
      <c r="A79" s="3"/>
      <c r="B79" s="57" t="s">
        <v>55</v>
      </c>
      <c r="C79" s="265" t="s">
        <v>56</v>
      </c>
      <c r="D79" s="265"/>
      <c r="E79" s="265"/>
      <c r="F79" s="265"/>
      <c r="G79" s="265"/>
      <c r="H79" s="265"/>
      <c r="I79" s="265"/>
      <c r="J79" s="265"/>
      <c r="K79" s="265"/>
      <c r="L79" s="265"/>
      <c r="M79" s="265"/>
      <c r="N79" s="265"/>
      <c r="O79" s="265"/>
      <c r="P79" s="266"/>
      <c r="Q79" s="3"/>
    </row>
    <row r="80" spans="1:19" x14ac:dyDescent="0.2">
      <c r="B80" s="1"/>
    </row>
    <row r="81" spans="2:15" x14ac:dyDescent="0.2">
      <c r="B81" s="1"/>
    </row>
    <row r="82" spans="2:15" x14ac:dyDescent="0.2">
      <c r="B82" s="1"/>
      <c r="C82" s="5"/>
    </row>
    <row r="83" spans="2:15" hidden="1" x14ac:dyDescent="0.2">
      <c r="B83" s="1"/>
      <c r="C83" s="1">
        <v>2018</v>
      </c>
    </row>
    <row r="84" spans="2:15" hidden="1" x14ac:dyDescent="0.2">
      <c r="B84" s="1"/>
      <c r="C84" s="1">
        <v>2019</v>
      </c>
    </row>
    <row r="85" spans="2:15" x14ac:dyDescent="0.2">
      <c r="B85" s="1"/>
    </row>
    <row r="86" spans="2:15" x14ac:dyDescent="0.2">
      <c r="B86" s="1"/>
    </row>
    <row r="87" spans="2:15" x14ac:dyDescent="0.2">
      <c r="B87" s="1"/>
    </row>
    <row r="88" spans="2:15" x14ac:dyDescent="0.2">
      <c r="B88" s="1"/>
    </row>
    <row r="89" spans="2:15" x14ac:dyDescent="0.2">
      <c r="B89" s="1"/>
    </row>
    <row r="90" spans="2:15" s="2" customFormat="1" x14ac:dyDescent="0.2"/>
    <row r="91" spans="2:15" s="2" customFormat="1" x14ac:dyDescent="0.2">
      <c r="B91" s="43"/>
      <c r="C91" s="43"/>
      <c r="D91" s="43"/>
      <c r="E91" s="43"/>
      <c r="F91" s="43"/>
      <c r="G91" s="43"/>
      <c r="H91" s="43"/>
      <c r="I91" s="43"/>
      <c r="J91" s="43"/>
      <c r="K91" s="43"/>
      <c r="L91" s="43"/>
      <c r="M91" s="43"/>
      <c r="N91" s="43"/>
      <c r="O91" s="43"/>
    </row>
    <row r="92" spans="2:15" s="2" customFormat="1" x14ac:dyDescent="0.2">
      <c r="B92" s="43"/>
      <c r="C92" s="43"/>
      <c r="D92" s="43"/>
      <c r="E92" s="43"/>
      <c r="F92" s="43"/>
      <c r="G92" s="43"/>
      <c r="H92" s="43"/>
      <c r="I92" s="43"/>
      <c r="J92" s="43"/>
      <c r="K92" s="43"/>
      <c r="L92" s="43"/>
      <c r="M92" s="43"/>
      <c r="N92" s="43"/>
      <c r="O92" s="43"/>
    </row>
    <row r="93" spans="2:15" s="2" customFormat="1" x14ac:dyDescent="0.2">
      <c r="B93" s="43"/>
      <c r="C93" s="43"/>
      <c r="D93" s="43"/>
      <c r="E93" s="43"/>
      <c r="F93" s="43"/>
      <c r="G93" s="43"/>
      <c r="H93" s="43"/>
      <c r="I93" s="43"/>
      <c r="J93" s="43"/>
      <c r="K93" s="43"/>
      <c r="L93" s="43"/>
      <c r="M93" s="43"/>
      <c r="N93" s="43"/>
      <c r="O93" s="43"/>
    </row>
    <row r="94" spans="2:15" s="2" customFormat="1" x14ac:dyDescent="0.2">
      <c r="B94" s="43"/>
      <c r="C94" s="43"/>
      <c r="D94" s="43"/>
      <c r="E94" s="43"/>
      <c r="F94" s="43"/>
      <c r="G94" s="43"/>
      <c r="H94" s="43"/>
      <c r="I94" s="43"/>
      <c r="J94" s="43"/>
      <c r="K94" s="43"/>
      <c r="L94" s="43"/>
      <c r="M94" s="43"/>
      <c r="N94" s="43"/>
      <c r="O94" s="43"/>
    </row>
    <row r="95" spans="2:15" s="2" customFormat="1" x14ac:dyDescent="0.2">
      <c r="B95" s="38"/>
      <c r="C95" s="38"/>
      <c r="D95" s="38"/>
      <c r="E95" s="38"/>
      <c r="F95" s="38"/>
      <c r="G95" s="43"/>
      <c r="H95" s="43"/>
      <c r="I95" s="43"/>
      <c r="J95" s="43"/>
      <c r="K95" s="43"/>
      <c r="L95" s="43"/>
      <c r="M95" s="43"/>
      <c r="N95" s="43"/>
      <c r="O95" s="43"/>
    </row>
    <row r="96" spans="2:15" s="2" customFormat="1" x14ac:dyDescent="0.2">
      <c r="B96" s="38"/>
      <c r="C96" s="38"/>
      <c r="D96" s="38"/>
      <c r="E96" s="38"/>
      <c r="F96" s="38"/>
      <c r="G96" s="43"/>
      <c r="H96" s="43"/>
      <c r="I96" s="43"/>
      <c r="J96" s="43"/>
      <c r="K96" s="43"/>
      <c r="L96" s="43"/>
      <c r="M96" s="43"/>
      <c r="N96" s="43"/>
      <c r="O96" s="43"/>
    </row>
    <row r="97" spans="2:17" s="2" customFormat="1" x14ac:dyDescent="0.2">
      <c r="B97" s="38"/>
      <c r="C97" s="38"/>
      <c r="D97" s="38"/>
      <c r="E97" s="38"/>
      <c r="F97" s="38"/>
      <c r="G97" s="43"/>
      <c r="H97" s="43"/>
      <c r="I97" s="43"/>
      <c r="J97" s="43"/>
      <c r="K97" s="43"/>
      <c r="L97" s="43"/>
      <c r="M97" s="43"/>
      <c r="N97" s="43"/>
      <c r="O97" s="43"/>
    </row>
    <row r="98" spans="2:17" s="2" customFormat="1" x14ac:dyDescent="0.2">
      <c r="B98" s="38"/>
      <c r="C98" s="38"/>
      <c r="D98" s="38"/>
      <c r="E98" s="38"/>
      <c r="F98" s="38"/>
      <c r="G98" s="43"/>
      <c r="H98" s="43"/>
      <c r="I98" s="43"/>
      <c r="J98" s="43"/>
      <c r="K98" s="43"/>
      <c r="L98" s="43"/>
      <c r="M98" s="43"/>
      <c r="N98" s="43"/>
      <c r="O98" s="43"/>
    </row>
    <row r="99" spans="2:17" s="2" customFormat="1" x14ac:dyDescent="0.2">
      <c r="B99" s="38"/>
      <c r="C99" s="38"/>
      <c r="D99" s="38"/>
      <c r="E99" s="38"/>
      <c r="F99" s="38"/>
      <c r="G99" s="43"/>
      <c r="H99" s="43"/>
      <c r="I99" s="43"/>
      <c r="J99" s="43"/>
      <c r="K99" s="43"/>
      <c r="L99" s="43"/>
      <c r="M99" s="43"/>
      <c r="N99" s="43"/>
      <c r="O99" s="43"/>
    </row>
    <row r="100" spans="2:17" s="2" customFormat="1" x14ac:dyDescent="0.2">
      <c r="B100" s="38"/>
      <c r="C100" s="38"/>
      <c r="D100" s="38"/>
      <c r="E100" s="38"/>
      <c r="F100" s="38"/>
      <c r="G100" s="43"/>
      <c r="H100" s="43"/>
      <c r="I100" s="43"/>
      <c r="J100" s="43"/>
      <c r="K100" s="43"/>
      <c r="L100" s="43"/>
      <c r="M100" s="43"/>
      <c r="N100" s="43"/>
      <c r="O100" s="43"/>
    </row>
    <row r="101" spans="2:17" s="2" customFormat="1" x14ac:dyDescent="0.2">
      <c r="B101" s="38"/>
      <c r="C101" s="38"/>
      <c r="D101" s="38"/>
      <c r="E101" s="38"/>
      <c r="F101" s="38"/>
      <c r="G101" s="43"/>
      <c r="H101" s="43"/>
      <c r="I101" s="43"/>
      <c r="J101" s="43"/>
      <c r="K101" s="43"/>
      <c r="L101" s="43"/>
      <c r="M101" s="43"/>
      <c r="N101" s="43"/>
      <c r="O101" s="43"/>
      <c r="P101" s="37"/>
    </row>
    <row r="102" spans="2:17" s="2" customFormat="1" x14ac:dyDescent="0.2">
      <c r="B102" s="38"/>
      <c r="C102" s="38"/>
      <c r="D102" s="38"/>
      <c r="E102" s="38"/>
      <c r="F102" s="38"/>
      <c r="G102" s="43"/>
      <c r="H102" s="43"/>
      <c r="I102" s="43"/>
      <c r="J102" s="43"/>
      <c r="K102" s="43"/>
      <c r="L102" s="43"/>
      <c r="M102" s="43"/>
      <c r="N102" s="43"/>
      <c r="O102" s="43"/>
      <c r="P102" s="37"/>
    </row>
    <row r="103" spans="2:17" s="2" customFormat="1" x14ac:dyDescent="0.2">
      <c r="B103" s="38"/>
      <c r="C103" s="38"/>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c r="Q104" s="6" t="s">
        <v>47</v>
      </c>
    </row>
    <row r="105" spans="2:17" s="2" customFormat="1" x14ac:dyDescent="0.2">
      <c r="B105" s="7"/>
      <c r="C105" s="7"/>
      <c r="D105" s="38"/>
      <c r="E105" s="38"/>
      <c r="F105" s="38"/>
      <c r="G105" s="43"/>
      <c r="H105" s="43"/>
      <c r="I105" s="43"/>
      <c r="J105" s="43"/>
      <c r="K105" s="43"/>
      <c r="L105" s="43"/>
      <c r="M105" s="43"/>
      <c r="N105" s="43"/>
      <c r="O105" s="43"/>
      <c r="P105" s="37"/>
      <c r="Q105" s="6" t="s">
        <v>48</v>
      </c>
    </row>
    <row r="106" spans="2:17" s="2" customFormat="1" x14ac:dyDescent="0.2">
      <c r="B106" s="7"/>
      <c r="C106" s="7"/>
      <c r="D106" s="38"/>
      <c r="E106" s="38"/>
      <c r="F106" s="38"/>
      <c r="G106" s="43"/>
      <c r="H106" s="43"/>
      <c r="I106" s="43"/>
      <c r="J106" s="43"/>
      <c r="K106" s="43"/>
      <c r="L106" s="43"/>
      <c r="M106" s="43"/>
      <c r="N106" s="43"/>
      <c r="O106" s="43"/>
      <c r="P106" s="37"/>
      <c r="Q106" s="6" t="s">
        <v>50</v>
      </c>
    </row>
    <row r="107" spans="2:17" s="2" customFormat="1" x14ac:dyDescent="0.2">
      <c r="B107" s="7"/>
      <c r="C107" s="7"/>
      <c r="D107" s="38"/>
      <c r="E107" s="38"/>
      <c r="F107" s="38"/>
      <c r="G107" s="43"/>
      <c r="H107" s="43"/>
      <c r="I107" s="43"/>
      <c r="J107" s="43"/>
      <c r="K107" s="43"/>
      <c r="L107" s="43"/>
      <c r="M107" s="43"/>
      <c r="N107" s="43"/>
      <c r="O107" s="43"/>
      <c r="P107" s="37"/>
      <c r="Q107" s="6" t="s">
        <v>49</v>
      </c>
    </row>
    <row r="108" spans="2:17" s="2" customFormat="1" x14ac:dyDescent="0.2">
      <c r="B108" s="38"/>
      <c r="C108" s="7"/>
      <c r="D108" s="38"/>
      <c r="E108" s="38"/>
      <c r="F108" s="38"/>
      <c r="G108" s="43"/>
      <c r="H108" s="43"/>
      <c r="I108" s="43"/>
      <c r="J108" s="43"/>
      <c r="K108" s="43"/>
      <c r="L108" s="43"/>
      <c r="M108" s="44"/>
      <c r="N108" s="43"/>
      <c r="O108" s="43"/>
      <c r="P108" s="37"/>
      <c r="Q108" s="6" t="s">
        <v>51</v>
      </c>
    </row>
    <row r="109" spans="2:17" s="2" customFormat="1" x14ac:dyDescent="0.2">
      <c r="B109" s="38"/>
      <c r="C109" s="7"/>
      <c r="D109" s="38"/>
      <c r="E109" s="38"/>
      <c r="F109" s="38"/>
      <c r="G109" s="43"/>
      <c r="H109" s="43"/>
      <c r="I109" s="43"/>
      <c r="J109" s="43"/>
      <c r="K109" s="43"/>
      <c r="L109" s="43"/>
      <c r="M109" s="43"/>
      <c r="N109" s="43" t="s">
        <v>46</v>
      </c>
      <c r="O109" s="43"/>
      <c r="P109" s="37"/>
      <c r="Q109" s="6" t="s">
        <v>52</v>
      </c>
    </row>
    <row r="110" spans="2:17" s="2" customFormat="1" x14ac:dyDescent="0.2">
      <c r="B110" s="38"/>
      <c r="C110" s="7"/>
      <c r="D110" s="38"/>
      <c r="E110" s="38"/>
      <c r="F110" s="38"/>
      <c r="G110" s="43"/>
      <c r="H110" s="43"/>
      <c r="I110" s="43"/>
      <c r="J110" s="43"/>
      <c r="K110" s="43"/>
      <c r="L110" s="43"/>
      <c r="M110" s="43"/>
      <c r="N110" s="43"/>
      <c r="O110" s="43"/>
      <c r="P110" s="37"/>
    </row>
    <row r="111" spans="2:17" s="2" customFormat="1" x14ac:dyDescent="0.2">
      <c r="B111" s="38"/>
      <c r="C111" s="7"/>
      <c r="D111" s="38"/>
      <c r="E111" s="38"/>
      <c r="F111" s="38"/>
      <c r="G111" s="43"/>
      <c r="H111" s="43"/>
      <c r="I111" s="43"/>
      <c r="J111" s="43"/>
      <c r="K111" s="43"/>
      <c r="L111" s="43"/>
      <c r="M111" s="43"/>
      <c r="N111" s="43"/>
      <c r="O111" s="43"/>
      <c r="P111" s="37"/>
    </row>
    <row r="112" spans="2:17" s="2" customFormat="1" x14ac:dyDescent="0.2">
      <c r="B112" s="38"/>
      <c r="C112" s="38"/>
      <c r="D112" s="38"/>
      <c r="E112" s="38"/>
      <c r="F112" s="38"/>
      <c r="G112" s="43"/>
      <c r="H112" s="43"/>
      <c r="I112" s="43"/>
      <c r="J112" s="43"/>
      <c r="K112" s="43"/>
      <c r="L112" s="43"/>
      <c r="M112" s="43"/>
      <c r="N112" s="43"/>
      <c r="O112" s="43"/>
      <c r="P112" s="37"/>
    </row>
    <row r="113" spans="2:17" s="2" customFormat="1" x14ac:dyDescent="0.2">
      <c r="B113" s="38"/>
      <c r="C113" s="38"/>
      <c r="D113" s="38"/>
      <c r="E113" s="38"/>
      <c r="F113" s="38"/>
      <c r="G113" s="43"/>
      <c r="H113" s="43"/>
      <c r="I113" s="43"/>
      <c r="J113" s="43"/>
      <c r="K113" s="43"/>
      <c r="L113" s="43"/>
      <c r="M113" s="43"/>
      <c r="N113" s="43"/>
      <c r="O113" s="43"/>
      <c r="P113" s="37"/>
    </row>
    <row r="114" spans="2:17" s="2" customFormat="1" x14ac:dyDescent="0.2">
      <c r="B114" s="38"/>
      <c r="C114" s="38"/>
      <c r="D114" s="38"/>
      <c r="E114" s="38"/>
      <c r="F114" s="38"/>
      <c r="G114" s="43"/>
      <c r="H114" s="43"/>
      <c r="I114" s="43"/>
      <c r="J114" s="43"/>
      <c r="K114" s="43"/>
      <c r="L114" s="43"/>
      <c r="M114" s="43"/>
      <c r="N114" s="43"/>
      <c r="O114" s="43"/>
      <c r="P114" s="37"/>
      <c r="Q114" s="6">
        <v>2015</v>
      </c>
    </row>
    <row r="115" spans="2:17" s="2" customFormat="1" ht="12.75" customHeight="1" x14ac:dyDescent="0.2">
      <c r="B115" s="38"/>
      <c r="C115" s="38"/>
      <c r="D115" s="38"/>
      <c r="E115" s="38"/>
      <c r="F115" s="38"/>
      <c r="G115" s="43"/>
      <c r="H115" s="43"/>
      <c r="I115" s="43"/>
      <c r="J115" s="43"/>
      <c r="K115" s="43"/>
      <c r="L115" s="43"/>
      <c r="M115" s="43"/>
      <c r="N115" s="43"/>
      <c r="O115" s="43"/>
      <c r="Q115" s="6">
        <v>2016</v>
      </c>
    </row>
    <row r="116" spans="2:17" s="2" customFormat="1" x14ac:dyDescent="0.2">
      <c r="B116" s="38"/>
      <c r="C116" s="38"/>
      <c r="D116" s="38"/>
      <c r="E116" s="38"/>
      <c r="F116" s="38"/>
      <c r="G116" s="43"/>
      <c r="H116" s="43"/>
      <c r="I116" s="43"/>
      <c r="J116" s="43"/>
      <c r="K116" s="43"/>
      <c r="L116" s="43"/>
      <c r="M116" s="43"/>
      <c r="N116" s="43"/>
      <c r="O116" s="43"/>
      <c r="Q116" s="6">
        <v>2017</v>
      </c>
    </row>
    <row r="117" spans="2:17" s="2" customFormat="1" x14ac:dyDescent="0.2">
      <c r="B117" s="38"/>
      <c r="C117" s="38"/>
      <c r="D117" s="38"/>
      <c r="E117" s="38"/>
      <c r="F117" s="38"/>
      <c r="G117" s="43"/>
      <c r="H117" s="43"/>
      <c r="I117" s="43"/>
      <c r="J117" s="43"/>
      <c r="K117" s="43"/>
      <c r="L117" s="43"/>
      <c r="M117" s="43"/>
      <c r="N117" s="43"/>
      <c r="O117" s="43"/>
      <c r="Q117" s="6">
        <v>2018</v>
      </c>
    </row>
    <row r="118" spans="2:17" s="2" customFormat="1" x14ac:dyDescent="0.2">
      <c r="B118" s="38"/>
      <c r="C118" s="38"/>
      <c r="D118" s="38"/>
      <c r="E118" s="38"/>
      <c r="F118" s="38"/>
      <c r="G118" s="43"/>
      <c r="H118" s="43"/>
      <c r="I118" s="43"/>
      <c r="J118" s="43"/>
      <c r="K118" s="43"/>
      <c r="L118" s="43"/>
      <c r="M118" s="43"/>
      <c r="N118" s="43"/>
      <c r="O118" s="43"/>
    </row>
    <row r="119" spans="2:17" s="2" customFormat="1" x14ac:dyDescent="0.2">
      <c r="B119" s="38"/>
      <c r="C119" s="38"/>
      <c r="D119" s="38"/>
      <c r="E119" s="38"/>
      <c r="F119" s="38"/>
      <c r="G119" s="43"/>
      <c r="H119" s="43"/>
      <c r="I119" s="43"/>
      <c r="J119" s="43"/>
      <c r="K119" s="43"/>
      <c r="L119" s="43"/>
      <c r="M119" s="43"/>
      <c r="N119" s="43"/>
      <c r="O119" s="43"/>
    </row>
    <row r="120" spans="2:17" s="2" customFormat="1" x14ac:dyDescent="0.2">
      <c r="B120" s="39"/>
      <c r="C120" s="38"/>
      <c r="D120" s="38"/>
      <c r="E120" s="38"/>
      <c r="F120" s="38"/>
      <c r="G120" s="43"/>
      <c r="H120" s="43"/>
      <c r="I120" s="43"/>
      <c r="J120" s="43"/>
      <c r="K120" s="43"/>
      <c r="L120" s="43"/>
      <c r="M120" s="43"/>
      <c r="N120" s="43"/>
      <c r="O120" s="43"/>
    </row>
    <row r="121" spans="2:17" s="2" customFormat="1" x14ac:dyDescent="0.2">
      <c r="B121" s="39"/>
      <c r="C121" s="38"/>
      <c r="D121" s="38"/>
      <c r="E121" s="38"/>
      <c r="F121" s="38"/>
      <c r="G121" s="43"/>
      <c r="H121" s="43"/>
      <c r="I121" s="43"/>
      <c r="J121" s="43"/>
      <c r="K121" s="43"/>
      <c r="L121" s="43"/>
      <c r="M121" s="43"/>
      <c r="N121" s="43"/>
      <c r="O121" s="43"/>
    </row>
    <row r="122" spans="2:17" s="2" customFormat="1" x14ac:dyDescent="0.2">
      <c r="B122" s="39"/>
      <c r="C122" s="38"/>
      <c r="D122" s="38"/>
      <c r="E122" s="38"/>
      <c r="F122" s="38"/>
      <c r="G122" s="43"/>
      <c r="H122" s="43"/>
      <c r="I122" s="43"/>
      <c r="J122" s="43"/>
      <c r="K122" s="43"/>
      <c r="L122" s="43"/>
      <c r="M122" s="43"/>
      <c r="N122" s="43"/>
      <c r="O122" s="43"/>
    </row>
    <row r="123" spans="2:17" s="2" customFormat="1" x14ac:dyDescent="0.2">
      <c r="B123" s="39"/>
      <c r="C123" s="38"/>
      <c r="D123" s="38"/>
      <c r="E123" s="38"/>
      <c r="F123" s="38"/>
      <c r="G123" s="43"/>
      <c r="H123" s="43"/>
      <c r="I123" s="43"/>
      <c r="J123" s="43"/>
      <c r="K123" s="43"/>
      <c r="L123" s="43"/>
      <c r="M123" s="43"/>
      <c r="N123" s="43"/>
      <c r="O123" s="43"/>
    </row>
    <row r="124" spans="2:17" s="2" customFormat="1" x14ac:dyDescent="0.2">
      <c r="B124" s="39"/>
      <c r="C124" s="38"/>
      <c r="D124" s="38"/>
      <c r="E124" s="38"/>
      <c r="F124" s="38"/>
      <c r="G124" s="43"/>
      <c r="H124" s="43"/>
      <c r="I124" s="43"/>
      <c r="J124" s="43"/>
      <c r="K124" s="43"/>
      <c r="L124" s="43"/>
      <c r="M124" s="43"/>
      <c r="N124" s="43"/>
      <c r="O124" s="43"/>
    </row>
    <row r="125" spans="2:17" s="2" customFormat="1" x14ac:dyDescent="0.2">
      <c r="B125" s="39"/>
      <c r="C125" s="38"/>
      <c r="D125" s="38"/>
      <c r="E125" s="38"/>
      <c r="F125" s="38"/>
      <c r="G125" s="43"/>
      <c r="H125" s="43"/>
      <c r="I125" s="43"/>
      <c r="J125" s="43"/>
      <c r="K125" s="43"/>
      <c r="L125" s="43"/>
      <c r="M125" s="43"/>
      <c r="N125" s="43"/>
      <c r="O125" s="43"/>
    </row>
    <row r="126" spans="2:17" s="2" customFormat="1" x14ac:dyDescent="0.2">
      <c r="B126" s="39"/>
      <c r="C126" s="38"/>
      <c r="D126" s="38"/>
      <c r="E126" s="38"/>
      <c r="F126" s="38"/>
      <c r="G126" s="43"/>
      <c r="H126" s="43"/>
      <c r="I126" s="43"/>
      <c r="J126" s="43"/>
      <c r="K126" s="43"/>
      <c r="L126" s="43"/>
      <c r="M126" s="43"/>
      <c r="N126" s="43"/>
      <c r="O126" s="43"/>
    </row>
    <row r="127" spans="2:17" s="2" customFormat="1" x14ac:dyDescent="0.2">
      <c r="B127" s="40"/>
      <c r="C127" s="38"/>
      <c r="D127" s="38"/>
      <c r="E127" s="38"/>
      <c r="F127" s="38"/>
      <c r="G127" s="43"/>
      <c r="H127" s="43"/>
      <c r="I127" s="43"/>
      <c r="J127" s="43"/>
      <c r="K127" s="43"/>
      <c r="L127" s="43"/>
      <c r="M127" s="43"/>
      <c r="N127" s="43"/>
      <c r="O127" s="43"/>
    </row>
    <row r="128" spans="2:17" s="2" customFormat="1" x14ac:dyDescent="0.2">
      <c r="B128" s="40"/>
      <c r="C128" s="38"/>
      <c r="D128" s="38"/>
      <c r="E128" s="38"/>
      <c r="F128" s="38"/>
      <c r="G128" s="43"/>
      <c r="H128" s="43"/>
      <c r="I128" s="43"/>
      <c r="J128" s="43"/>
      <c r="K128" s="43"/>
      <c r="L128" s="43"/>
      <c r="M128" s="43"/>
      <c r="N128" s="43"/>
      <c r="O128" s="43"/>
    </row>
    <row r="129" spans="2:16" s="2" customFormat="1" x14ac:dyDescent="0.2">
      <c r="B129" s="38"/>
      <c r="C129" s="38"/>
      <c r="D129" s="38"/>
      <c r="E129" s="38"/>
      <c r="F129" s="38"/>
      <c r="G129" s="43"/>
      <c r="H129" s="43"/>
      <c r="I129" s="43"/>
      <c r="J129" s="43"/>
      <c r="K129" s="43"/>
      <c r="L129" s="43"/>
      <c r="M129" s="43"/>
      <c r="N129" s="43"/>
      <c r="O129" s="43"/>
    </row>
    <row r="130" spans="2:16" s="2" customFormat="1" x14ac:dyDescent="0.2">
      <c r="B130" s="47" t="s">
        <v>110</v>
      </c>
      <c r="C130" s="38"/>
      <c r="D130" s="38"/>
      <c r="E130" s="38"/>
      <c r="F130" s="38"/>
      <c r="G130" s="43"/>
      <c r="H130" s="43"/>
      <c r="I130" s="43"/>
      <c r="J130" s="43"/>
      <c r="K130" s="43"/>
      <c r="L130" s="43"/>
      <c r="M130" s="43"/>
      <c r="N130" s="43"/>
      <c r="O130" s="43"/>
    </row>
    <row r="131" spans="2:16" s="2" customFormat="1" x14ac:dyDescent="0.2">
      <c r="B131" s="47" t="s">
        <v>111</v>
      </c>
      <c r="C131" s="38"/>
      <c r="D131" s="38"/>
      <c r="E131" s="38"/>
      <c r="F131" s="38"/>
      <c r="G131" s="43"/>
      <c r="H131" s="43"/>
      <c r="I131" s="43"/>
      <c r="J131" s="43"/>
      <c r="K131" s="43"/>
      <c r="L131" s="43"/>
      <c r="M131" s="43"/>
      <c r="N131" s="43"/>
      <c r="O131" s="43"/>
    </row>
    <row r="132" spans="2:16" s="2" customFormat="1" x14ac:dyDescent="0.2">
      <c r="B132" s="47" t="s">
        <v>112</v>
      </c>
      <c r="C132" s="38"/>
      <c r="D132" s="38"/>
      <c r="E132" s="38"/>
      <c r="F132" s="38"/>
      <c r="G132" s="43"/>
      <c r="H132" s="43"/>
      <c r="I132" s="43"/>
      <c r="J132" s="43"/>
      <c r="K132" s="43"/>
      <c r="L132" s="43"/>
      <c r="M132" s="43"/>
      <c r="N132" s="43"/>
      <c r="O132" s="43"/>
    </row>
    <row r="133" spans="2:16" s="2" customFormat="1" x14ac:dyDescent="0.2">
      <c r="B133" s="47" t="s">
        <v>113</v>
      </c>
      <c r="C133" s="38"/>
      <c r="D133" s="38"/>
      <c r="E133" s="38"/>
      <c r="F133" s="38"/>
      <c r="G133" s="43"/>
      <c r="H133" s="43"/>
      <c r="I133" s="43"/>
      <c r="J133" s="43"/>
      <c r="K133" s="43"/>
      <c r="L133" s="43"/>
      <c r="M133" s="43"/>
      <c r="N133" s="43"/>
      <c r="O133" s="43"/>
    </row>
    <row r="134" spans="2:16" s="2" customFormat="1" x14ac:dyDescent="0.2">
      <c r="B134" s="47" t="s">
        <v>114</v>
      </c>
      <c r="C134" s="38"/>
      <c r="D134" s="38"/>
      <c r="E134" s="38"/>
      <c r="F134" s="38"/>
      <c r="G134" s="43"/>
      <c r="H134" s="43"/>
      <c r="I134" s="43"/>
      <c r="J134" s="43"/>
      <c r="K134" s="43"/>
      <c r="L134" s="43"/>
      <c r="M134" s="43"/>
      <c r="N134" s="43"/>
      <c r="O134" s="43"/>
    </row>
    <row r="135" spans="2:16" s="2" customFormat="1" x14ac:dyDescent="0.2">
      <c r="B135" s="47" t="s">
        <v>115</v>
      </c>
      <c r="C135" s="38"/>
      <c r="D135" s="38"/>
      <c r="E135" s="38"/>
      <c r="F135" s="38"/>
      <c r="G135" s="43"/>
      <c r="H135" s="43"/>
      <c r="I135" s="43"/>
      <c r="J135" s="43"/>
      <c r="K135" s="43"/>
      <c r="L135" s="43"/>
      <c r="M135" s="43"/>
      <c r="N135" s="43"/>
      <c r="O135" s="43"/>
    </row>
    <row r="136" spans="2:16" s="2" customFormat="1" x14ac:dyDescent="0.2">
      <c r="B136" s="47" t="s">
        <v>116</v>
      </c>
      <c r="C136" s="38"/>
      <c r="D136" s="38"/>
      <c r="E136" s="38"/>
      <c r="F136" s="38"/>
      <c r="G136" s="43"/>
      <c r="H136" s="43"/>
      <c r="I136" s="43"/>
      <c r="J136" s="43"/>
      <c r="K136" s="43"/>
      <c r="L136" s="43"/>
      <c r="M136" s="43"/>
      <c r="N136" s="43"/>
      <c r="O136" s="43"/>
    </row>
    <row r="137" spans="2:16" s="2" customFormat="1" x14ac:dyDescent="0.2">
      <c r="B137" s="45"/>
      <c r="C137" s="38"/>
      <c r="D137" s="38"/>
      <c r="E137" s="38"/>
      <c r="F137" s="38"/>
      <c r="G137" s="43"/>
      <c r="H137" s="43"/>
      <c r="I137" s="43"/>
      <c r="J137" s="43"/>
      <c r="K137" s="43"/>
      <c r="L137" s="43"/>
      <c r="M137" s="43"/>
      <c r="N137" s="43"/>
      <c r="O137" s="43"/>
    </row>
    <row r="138" spans="2:16" s="2" customFormat="1" x14ac:dyDescent="0.2">
      <c r="B138" s="39"/>
      <c r="C138" s="38"/>
      <c r="D138" s="38"/>
      <c r="E138" s="38"/>
      <c r="F138" s="38"/>
      <c r="G138" s="43"/>
      <c r="H138" s="43"/>
      <c r="I138" s="43"/>
      <c r="J138" s="43"/>
      <c r="K138" s="43"/>
      <c r="L138" s="43"/>
      <c r="M138" s="43"/>
      <c r="N138" s="43"/>
      <c r="O138" s="43"/>
    </row>
    <row r="139" spans="2:16" s="3" customFormat="1" x14ac:dyDescent="0.2">
      <c r="B139" s="39"/>
      <c r="C139" s="38"/>
      <c r="D139" s="38"/>
      <c r="E139" s="38"/>
      <c r="F139" s="38"/>
      <c r="G139" s="43"/>
      <c r="H139" s="43"/>
      <c r="I139" s="43"/>
      <c r="J139" s="43"/>
      <c r="K139" s="43"/>
      <c r="L139" s="43"/>
      <c r="M139" s="43"/>
      <c r="N139" s="43"/>
      <c r="O139" s="43"/>
      <c r="P139" s="2"/>
    </row>
    <row r="140" spans="2:16" s="3" customFormat="1" hidden="1" x14ac:dyDescent="0.2">
      <c r="B140" s="38" t="s">
        <v>27</v>
      </c>
      <c r="C140" s="38"/>
      <c r="D140" s="38"/>
      <c r="E140" s="38"/>
      <c r="F140" s="38"/>
      <c r="G140" s="43"/>
      <c r="H140" s="43"/>
      <c r="I140" s="43"/>
      <c r="J140" s="43"/>
      <c r="K140" s="43"/>
      <c r="L140" s="43"/>
      <c r="M140" s="43"/>
      <c r="N140" s="43"/>
      <c r="O140" s="43"/>
      <c r="P140" s="2"/>
    </row>
    <row r="141" spans="2:16" s="3" customFormat="1" hidden="1" x14ac:dyDescent="0.2">
      <c r="B141" s="7" t="s">
        <v>35</v>
      </c>
      <c r="C141" s="38"/>
      <c r="D141" s="38"/>
      <c r="E141" s="38"/>
      <c r="F141" s="38"/>
      <c r="G141" s="43"/>
      <c r="H141" s="43"/>
      <c r="I141" s="43"/>
      <c r="J141" s="43"/>
      <c r="K141" s="43"/>
      <c r="L141" s="43"/>
      <c r="M141" s="43"/>
      <c r="N141" s="43"/>
      <c r="O141" s="43"/>
      <c r="P141" s="2"/>
    </row>
    <row r="142" spans="2:16" s="3" customFormat="1" hidden="1" x14ac:dyDescent="0.2">
      <c r="B142" s="7" t="s">
        <v>84</v>
      </c>
      <c r="C142" s="38"/>
      <c r="D142" s="38"/>
      <c r="E142" s="38"/>
      <c r="F142" s="38"/>
      <c r="G142" s="43"/>
      <c r="H142" s="43"/>
      <c r="I142" s="43"/>
      <c r="J142" s="43"/>
      <c r="K142" s="43"/>
      <c r="L142" s="43"/>
      <c r="M142" s="43"/>
      <c r="N142" s="43"/>
      <c r="O142" s="43"/>
      <c r="P142" s="2"/>
    </row>
    <row r="143" spans="2:16" s="3" customFormat="1" hidden="1" x14ac:dyDescent="0.2">
      <c r="B143" s="7" t="s">
        <v>28</v>
      </c>
      <c r="C143" s="38"/>
      <c r="D143" s="38"/>
      <c r="E143" s="38"/>
      <c r="F143" s="38"/>
      <c r="G143" s="43"/>
      <c r="H143" s="43"/>
      <c r="I143" s="43"/>
      <c r="J143" s="43"/>
      <c r="K143" s="43"/>
      <c r="L143" s="43"/>
      <c r="M143" s="43"/>
      <c r="N143" s="43"/>
      <c r="O143" s="43"/>
      <c r="P143" s="2"/>
    </row>
    <row r="144" spans="2:16" s="3" customFormat="1" hidden="1" x14ac:dyDescent="0.2">
      <c r="B144" s="7" t="s">
        <v>90</v>
      </c>
      <c r="C144" s="38"/>
      <c r="D144" s="38"/>
      <c r="E144" s="38"/>
      <c r="F144" s="38"/>
      <c r="G144" s="43"/>
      <c r="H144" s="43"/>
      <c r="I144" s="43"/>
      <c r="J144" s="43"/>
      <c r="K144" s="43"/>
      <c r="L144" s="43"/>
      <c r="M144" s="43"/>
      <c r="N144" s="43"/>
      <c r="O144" s="43"/>
      <c r="P144" s="2"/>
    </row>
    <row r="145" spans="2:16" s="3" customFormat="1" hidden="1" x14ac:dyDescent="0.2">
      <c r="B145" s="7" t="s">
        <v>107</v>
      </c>
      <c r="C145" s="38"/>
      <c r="D145" s="38"/>
      <c r="E145" s="38"/>
      <c r="F145" s="38"/>
      <c r="G145" s="43"/>
      <c r="H145" s="43"/>
      <c r="I145" s="43"/>
      <c r="J145" s="43"/>
      <c r="K145" s="43"/>
      <c r="L145" s="43"/>
      <c r="M145" s="43"/>
      <c r="N145" s="43"/>
      <c r="O145" s="43"/>
      <c r="P145" s="2"/>
    </row>
    <row r="146" spans="2:16" s="3" customFormat="1" hidden="1" x14ac:dyDescent="0.2">
      <c r="B146" s="7" t="s">
        <v>92</v>
      </c>
      <c r="C146" s="38"/>
      <c r="D146" s="38"/>
      <c r="E146" s="38"/>
      <c r="F146" s="38"/>
      <c r="G146" s="43"/>
      <c r="H146" s="43"/>
      <c r="I146" s="43"/>
      <c r="J146" s="43"/>
      <c r="K146" s="43"/>
      <c r="L146" s="43"/>
      <c r="M146" s="43"/>
      <c r="N146" s="43"/>
      <c r="O146" s="43"/>
      <c r="P146" s="2"/>
    </row>
    <row r="147" spans="2:16" s="3" customFormat="1" hidden="1" x14ac:dyDescent="0.2">
      <c r="B147" s="7" t="s">
        <v>33</v>
      </c>
      <c r="C147" s="38"/>
      <c r="D147" s="38"/>
      <c r="E147" s="38"/>
      <c r="F147" s="38"/>
      <c r="G147" s="43"/>
      <c r="H147" s="43"/>
      <c r="I147" s="43"/>
      <c r="J147" s="43"/>
      <c r="K147" s="43"/>
      <c r="L147" s="43"/>
      <c r="M147" s="43"/>
      <c r="N147" s="43"/>
      <c r="O147" s="43"/>
      <c r="P147" s="2"/>
    </row>
    <row r="148" spans="2:16" s="3" customFormat="1" hidden="1" x14ac:dyDescent="0.2">
      <c r="B148" s="7" t="s">
        <v>81</v>
      </c>
      <c r="C148" s="38"/>
      <c r="D148" s="38"/>
      <c r="E148" s="38"/>
      <c r="F148" s="38"/>
      <c r="G148" s="43"/>
      <c r="H148" s="43"/>
      <c r="I148" s="43"/>
      <c r="J148" s="43"/>
      <c r="K148" s="43"/>
      <c r="L148" s="43"/>
      <c r="M148" s="43"/>
      <c r="N148" s="43"/>
      <c r="O148" s="43"/>
      <c r="P148" s="2"/>
    </row>
    <row r="149" spans="2:16" s="3" customFormat="1" hidden="1" x14ac:dyDescent="0.2">
      <c r="B149" s="7" t="s">
        <v>85</v>
      </c>
      <c r="C149" s="38"/>
      <c r="D149" s="38"/>
      <c r="E149" s="38"/>
      <c r="F149" s="38"/>
      <c r="G149" s="43"/>
      <c r="H149" s="43"/>
      <c r="I149" s="43"/>
      <c r="J149" s="43"/>
      <c r="K149" s="43"/>
      <c r="L149" s="43"/>
      <c r="M149" s="43"/>
      <c r="N149" s="43"/>
      <c r="O149" s="43"/>
      <c r="P149" s="2"/>
    </row>
    <row r="150" spans="2:16" hidden="1" x14ac:dyDescent="0.2">
      <c r="B150" s="42" t="s">
        <v>103</v>
      </c>
      <c r="C150" s="38"/>
      <c r="D150" s="38"/>
      <c r="E150" s="38"/>
      <c r="F150" s="38"/>
      <c r="G150" s="43"/>
      <c r="H150" s="43"/>
      <c r="I150" s="43"/>
      <c r="J150" s="43"/>
      <c r="K150" s="43"/>
      <c r="L150" s="43"/>
      <c r="M150" s="43"/>
      <c r="N150" s="43"/>
      <c r="O150" s="43"/>
      <c r="P150" s="2"/>
    </row>
    <row r="151" spans="2:16" hidden="1" x14ac:dyDescent="0.2">
      <c r="B151" s="7" t="s">
        <v>83</v>
      </c>
      <c r="C151" s="38"/>
      <c r="D151" s="38"/>
      <c r="E151" s="38"/>
      <c r="F151" s="38"/>
      <c r="G151" s="43"/>
      <c r="H151" s="43"/>
      <c r="I151" s="43"/>
      <c r="J151" s="43"/>
      <c r="K151" s="43"/>
      <c r="L151" s="43"/>
      <c r="M151" s="43"/>
      <c r="N151" s="43"/>
      <c r="O151" s="43"/>
      <c r="P151" s="2"/>
    </row>
    <row r="152" spans="2:16" hidden="1" x14ac:dyDescent="0.2">
      <c r="B152" s="7" t="s">
        <v>88</v>
      </c>
      <c r="C152" s="38"/>
      <c r="D152" s="38"/>
      <c r="E152" s="38"/>
      <c r="F152" s="38"/>
      <c r="G152" s="43"/>
      <c r="H152" s="43"/>
      <c r="I152" s="43"/>
      <c r="J152" s="43"/>
      <c r="K152" s="43"/>
      <c r="L152" s="43"/>
      <c r="M152" s="43"/>
      <c r="N152" s="43"/>
      <c r="O152" s="43"/>
      <c r="P152" s="2"/>
    </row>
    <row r="153" spans="2:16" hidden="1" x14ac:dyDescent="0.2">
      <c r="B153" s="7" t="s">
        <v>91</v>
      </c>
      <c r="C153" s="38"/>
      <c r="D153" s="38"/>
      <c r="E153" s="38"/>
      <c r="F153" s="38"/>
      <c r="G153" s="43"/>
      <c r="H153" s="43"/>
      <c r="I153" s="43"/>
      <c r="J153" s="43"/>
      <c r="K153" s="43"/>
      <c r="L153" s="43"/>
      <c r="M153" s="43"/>
      <c r="N153" s="43"/>
      <c r="O153" s="43"/>
      <c r="P153" s="2"/>
    </row>
    <row r="154" spans="2:16" hidden="1" x14ac:dyDescent="0.2">
      <c r="B154" s="7" t="s">
        <v>89</v>
      </c>
      <c r="C154" s="38"/>
      <c r="D154" s="38"/>
      <c r="E154" s="38"/>
      <c r="F154" s="38"/>
      <c r="G154" s="43"/>
      <c r="H154" s="43"/>
      <c r="I154" s="43"/>
      <c r="J154" s="43"/>
      <c r="K154" s="43"/>
      <c r="L154" s="43"/>
      <c r="M154" s="43"/>
      <c r="N154" s="43"/>
      <c r="O154" s="43"/>
      <c r="P154" s="2"/>
    </row>
    <row r="155" spans="2:16" hidden="1" x14ac:dyDescent="0.2">
      <c r="B155" s="7" t="s">
        <v>86</v>
      </c>
      <c r="C155" s="38"/>
      <c r="D155" s="38"/>
      <c r="E155" s="38"/>
      <c r="F155" s="38"/>
      <c r="G155" s="43"/>
      <c r="H155" s="43"/>
      <c r="I155" s="43"/>
      <c r="J155" s="43"/>
      <c r="K155" s="43"/>
      <c r="L155" s="43"/>
      <c r="M155" s="43"/>
      <c r="N155" s="43"/>
      <c r="O155" s="43"/>
      <c r="P155" s="2"/>
    </row>
    <row r="156" spans="2:16" hidden="1" x14ac:dyDescent="0.2">
      <c r="B156" s="7" t="s">
        <v>79</v>
      </c>
      <c r="C156" s="38"/>
      <c r="D156" s="38"/>
      <c r="E156" s="38"/>
      <c r="F156" s="38"/>
      <c r="G156" s="43"/>
      <c r="H156" s="43"/>
      <c r="I156" s="43"/>
      <c r="J156" s="43"/>
      <c r="K156" s="43"/>
      <c r="L156" s="43"/>
      <c r="M156" s="43"/>
      <c r="N156" s="43"/>
      <c r="O156" s="43"/>
      <c r="P156" s="2"/>
    </row>
    <row r="157" spans="2:16" hidden="1" x14ac:dyDescent="0.2">
      <c r="B157" s="7" t="s">
        <v>87</v>
      </c>
      <c r="C157" s="38"/>
      <c r="D157" s="38"/>
      <c r="E157" s="38"/>
      <c r="F157" s="38"/>
      <c r="G157" s="43"/>
      <c r="H157" s="43"/>
      <c r="I157" s="43"/>
      <c r="J157" s="43"/>
      <c r="K157" s="43"/>
      <c r="L157" s="43"/>
      <c r="M157" s="43"/>
      <c r="N157" s="43"/>
      <c r="O157" s="43"/>
      <c r="P157" s="2"/>
    </row>
    <row r="158" spans="2:16" hidden="1" x14ac:dyDescent="0.2">
      <c r="B158" s="7" t="s">
        <v>80</v>
      </c>
      <c r="C158" s="38"/>
      <c r="D158" s="38"/>
      <c r="E158" s="38"/>
      <c r="F158" s="38"/>
      <c r="G158" s="43"/>
      <c r="H158" s="43"/>
      <c r="I158" s="43"/>
      <c r="J158" s="43"/>
      <c r="K158" s="43"/>
      <c r="L158" s="43"/>
      <c r="M158" s="43"/>
      <c r="N158" s="43"/>
      <c r="O158" s="43"/>
      <c r="P158" s="2"/>
    </row>
    <row r="159" spans="2:16" hidden="1" x14ac:dyDescent="0.2">
      <c r="B159" s="7" t="s">
        <v>82</v>
      </c>
      <c r="C159" s="38"/>
      <c r="D159" s="38"/>
      <c r="E159" s="38"/>
      <c r="F159" s="38"/>
      <c r="G159" s="43"/>
      <c r="H159" s="43"/>
      <c r="I159" s="43"/>
      <c r="J159" s="43"/>
      <c r="K159" s="43"/>
      <c r="L159" s="43"/>
      <c r="M159" s="43"/>
      <c r="N159" s="43"/>
      <c r="O159" s="43"/>
      <c r="P159" s="2"/>
    </row>
    <row r="160" spans="2:16" hidden="1" x14ac:dyDescent="0.2">
      <c r="B160" s="7" t="s">
        <v>31</v>
      </c>
      <c r="C160" s="38"/>
      <c r="D160" s="38"/>
      <c r="E160" s="38"/>
      <c r="F160" s="38"/>
      <c r="G160" s="43"/>
      <c r="H160" s="43"/>
      <c r="I160" s="43"/>
      <c r="J160" s="43"/>
      <c r="K160" s="43"/>
      <c r="L160" s="43"/>
      <c r="M160" s="43"/>
      <c r="N160" s="43"/>
      <c r="O160" s="43"/>
      <c r="P160" s="2"/>
    </row>
    <row r="161" spans="2:16" hidden="1" x14ac:dyDescent="0.2">
      <c r="B161" s="7" t="s">
        <v>34</v>
      </c>
      <c r="C161" s="38"/>
      <c r="D161" s="38"/>
      <c r="E161" s="38"/>
      <c r="F161" s="38"/>
      <c r="G161" s="43"/>
      <c r="H161" s="43"/>
      <c r="I161" s="43"/>
      <c r="J161" s="43"/>
      <c r="K161" s="43"/>
      <c r="L161" s="43"/>
      <c r="M161" s="43"/>
      <c r="N161" s="43"/>
      <c r="O161" s="43"/>
      <c r="P161" s="2"/>
    </row>
    <row r="162" spans="2:16" hidden="1" x14ac:dyDescent="0.2">
      <c r="B162" s="7" t="s">
        <v>30</v>
      </c>
      <c r="C162" s="38"/>
      <c r="D162" s="38"/>
      <c r="E162" s="38"/>
      <c r="F162" s="38"/>
      <c r="G162" s="43"/>
      <c r="H162" s="43"/>
      <c r="I162" s="43"/>
      <c r="J162" s="43"/>
      <c r="K162" s="43"/>
      <c r="L162" s="43"/>
      <c r="M162" s="43"/>
      <c r="N162" s="43"/>
      <c r="O162" s="43"/>
      <c r="P162" s="2"/>
    </row>
    <row r="163" spans="2:16" hidden="1" x14ac:dyDescent="0.2">
      <c r="B163" s="7" t="s">
        <v>32</v>
      </c>
      <c r="C163" s="38"/>
      <c r="D163" s="38"/>
      <c r="E163" s="38"/>
      <c r="F163" s="38"/>
      <c r="G163" s="43"/>
      <c r="H163" s="43"/>
      <c r="I163" s="43"/>
      <c r="J163" s="43"/>
      <c r="K163" s="43"/>
      <c r="L163" s="43"/>
      <c r="M163" s="43"/>
      <c r="N163" s="43"/>
      <c r="O163" s="43"/>
      <c r="P163" s="2"/>
    </row>
    <row r="164" spans="2:16" hidden="1" x14ac:dyDescent="0.2">
      <c r="B164" s="7" t="s">
        <v>65</v>
      </c>
      <c r="C164" s="38"/>
      <c r="D164" s="38"/>
      <c r="E164" s="38"/>
      <c r="F164" s="38"/>
      <c r="G164" s="43"/>
      <c r="H164" s="43"/>
      <c r="I164" s="43"/>
      <c r="J164" s="43"/>
      <c r="K164" s="43"/>
      <c r="L164" s="43"/>
      <c r="M164" s="43"/>
      <c r="N164" s="43"/>
      <c r="O164" s="43"/>
      <c r="P164" s="2"/>
    </row>
    <row r="165" spans="2:16" hidden="1" x14ac:dyDescent="0.2">
      <c r="B165" s="7" t="s">
        <v>64</v>
      </c>
      <c r="C165" s="38"/>
      <c r="D165" s="38"/>
      <c r="E165" s="38"/>
      <c r="F165" s="38"/>
      <c r="G165" s="43"/>
      <c r="H165" s="43"/>
      <c r="I165" s="43"/>
      <c r="J165" s="43"/>
      <c r="K165" s="43"/>
      <c r="L165" s="43"/>
      <c r="M165" s="43"/>
      <c r="N165" s="43"/>
      <c r="O165" s="43"/>
      <c r="P165" s="2"/>
    </row>
    <row r="166" spans="2:16" hidden="1" x14ac:dyDescent="0.2">
      <c r="B166" s="7" t="s">
        <v>29</v>
      </c>
      <c r="C166" s="38"/>
      <c r="D166" s="38"/>
      <c r="E166" s="38"/>
      <c r="F166" s="38"/>
      <c r="G166" s="43"/>
      <c r="H166" s="43"/>
      <c r="I166" s="43"/>
      <c r="J166" s="43"/>
      <c r="K166" s="43"/>
      <c r="L166" s="43"/>
      <c r="M166" s="43"/>
      <c r="N166" s="43"/>
      <c r="O166" s="43"/>
      <c r="P166" s="2"/>
    </row>
    <row r="167" spans="2:16" hidden="1" x14ac:dyDescent="0.2">
      <c r="B167" s="7" t="s">
        <v>63</v>
      </c>
      <c r="C167" s="38"/>
      <c r="D167" s="38"/>
      <c r="E167" s="38"/>
      <c r="F167" s="38"/>
      <c r="G167" s="43"/>
      <c r="H167" s="43"/>
      <c r="I167" s="43"/>
      <c r="J167" s="43"/>
      <c r="K167" s="43"/>
      <c r="L167" s="43"/>
      <c r="M167" s="43"/>
      <c r="N167" s="43"/>
      <c r="O167" s="43"/>
      <c r="P167" s="2"/>
    </row>
    <row r="168" spans="2:16" x14ac:dyDescent="0.2">
      <c r="B168" s="38"/>
      <c r="C168" s="38"/>
      <c r="D168" s="38"/>
      <c r="E168" s="38"/>
      <c r="F168" s="38"/>
      <c r="G168" s="43"/>
      <c r="H168" s="43"/>
      <c r="I168" s="43"/>
      <c r="J168" s="43"/>
      <c r="K168" s="43"/>
      <c r="L168" s="43"/>
      <c r="M168" s="43"/>
      <c r="N168" s="43"/>
      <c r="O168" s="43"/>
      <c r="P168" s="2"/>
    </row>
    <row r="169" spans="2:16" x14ac:dyDescent="0.2">
      <c r="B169" s="38"/>
      <c r="C169" s="38"/>
      <c r="D169" s="38"/>
      <c r="E169" s="38"/>
      <c r="F169" s="38"/>
      <c r="G169" s="43"/>
      <c r="H169" s="43"/>
      <c r="I169" s="43"/>
      <c r="J169" s="43"/>
      <c r="K169" s="43"/>
      <c r="L169" s="43"/>
      <c r="M169" s="43"/>
      <c r="N169" s="43"/>
      <c r="O169" s="43"/>
      <c r="P169" s="2"/>
    </row>
    <row r="170" spans="2:16" x14ac:dyDescent="0.2">
      <c r="B170" s="38"/>
      <c r="C170" s="38"/>
      <c r="D170" s="38"/>
      <c r="E170" s="38"/>
      <c r="F170" s="38"/>
      <c r="G170" s="43"/>
      <c r="H170" s="43"/>
      <c r="I170" s="43"/>
      <c r="J170" s="43"/>
      <c r="K170" s="43"/>
      <c r="L170" s="43"/>
      <c r="M170" s="43"/>
      <c r="N170" s="43"/>
      <c r="O170" s="43"/>
      <c r="P170" s="2"/>
    </row>
    <row r="171" spans="2:16" hidden="1" x14ac:dyDescent="0.2">
      <c r="B171" s="38" t="s">
        <v>104</v>
      </c>
      <c r="C171" s="38"/>
      <c r="D171" s="38"/>
      <c r="E171" s="38"/>
      <c r="F171" s="38"/>
      <c r="G171" s="43"/>
      <c r="H171" s="43"/>
      <c r="I171" s="43"/>
      <c r="J171" s="43"/>
      <c r="K171" s="43"/>
      <c r="L171" s="43"/>
      <c r="M171" s="43"/>
      <c r="N171" s="43"/>
      <c r="O171" s="43"/>
      <c r="P171" s="2"/>
    </row>
    <row r="172" spans="2:16" hidden="1" x14ac:dyDescent="0.2">
      <c r="B172" s="7" t="s">
        <v>45</v>
      </c>
      <c r="C172" s="38"/>
      <c r="D172" s="38"/>
      <c r="E172" s="38"/>
      <c r="F172" s="38"/>
      <c r="G172" s="43"/>
      <c r="H172" s="43"/>
      <c r="I172" s="43"/>
      <c r="J172" s="43"/>
      <c r="K172" s="43"/>
      <c r="L172" s="43"/>
      <c r="M172" s="43"/>
      <c r="N172" s="43"/>
      <c r="O172" s="43"/>
    </row>
    <row r="173" spans="2:16" hidden="1" x14ac:dyDescent="0.2">
      <c r="B173" s="7" t="s">
        <v>56</v>
      </c>
      <c r="C173" s="38"/>
      <c r="D173" s="38"/>
      <c r="E173" s="38"/>
      <c r="F173" s="38"/>
      <c r="G173" s="43"/>
      <c r="H173" s="43"/>
      <c r="I173" s="43"/>
      <c r="J173" s="43"/>
      <c r="K173" s="43"/>
      <c r="L173" s="43"/>
      <c r="M173" s="43"/>
      <c r="N173" s="43"/>
      <c r="O173" s="43"/>
    </row>
    <row r="174" spans="2:16" x14ac:dyDescent="0.2">
      <c r="B174" s="43"/>
      <c r="C174" s="38"/>
      <c r="D174" s="38"/>
      <c r="E174" s="38"/>
      <c r="F174" s="38"/>
      <c r="G174" s="43"/>
      <c r="H174" s="43"/>
      <c r="I174" s="43"/>
      <c r="J174" s="43"/>
      <c r="K174" s="43"/>
      <c r="L174" s="43"/>
      <c r="M174" s="43"/>
      <c r="N174" s="43"/>
      <c r="O174" s="43"/>
    </row>
    <row r="175" spans="2:16" x14ac:dyDescent="0.2">
      <c r="B175" s="46"/>
      <c r="C175" s="38"/>
      <c r="D175" s="38"/>
      <c r="E175" s="38"/>
      <c r="F175" s="38"/>
      <c r="G175" s="43"/>
      <c r="H175" s="43"/>
      <c r="I175" s="43"/>
      <c r="J175" s="43"/>
      <c r="K175" s="43"/>
      <c r="L175" s="43"/>
      <c r="M175" s="43"/>
      <c r="N175" s="43"/>
      <c r="O175" s="43"/>
    </row>
    <row r="176" spans="2:16" x14ac:dyDescent="0.2">
      <c r="B176" s="46"/>
      <c r="C176" s="38"/>
      <c r="D176" s="38"/>
      <c r="E176" s="38"/>
      <c r="F176" s="38"/>
      <c r="G176" s="43"/>
      <c r="H176" s="43"/>
      <c r="I176" s="43"/>
      <c r="J176" s="43"/>
      <c r="K176" s="43"/>
      <c r="L176" s="43"/>
      <c r="M176" s="43"/>
      <c r="N176" s="43"/>
      <c r="O176" s="43"/>
    </row>
    <row r="177" spans="2:15" x14ac:dyDescent="0.2">
      <c r="B177" s="46"/>
      <c r="C177" s="38"/>
      <c r="D177" s="38"/>
      <c r="E177" s="38"/>
      <c r="F177" s="38"/>
      <c r="G177" s="43"/>
      <c r="H177" s="43"/>
      <c r="I177" s="43"/>
      <c r="J177" s="43"/>
      <c r="K177" s="43"/>
      <c r="L177" s="43"/>
      <c r="M177" s="43"/>
      <c r="N177" s="43"/>
      <c r="O177" s="43"/>
    </row>
    <row r="178" spans="2:15" x14ac:dyDescent="0.2">
      <c r="B178" s="46"/>
      <c r="C178" s="38"/>
      <c r="D178" s="38"/>
      <c r="E178" s="38"/>
      <c r="F178" s="38"/>
      <c r="G178" s="43"/>
      <c r="H178" s="43"/>
      <c r="I178" s="43"/>
      <c r="J178" s="43"/>
      <c r="K178" s="43"/>
      <c r="L178" s="43"/>
      <c r="M178" s="43"/>
      <c r="N178" s="43"/>
      <c r="O178" s="43"/>
    </row>
    <row r="179" spans="2:15" x14ac:dyDescent="0.2">
      <c r="B179" s="46"/>
      <c r="C179" s="38"/>
      <c r="D179" s="38"/>
      <c r="E179" s="38"/>
      <c r="F179" s="38"/>
      <c r="G179" s="43"/>
      <c r="H179" s="43"/>
      <c r="I179" s="43"/>
      <c r="J179" s="43"/>
      <c r="K179" s="43"/>
      <c r="L179" s="43"/>
      <c r="M179" s="43"/>
      <c r="N179" s="43"/>
      <c r="O179" s="43"/>
    </row>
    <row r="180" spans="2:15" s="2" customFormat="1" hidden="1" x14ac:dyDescent="0.2">
      <c r="B180" s="39" t="s">
        <v>109</v>
      </c>
      <c r="C180" s="38"/>
      <c r="D180" s="38"/>
      <c r="E180" s="38"/>
      <c r="F180" s="38"/>
      <c r="G180" s="38"/>
      <c r="H180" s="38"/>
      <c r="I180" s="38"/>
      <c r="J180" s="38"/>
      <c r="K180" s="38"/>
      <c r="L180" s="38"/>
      <c r="M180" s="38"/>
      <c r="N180" s="38"/>
      <c r="O180" s="38"/>
    </row>
    <row r="181" spans="2:15" s="2" customFormat="1" hidden="1" x14ac:dyDescent="0.2">
      <c r="B181" s="40" t="s">
        <v>108</v>
      </c>
      <c r="C181" s="38"/>
      <c r="D181" s="38"/>
      <c r="E181" s="38"/>
      <c r="F181" s="38"/>
      <c r="G181" s="38"/>
      <c r="H181" s="38"/>
      <c r="I181" s="38"/>
      <c r="J181" s="38"/>
      <c r="K181" s="38"/>
      <c r="L181" s="38"/>
      <c r="M181" s="38"/>
      <c r="N181" s="38"/>
      <c r="O181" s="38"/>
    </row>
    <row r="182" spans="2:15" s="2" customFormat="1" ht="38.25" hidden="1" x14ac:dyDescent="0.2">
      <c r="B182" s="41" t="s">
        <v>53</v>
      </c>
    </row>
    <row r="183" spans="2:15" s="2" customFormat="1" ht="38.25" hidden="1" x14ac:dyDescent="0.2">
      <c r="B183" s="41" t="s">
        <v>98</v>
      </c>
    </row>
    <row r="184" spans="2:15" s="2" customFormat="1" ht="38.25" hidden="1" x14ac:dyDescent="0.2">
      <c r="B184" s="41" t="s">
        <v>99</v>
      </c>
    </row>
    <row r="185" spans="2:15" s="2" customFormat="1" ht="63.75" hidden="1" x14ac:dyDescent="0.2">
      <c r="B185" s="41" t="s">
        <v>100</v>
      </c>
    </row>
    <row r="186" spans="2:15" s="2" customFormat="1" ht="51" hidden="1" x14ac:dyDescent="0.2">
      <c r="B186" s="41" t="s">
        <v>101</v>
      </c>
    </row>
    <row r="187" spans="2:15" s="2" customFormat="1" ht="38.25" hidden="1" x14ac:dyDescent="0.2">
      <c r="B187" s="41" t="s">
        <v>102</v>
      </c>
    </row>
    <row r="188" spans="2:15" s="2" customFormat="1" ht="25.5" hidden="1" x14ac:dyDescent="0.2">
      <c r="B188" s="41" t="s">
        <v>93</v>
      </c>
    </row>
    <row r="189" spans="2:15" s="2" customFormat="1" hidden="1" x14ac:dyDescent="0.2">
      <c r="B189" s="41" t="s">
        <v>66</v>
      </c>
    </row>
    <row r="190" spans="2:15" x14ac:dyDescent="0.2">
      <c r="C190" s="3"/>
      <c r="D190" s="3"/>
      <c r="E190" s="3"/>
      <c r="F190" s="3"/>
      <c r="G190" s="3"/>
      <c r="H190" s="3"/>
      <c r="I190" s="3"/>
      <c r="J190" s="3"/>
      <c r="K190" s="3"/>
      <c r="L190" s="3"/>
      <c r="M190" s="3"/>
      <c r="N190" s="3"/>
      <c r="O190" s="3"/>
    </row>
  </sheetData>
  <mergeCells count="7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A75:Q75"/>
    <mergeCell ref="M40:P40"/>
    <mergeCell ref="M43:P43"/>
    <mergeCell ref="B45:P45"/>
    <mergeCell ref="B47:B56"/>
    <mergeCell ref="D56:O56"/>
    <mergeCell ref="B58:P58"/>
    <mergeCell ref="B59:P74"/>
    <mergeCell ref="D48:O48"/>
    <mergeCell ref="D49:O49"/>
    <mergeCell ref="D51:O51"/>
    <mergeCell ref="D53:O53"/>
    <mergeCell ref="D54:O54"/>
    <mergeCell ref="D55:O55"/>
    <mergeCell ref="M41:P41"/>
    <mergeCell ref="M42:P42"/>
    <mergeCell ref="B76:B77"/>
    <mergeCell ref="C76:P76"/>
    <mergeCell ref="C77:P77"/>
    <mergeCell ref="C78:P78"/>
    <mergeCell ref="C79:P79"/>
    <mergeCell ref="D50:O50"/>
    <mergeCell ref="D52:O52"/>
    <mergeCell ref="B40:B41"/>
    <mergeCell ref="C40:G41"/>
    <mergeCell ref="H40:L41"/>
    <mergeCell ref="B42:B43"/>
    <mergeCell ref="C42:G43"/>
    <mergeCell ref="H42:L43"/>
  </mergeCells>
  <conditionalFormatting sqref="D48:P56">
    <cfRule type="cellIs" dxfId="75" priority="1" stopIfTrue="1" operator="equal">
      <formula>0</formula>
    </cfRule>
    <cfRule type="cellIs" dxfId="74" priority="2" stopIfTrue="1" operator="lessThan">
      <formula>0.7</formula>
    </cfRule>
    <cfRule type="cellIs" dxfId="73" priority="3" stopIfTrue="1" operator="between">
      <formula>0.7</formula>
      <formula>0.89</formula>
    </cfRule>
    <cfRule type="cellIs" dxfId="72" priority="4" stopIfTrue="1" operator="greaterThanOrEqual">
      <formula>0.8</formula>
    </cfRule>
  </conditionalFormatting>
  <dataValidations count="6">
    <dataValidation type="list" allowBlank="1" showInputMessage="1" showErrorMessage="1" sqref="C18:P18" xr:uid="{00000000-0002-0000-0C00-000000000000}">
      <formula1>$B$130:$B$136</formula1>
    </dataValidation>
    <dataValidation type="list" allowBlank="1" showInputMessage="1" showErrorMessage="1" sqref="C32:P32 C36:P36 C34:P34" xr:uid="{00000000-0002-0000-0C00-000001000000}">
      <formula1>$Q$104:$Q$109</formula1>
    </dataValidation>
    <dataValidation type="list" allowBlank="1" showInputMessage="1" showErrorMessage="1" sqref="N10:P10" xr:uid="{00000000-0002-0000-0C00-000002000000}">
      <formula1>"Economicos,Eficiencia,Eficacia, Efectividad,Calidad"</formula1>
    </dataValidation>
    <dataValidation type="list" allowBlank="1" showInputMessage="1" showErrorMessage="1" sqref="C10:I10" xr:uid="{00000000-0002-0000-0C00-000003000000}">
      <formula1>"2022,2023,2024,2025,2026,2027"</formula1>
    </dataValidation>
    <dataValidation type="list" allowBlank="1" showInputMessage="1" showErrorMessage="1" sqref="C12:P12" xr:uid="{00000000-0002-0000-0C00-000004000000}">
      <formula1>$B$141:$B$167</formula1>
    </dataValidation>
    <dataValidation type="list" allowBlank="1" showInputMessage="1" showErrorMessage="1" sqref="C79:P79" xr:uid="{00000000-0002-0000-0C00-000005000000}">
      <formula1>$B$172:$B$173</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26"/>
  <sheetViews>
    <sheetView tabSelected="1" topLeftCell="A38" workbookViewId="0">
      <selection activeCell="D46" sqref="D46"/>
    </sheetView>
  </sheetViews>
  <sheetFormatPr baseColWidth="10" defaultColWidth="11.42578125" defaultRowHeight="30" customHeight="1" x14ac:dyDescent="0.2"/>
  <cols>
    <col min="1" max="1" width="25.140625" style="21" customWidth="1"/>
    <col min="2" max="2" width="33.5703125" style="21" customWidth="1"/>
    <col min="3" max="4" width="27.85546875" style="21" customWidth="1"/>
    <col min="5" max="5" width="22.7109375" style="21" customWidth="1"/>
    <col min="6" max="6" width="5.28515625" style="21" customWidth="1"/>
    <col min="7" max="7" width="10.7109375" style="21" customWidth="1"/>
    <col min="8" max="8" width="27.5703125" style="21" bestFit="1" customWidth="1"/>
    <col min="9" max="11" width="11.42578125" style="21"/>
    <col min="12" max="12" width="11.42578125" style="69" hidden="1" customWidth="1"/>
    <col min="13" max="16384" width="11.42578125" style="21"/>
  </cols>
  <sheetData>
    <row r="1" spans="1:15" ht="30" customHeight="1" x14ac:dyDescent="0.2">
      <c r="A1" s="450"/>
      <c r="B1" s="498" t="s">
        <v>36</v>
      </c>
      <c r="C1" s="498"/>
      <c r="D1" s="498"/>
      <c r="E1" s="498"/>
      <c r="F1" s="498"/>
      <c r="G1" s="497" t="s">
        <v>37</v>
      </c>
      <c r="H1" s="288"/>
      <c r="I1" s="68"/>
      <c r="J1" s="68"/>
      <c r="M1" s="68"/>
      <c r="N1" s="68"/>
      <c r="O1" s="68"/>
    </row>
    <row r="2" spans="1:15" ht="30" customHeight="1" x14ac:dyDescent="0.2">
      <c r="A2" s="450"/>
      <c r="B2" s="498" t="s">
        <v>57</v>
      </c>
      <c r="C2" s="498"/>
      <c r="D2" s="498"/>
      <c r="E2" s="498"/>
      <c r="F2" s="498"/>
      <c r="G2" s="497" t="s">
        <v>105</v>
      </c>
      <c r="H2" s="288"/>
      <c r="I2" s="68"/>
      <c r="J2" s="68"/>
      <c r="L2" s="70">
        <v>0.8</v>
      </c>
      <c r="M2" s="68"/>
      <c r="N2" s="68"/>
      <c r="O2" s="68"/>
    </row>
    <row r="3" spans="1:15" ht="30" customHeight="1" x14ac:dyDescent="0.2">
      <c r="A3" s="450"/>
      <c r="B3" s="498" t="s">
        <v>58</v>
      </c>
      <c r="C3" s="498"/>
      <c r="D3" s="498"/>
      <c r="E3" s="498"/>
      <c r="F3" s="498"/>
      <c r="G3" s="497" t="s">
        <v>106</v>
      </c>
      <c r="H3" s="288"/>
      <c r="I3" s="68"/>
      <c r="J3" s="68"/>
      <c r="L3" s="70">
        <v>0.79998999999999998</v>
      </c>
      <c r="M3" s="68"/>
      <c r="N3" s="68"/>
      <c r="O3" s="68"/>
    </row>
    <row r="4" spans="1:15" ht="30" customHeight="1" x14ac:dyDescent="0.2">
      <c r="A4" s="450"/>
      <c r="B4" s="498" t="s">
        <v>59</v>
      </c>
      <c r="C4" s="498"/>
      <c r="D4" s="498"/>
      <c r="E4" s="498"/>
      <c r="F4" s="498"/>
      <c r="G4" s="288" t="s">
        <v>41</v>
      </c>
      <c r="H4" s="288"/>
      <c r="I4" s="71"/>
      <c r="J4" s="71"/>
      <c r="L4" s="70">
        <v>0.65</v>
      </c>
      <c r="M4" s="71"/>
      <c r="N4" s="71"/>
      <c r="O4" s="71"/>
    </row>
    <row r="5" spans="1:15" ht="18" x14ac:dyDescent="0.2">
      <c r="B5" s="28"/>
      <c r="C5" s="28"/>
      <c r="D5" s="67"/>
      <c r="E5" s="67"/>
      <c r="F5" s="28"/>
      <c r="G5" s="28"/>
      <c r="H5" s="28"/>
      <c r="I5" s="71"/>
      <c r="J5" s="71"/>
      <c r="L5" s="70">
        <v>0.64999899999999999</v>
      </c>
      <c r="M5" s="71"/>
      <c r="N5" s="71"/>
      <c r="O5" s="71"/>
    </row>
    <row r="6" spans="1:15" ht="21" customHeight="1" x14ac:dyDescent="0.2">
      <c r="B6" s="32" t="s">
        <v>0</v>
      </c>
      <c r="C6" s="294" t="str">
        <f>IF('2. Consultas atendidas NIIF'!C12="","",'2. Consultas atendidas NIIF'!C12)</f>
        <v>GESTION DE INFORMACION EMPRESARIAL</v>
      </c>
      <c r="D6" s="294"/>
      <c r="E6" s="294"/>
      <c r="F6" s="294"/>
      <c r="G6" s="294"/>
      <c r="H6" s="294"/>
      <c r="L6" s="70"/>
    </row>
    <row r="7" spans="1:15" ht="11.25" customHeight="1" thickBot="1" x14ac:dyDescent="0.25">
      <c r="B7" s="28"/>
      <c r="C7" s="28"/>
      <c r="D7" s="28"/>
      <c r="E7" s="28"/>
      <c r="F7" s="28"/>
      <c r="G7" s="28"/>
      <c r="H7" s="28"/>
      <c r="L7" s="70"/>
    </row>
    <row r="8" spans="1:15" s="20" customFormat="1" ht="30" customHeight="1" x14ac:dyDescent="0.2">
      <c r="A8" s="295" t="s">
        <v>60</v>
      </c>
      <c r="B8" s="297" t="s">
        <v>192</v>
      </c>
      <c r="C8" s="297" t="s">
        <v>20</v>
      </c>
      <c r="D8" s="297"/>
      <c r="E8" s="297"/>
      <c r="F8" s="297" t="s">
        <v>62</v>
      </c>
      <c r="G8" s="297"/>
      <c r="H8" s="299"/>
      <c r="L8" s="69"/>
    </row>
    <row r="9" spans="1:15" s="20" customFormat="1" ht="30" customHeight="1" thickBot="1" x14ac:dyDescent="0.25">
      <c r="A9" s="496"/>
      <c r="B9" s="494"/>
      <c r="C9" s="494"/>
      <c r="D9" s="107" t="s">
        <v>180</v>
      </c>
      <c r="E9" s="107" t="s">
        <v>61</v>
      </c>
      <c r="F9" s="494"/>
      <c r="G9" s="494"/>
      <c r="H9" s="495"/>
      <c r="L9" s="69"/>
    </row>
    <row r="10" spans="1:15" s="20" customFormat="1" ht="41.25" customHeight="1" x14ac:dyDescent="0.2">
      <c r="A10" s="469" t="s">
        <v>196</v>
      </c>
      <c r="B10" s="471" t="s">
        <v>193</v>
      </c>
      <c r="C10" s="105" t="str">
        <f>IF('7. Actos Administrativos notifi'!$B$40="","",'7. Actos Administrativos notifi'!$B$40)</f>
        <v>Número de actos administrativos notificados</v>
      </c>
      <c r="D10" s="106">
        <f>D13+D15+D17</f>
        <v>347</v>
      </c>
      <c r="E10" s="435">
        <f>IF(D11=0,"0",D10/D11)</f>
        <v>12.392857142857142</v>
      </c>
      <c r="F10" s="473"/>
      <c r="G10" s="473"/>
      <c r="H10" s="474"/>
      <c r="L10" s="69"/>
    </row>
    <row r="11" spans="1:15" s="20" customFormat="1" ht="41.25" customHeight="1" x14ac:dyDescent="0.2">
      <c r="A11" s="470"/>
      <c r="B11" s="472"/>
      <c r="C11" s="83" t="str">
        <f>IF('7. Actos Administrativos notifi'!$B$42="","",'7. Actos Administrativos notifi'!$B$42)</f>
        <v>Número de actos administrativos por notificar</v>
      </c>
      <c r="D11" s="84">
        <f>D14+D16+D18</f>
        <v>28</v>
      </c>
      <c r="E11" s="418"/>
      <c r="F11" s="421"/>
      <c r="G11" s="421"/>
      <c r="H11" s="422"/>
      <c r="L11" s="69"/>
    </row>
    <row r="12" spans="1:15" s="20" customFormat="1" ht="6" customHeight="1" x14ac:dyDescent="0.2">
      <c r="A12" s="411"/>
      <c r="B12" s="412"/>
      <c r="C12" s="412"/>
      <c r="D12" s="412"/>
      <c r="E12" s="412"/>
      <c r="F12" s="412"/>
      <c r="G12" s="412"/>
      <c r="H12" s="413"/>
      <c r="L12" s="69"/>
    </row>
    <row r="13" spans="1:15" s="20" customFormat="1" ht="41.25" customHeight="1" x14ac:dyDescent="0.2">
      <c r="A13" s="414" t="s">
        <v>196</v>
      </c>
      <c r="B13" s="417" t="s">
        <v>183</v>
      </c>
      <c r="C13" s="83" t="str">
        <f>IF('7. Actos Administrativos notifi'!$B$40="","",'7. Actos Administrativos notifi'!$B$40)</f>
        <v>Número de actos administrativos notificados</v>
      </c>
      <c r="D13" s="85">
        <v>0</v>
      </c>
      <c r="E13" s="418" t="str">
        <f>IF(D14=0,"0",D13/D14)</f>
        <v>0</v>
      </c>
      <c r="F13" s="419"/>
      <c r="G13" s="419"/>
      <c r="H13" s="420"/>
      <c r="L13" s="69"/>
    </row>
    <row r="14" spans="1:15" s="20" customFormat="1" ht="41.25" customHeight="1" x14ac:dyDescent="0.2">
      <c r="A14" s="415"/>
      <c r="B14" s="417"/>
      <c r="C14" s="83" t="str">
        <f>IF('7. Actos Administrativos notifi'!$B$42="","",'7. Actos Administrativos notifi'!$B$42)</f>
        <v>Número de actos administrativos por notificar</v>
      </c>
      <c r="D14" s="85">
        <v>0</v>
      </c>
      <c r="E14" s="418"/>
      <c r="F14" s="421"/>
      <c r="G14" s="421"/>
      <c r="H14" s="422"/>
      <c r="L14" s="69"/>
    </row>
    <row r="15" spans="1:15" s="20" customFormat="1" ht="41.25" customHeight="1" x14ac:dyDescent="0.2">
      <c r="A15" s="415"/>
      <c r="B15" s="423" t="s">
        <v>184</v>
      </c>
      <c r="C15" s="83" t="str">
        <f>IF('7. Actos Administrativos notifi'!$B$40="","",'7. Actos Administrativos notifi'!$B$40)</f>
        <v>Número de actos administrativos notificados</v>
      </c>
      <c r="D15" s="85">
        <f t="shared" ref="D15:D18" si="0">D25+D35</f>
        <v>174</v>
      </c>
      <c r="E15" s="418">
        <f>IF(D16=0,"0",D15/D16)</f>
        <v>12.428571428571429</v>
      </c>
      <c r="F15" s="419"/>
      <c r="G15" s="419"/>
      <c r="H15" s="420"/>
      <c r="L15" s="69"/>
    </row>
    <row r="16" spans="1:15" s="20" customFormat="1" ht="41.25" customHeight="1" x14ac:dyDescent="0.2">
      <c r="A16" s="415"/>
      <c r="B16" s="423"/>
      <c r="C16" s="83" t="str">
        <f>IF('7. Actos Administrativos notifi'!$B$42="","",'7. Actos Administrativos notifi'!$B$42)</f>
        <v>Número de actos administrativos por notificar</v>
      </c>
      <c r="D16" s="85">
        <f t="shared" si="0"/>
        <v>14</v>
      </c>
      <c r="E16" s="418"/>
      <c r="F16" s="421"/>
      <c r="G16" s="421"/>
      <c r="H16" s="422"/>
      <c r="L16" s="69"/>
    </row>
    <row r="17" spans="1:12" s="20" customFormat="1" ht="41.25" customHeight="1" x14ac:dyDescent="0.2">
      <c r="A17" s="415"/>
      <c r="B17" s="424" t="s">
        <v>185</v>
      </c>
      <c r="C17" s="83" t="str">
        <f>IF('7. Actos Administrativos notifi'!$B$40="","",'7. Actos Administrativos notifi'!$B$40)</f>
        <v>Número de actos administrativos notificados</v>
      </c>
      <c r="D17" s="85">
        <f t="shared" si="0"/>
        <v>173</v>
      </c>
      <c r="E17" s="418">
        <f>IF(D18=0,"0",D17/D18)</f>
        <v>12.357142857142858</v>
      </c>
      <c r="F17" s="419"/>
      <c r="G17" s="419"/>
      <c r="H17" s="420"/>
      <c r="L17" s="69"/>
    </row>
    <row r="18" spans="1:12" s="20" customFormat="1" ht="41.25" customHeight="1" thickBot="1" x14ac:dyDescent="0.25">
      <c r="A18" s="416"/>
      <c r="B18" s="425"/>
      <c r="C18" s="87" t="str">
        <f>IF('7. Actos Administrativos notifi'!$B$42="","",'7. Actos Administrativos notifi'!$B$42)</f>
        <v>Número de actos administrativos por notificar</v>
      </c>
      <c r="D18" s="86">
        <f t="shared" si="0"/>
        <v>14</v>
      </c>
      <c r="E18" s="426"/>
      <c r="F18" s="427"/>
      <c r="G18" s="427"/>
      <c r="H18" s="428"/>
      <c r="L18" s="69"/>
    </row>
    <row r="19" spans="1:12" s="20" customFormat="1" ht="4.5" customHeight="1" thickBot="1" x14ac:dyDescent="0.25">
      <c r="A19" s="410"/>
      <c r="B19" s="410"/>
      <c r="C19" s="410"/>
      <c r="D19" s="410"/>
      <c r="E19" s="410"/>
      <c r="F19" s="410"/>
      <c r="G19" s="410"/>
      <c r="H19" s="410"/>
      <c r="L19" s="69"/>
    </row>
    <row r="20" spans="1:12" s="20" customFormat="1" ht="43.5" customHeight="1" x14ac:dyDescent="0.2">
      <c r="A20" s="488" t="s">
        <v>197</v>
      </c>
      <c r="B20" s="490" t="s">
        <v>193</v>
      </c>
      <c r="C20" s="88" t="str">
        <f>IF('7. Actos Administrativos notifi'!$B$40="","",'7. Actos Administrativos notifi'!$B$40)</f>
        <v>Número de actos administrativos notificados</v>
      </c>
      <c r="D20" s="89">
        <f>D23+D25+D27</f>
        <v>0</v>
      </c>
      <c r="E20" s="435" t="str">
        <f>IF(D21=0,"0",D20/D21)</f>
        <v>0</v>
      </c>
      <c r="F20" s="492"/>
      <c r="G20" s="492"/>
      <c r="H20" s="493"/>
      <c r="L20" s="69"/>
    </row>
    <row r="21" spans="1:12" s="20" customFormat="1" ht="43.5" customHeight="1" x14ac:dyDescent="0.2">
      <c r="A21" s="489"/>
      <c r="B21" s="491"/>
      <c r="C21" s="90" t="str">
        <f>IF('7. Actos Administrativos notifi'!$B$42="","",'7. Actos Administrativos notifi'!$B$42)</f>
        <v>Número de actos administrativos por notificar</v>
      </c>
      <c r="D21" s="91">
        <f>D24+D26+D28</f>
        <v>0</v>
      </c>
      <c r="E21" s="418"/>
      <c r="F21" s="478"/>
      <c r="G21" s="478"/>
      <c r="H21" s="479"/>
      <c r="L21" s="69"/>
    </row>
    <row r="22" spans="1:12" s="20" customFormat="1" ht="6" customHeight="1" x14ac:dyDescent="0.2">
      <c r="A22" s="411"/>
      <c r="B22" s="412"/>
      <c r="C22" s="412"/>
      <c r="D22" s="412"/>
      <c r="E22" s="412"/>
      <c r="F22" s="412"/>
      <c r="G22" s="412"/>
      <c r="H22" s="413"/>
      <c r="L22" s="69"/>
    </row>
    <row r="23" spans="1:12" ht="48" customHeight="1" x14ac:dyDescent="0.2">
      <c r="A23" s="480" t="s">
        <v>197</v>
      </c>
      <c r="B23" s="475" t="s">
        <v>183</v>
      </c>
      <c r="C23" s="90" t="str">
        <f>IF('7. Actos Administrativos notifi'!$B$40="","",'7. Actos Administrativos notifi'!$B$40)</f>
        <v>Número de actos administrativos notificados</v>
      </c>
      <c r="D23" s="92"/>
      <c r="E23" s="418" t="str">
        <f>IF(D24=0,"0",D23/D24)</f>
        <v>0</v>
      </c>
      <c r="F23" s="476"/>
      <c r="G23" s="476"/>
      <c r="H23" s="477"/>
    </row>
    <row r="24" spans="1:12" ht="48" customHeight="1" x14ac:dyDescent="0.2">
      <c r="A24" s="481"/>
      <c r="B24" s="475"/>
      <c r="C24" s="90" t="str">
        <f>IF('7. Actos Administrativos notifi'!$B$42="","",'7. Actos Administrativos notifi'!$B$42)</f>
        <v>Número de actos administrativos por notificar</v>
      </c>
      <c r="D24" s="92"/>
      <c r="E24" s="418"/>
      <c r="F24" s="478"/>
      <c r="G24" s="478"/>
      <c r="H24" s="479"/>
    </row>
    <row r="25" spans="1:12" ht="48" customHeight="1" x14ac:dyDescent="0.2">
      <c r="A25" s="481"/>
      <c r="B25" s="483" t="s">
        <v>184</v>
      </c>
      <c r="C25" s="90" t="str">
        <f>IF('7. Actos Administrativos notifi'!$B$40="","",'7. Actos Administrativos notifi'!$B$40)</f>
        <v>Número de actos administrativos notificados</v>
      </c>
      <c r="D25" s="92"/>
      <c r="E25" s="418" t="str">
        <f>IF(D26=0,"0",D25/D26)</f>
        <v>0</v>
      </c>
      <c r="F25" s="476"/>
      <c r="G25" s="476"/>
      <c r="H25" s="477"/>
    </row>
    <row r="26" spans="1:12" ht="48" customHeight="1" x14ac:dyDescent="0.2">
      <c r="A26" s="481"/>
      <c r="B26" s="483"/>
      <c r="C26" s="90" t="str">
        <f>IF('7. Actos Administrativos notifi'!$B$42="","",'7. Actos Administrativos notifi'!$B$42)</f>
        <v>Número de actos administrativos por notificar</v>
      </c>
      <c r="D26" s="92"/>
      <c r="E26" s="418"/>
      <c r="F26" s="478"/>
      <c r="G26" s="478"/>
      <c r="H26" s="479"/>
    </row>
    <row r="27" spans="1:12" ht="48" customHeight="1" x14ac:dyDescent="0.2">
      <c r="A27" s="481"/>
      <c r="B27" s="484" t="s">
        <v>185</v>
      </c>
      <c r="C27" s="90" t="str">
        <f>IF('7. Actos Administrativos notifi'!$B$40="","",'7. Actos Administrativos notifi'!$B$40)</f>
        <v>Número de actos administrativos notificados</v>
      </c>
      <c r="D27" s="92"/>
      <c r="E27" s="418" t="str">
        <f>IF(D28=0,"0",D27/D28)</f>
        <v>0</v>
      </c>
      <c r="F27" s="476"/>
      <c r="G27" s="476"/>
      <c r="H27" s="477"/>
    </row>
    <row r="28" spans="1:12" ht="48" customHeight="1" thickBot="1" x14ac:dyDescent="0.25">
      <c r="A28" s="482"/>
      <c r="B28" s="485"/>
      <c r="C28" s="94" t="str">
        <f>IF('7. Actos Administrativos notifi'!$B$42="","",'7. Actos Administrativos notifi'!$B$42)</f>
        <v>Número de actos administrativos por notificar</v>
      </c>
      <c r="D28" s="93"/>
      <c r="E28" s="426"/>
      <c r="F28" s="486"/>
      <c r="G28" s="486"/>
      <c r="H28" s="487"/>
    </row>
    <row r="29" spans="1:12" ht="6.75" customHeight="1" thickBot="1" x14ac:dyDescent="0.25">
      <c r="A29" s="79"/>
      <c r="B29" s="79"/>
      <c r="C29" s="80"/>
      <c r="D29" s="81"/>
      <c r="E29" s="81"/>
      <c r="F29" s="82"/>
      <c r="G29" s="82"/>
      <c r="H29" s="82"/>
    </row>
    <row r="30" spans="1:12" ht="43.5" customHeight="1" x14ac:dyDescent="0.2">
      <c r="A30" s="431" t="s">
        <v>194</v>
      </c>
      <c r="B30" s="433" t="s">
        <v>193</v>
      </c>
      <c r="C30" s="95" t="str">
        <f>IF('7. Actos Administrativos notifi'!$B$40="","",'7. Actos Administrativos notifi'!$B$40)</f>
        <v>Número de actos administrativos notificados</v>
      </c>
      <c r="D30" s="96">
        <f>D33+D35+D37</f>
        <v>534</v>
      </c>
      <c r="E30" s="435">
        <f>IF(D31=0,"0",D30/D31)</f>
        <v>19.071428571428573</v>
      </c>
      <c r="F30" s="436"/>
      <c r="G30" s="436"/>
      <c r="H30" s="437"/>
    </row>
    <row r="31" spans="1:12" ht="43.5" customHeight="1" x14ac:dyDescent="0.2">
      <c r="A31" s="432"/>
      <c r="B31" s="434"/>
      <c r="C31" s="97" t="str">
        <f>IF('7. Actos Administrativos notifi'!$B$42="","",'7. Actos Administrativos notifi'!$B$42)</f>
        <v>Número de actos administrativos por notificar</v>
      </c>
      <c r="D31" s="98">
        <f>D34+D36+D38</f>
        <v>28</v>
      </c>
      <c r="E31" s="418"/>
      <c r="F31" s="438"/>
      <c r="G31" s="438"/>
      <c r="H31" s="439"/>
    </row>
    <row r="32" spans="1:12" ht="6" customHeight="1" x14ac:dyDescent="0.2">
      <c r="A32" s="411"/>
      <c r="B32" s="412"/>
      <c r="C32" s="412"/>
      <c r="D32" s="412"/>
      <c r="E32" s="412"/>
      <c r="F32" s="412"/>
      <c r="G32" s="412"/>
      <c r="H32" s="413"/>
    </row>
    <row r="33" spans="1:8" ht="43.5" customHeight="1" x14ac:dyDescent="0.2">
      <c r="A33" s="464" t="s">
        <v>194</v>
      </c>
      <c r="B33" s="440" t="s">
        <v>183</v>
      </c>
      <c r="C33" s="97" t="str">
        <f>IF('7. Actos Administrativos notifi'!$B$40="","",'7. Actos Administrativos notifi'!$B$40)</f>
        <v>Número de actos administrativos notificados</v>
      </c>
      <c r="D33" s="99">
        <f t="shared" ref="D33:D38" si="1">D43+D53+D63+D73+D83+D93</f>
        <v>187</v>
      </c>
      <c r="E33" s="418" t="str">
        <f>IF(D34=0,"0",D33/D34)</f>
        <v>0</v>
      </c>
      <c r="F33" s="461"/>
      <c r="G33" s="461"/>
      <c r="H33" s="462"/>
    </row>
    <row r="34" spans="1:8" ht="43.5" customHeight="1" x14ac:dyDescent="0.2">
      <c r="A34" s="465"/>
      <c r="B34" s="440"/>
      <c r="C34" s="97" t="str">
        <f>IF('7. Actos Administrativos notifi'!$B$42="","",'7. Actos Administrativos notifi'!$B$42)</f>
        <v>Número de actos administrativos por notificar</v>
      </c>
      <c r="D34" s="99">
        <f t="shared" si="1"/>
        <v>0</v>
      </c>
      <c r="E34" s="418"/>
      <c r="F34" s="438"/>
      <c r="G34" s="438"/>
      <c r="H34" s="439"/>
    </row>
    <row r="35" spans="1:8" ht="43.5" customHeight="1" x14ac:dyDescent="0.2">
      <c r="A35" s="465"/>
      <c r="B35" s="463" t="s">
        <v>184</v>
      </c>
      <c r="C35" s="97" t="str">
        <f>IF('7. Actos Administrativos notifi'!$B$40="","",'7. Actos Administrativos notifi'!$B$40)</f>
        <v>Número de actos administrativos notificados</v>
      </c>
      <c r="D35" s="99">
        <f t="shared" si="1"/>
        <v>174</v>
      </c>
      <c r="E35" s="418">
        <f>IF(D36=0,"0",D35/D36)</f>
        <v>12.428571428571429</v>
      </c>
      <c r="F35" s="461"/>
      <c r="G35" s="461"/>
      <c r="H35" s="462"/>
    </row>
    <row r="36" spans="1:8" ht="43.5" customHeight="1" x14ac:dyDescent="0.2">
      <c r="A36" s="465"/>
      <c r="B36" s="463"/>
      <c r="C36" s="97" t="str">
        <f>IF('7. Actos Administrativos notifi'!$B$42="","",'7. Actos Administrativos notifi'!$B$42)</f>
        <v>Número de actos administrativos por notificar</v>
      </c>
      <c r="D36" s="99">
        <f t="shared" si="1"/>
        <v>14</v>
      </c>
      <c r="E36" s="418"/>
      <c r="F36" s="438"/>
      <c r="G36" s="438"/>
      <c r="H36" s="439"/>
    </row>
    <row r="37" spans="1:8" ht="43.5" customHeight="1" x14ac:dyDescent="0.2">
      <c r="A37" s="465"/>
      <c r="B37" s="467" t="s">
        <v>185</v>
      </c>
      <c r="C37" s="97" t="str">
        <f>IF('7. Actos Administrativos notifi'!$B$40="","",'7. Actos Administrativos notifi'!$B$40)</f>
        <v>Número de actos administrativos notificados</v>
      </c>
      <c r="D37" s="99">
        <f t="shared" si="1"/>
        <v>173</v>
      </c>
      <c r="E37" s="418">
        <f>IF(D38=0,"0",D37/D38)</f>
        <v>12.357142857142858</v>
      </c>
      <c r="F37" s="461"/>
      <c r="G37" s="461"/>
      <c r="H37" s="462"/>
    </row>
    <row r="38" spans="1:8" ht="43.5" customHeight="1" thickBot="1" x14ac:dyDescent="0.25">
      <c r="A38" s="466"/>
      <c r="B38" s="468"/>
      <c r="C38" s="101" t="str">
        <f>IF('7. Actos Administrativos notifi'!$B$42="","",'7. Actos Administrativos notifi'!$B$42)</f>
        <v>Número de actos administrativos por notificar</v>
      </c>
      <c r="D38" s="100">
        <f t="shared" si="1"/>
        <v>14</v>
      </c>
      <c r="E38" s="426"/>
      <c r="F38" s="429"/>
      <c r="G38" s="429"/>
      <c r="H38" s="430"/>
    </row>
    <row r="39" spans="1:8" ht="20.25" customHeight="1" thickBot="1" x14ac:dyDescent="0.25">
      <c r="C39" s="75"/>
      <c r="E39" s="77"/>
      <c r="F39" s="78"/>
      <c r="G39" s="78"/>
      <c r="H39" s="78"/>
    </row>
    <row r="40" spans="1:8" ht="43.5" customHeight="1" x14ac:dyDescent="0.2">
      <c r="A40" s="346" t="s">
        <v>198</v>
      </c>
      <c r="B40" s="454" t="s">
        <v>193</v>
      </c>
      <c r="C40" s="33" t="str">
        <f>IF('7. Actos Administrativos notifi'!$B$40="","",'7. Actos Administrativos notifi'!$B$40)</f>
        <v>Número de actos administrativos notificados</v>
      </c>
      <c r="D40" s="35">
        <f>D43+D45+D47</f>
        <v>534</v>
      </c>
      <c r="E40" s="435">
        <f>IF(D41=0,"0",D40/D41)</f>
        <v>19.071428571428573</v>
      </c>
      <c r="F40" s="456"/>
      <c r="G40" s="456"/>
      <c r="H40" s="457"/>
    </row>
    <row r="41" spans="1:8" ht="43.5" customHeight="1" x14ac:dyDescent="0.2">
      <c r="A41" s="313"/>
      <c r="B41" s="455"/>
      <c r="C41" s="34" t="str">
        <f>IF('7. Actos Administrativos notifi'!$B$42="","",'7. Actos Administrativos notifi'!$B$42)</f>
        <v>Número de actos administrativos por notificar</v>
      </c>
      <c r="D41" s="36">
        <f>D44+D46+D48</f>
        <v>28</v>
      </c>
      <c r="E41" s="418"/>
      <c r="F41" s="448"/>
      <c r="G41" s="448"/>
      <c r="H41" s="449"/>
    </row>
    <row r="42" spans="1:8" ht="6" customHeight="1" x14ac:dyDescent="0.2">
      <c r="A42" s="411"/>
      <c r="B42" s="412"/>
      <c r="C42" s="412"/>
      <c r="D42" s="412"/>
      <c r="E42" s="412"/>
      <c r="F42" s="412"/>
      <c r="G42" s="412"/>
      <c r="H42" s="413"/>
    </row>
    <row r="43" spans="1:8" ht="43.5" customHeight="1" x14ac:dyDescent="0.2">
      <c r="A43" s="458" t="s">
        <v>198</v>
      </c>
      <c r="B43" s="447" t="s">
        <v>183</v>
      </c>
      <c r="C43" s="34" t="str">
        <f>IF('7. Actos Administrativos notifi'!$B$40="","",'7. Actos Administrativos notifi'!$B$40)</f>
        <v>Número de actos administrativos notificados</v>
      </c>
      <c r="D43" s="65">
        <v>187</v>
      </c>
      <c r="E43" s="418" t="str">
        <f>IF(D44=0,"0",D43/D44)</f>
        <v>0</v>
      </c>
      <c r="F43" s="445"/>
      <c r="G43" s="445"/>
      <c r="H43" s="446"/>
    </row>
    <row r="44" spans="1:8" ht="43.5" customHeight="1" x14ac:dyDescent="0.2">
      <c r="A44" s="459"/>
      <c r="B44" s="447"/>
      <c r="C44" s="34" t="str">
        <f>IF('7. Actos Administrativos notifi'!$B$42="","",'7. Actos Administrativos notifi'!$B$42)</f>
        <v>Número de actos administrativos por notificar</v>
      </c>
      <c r="D44" s="65">
        <v>0</v>
      </c>
      <c r="E44" s="418"/>
      <c r="F44" s="448"/>
      <c r="G44" s="448"/>
      <c r="H44" s="449"/>
    </row>
    <row r="45" spans="1:8" ht="43.5" customHeight="1" x14ac:dyDescent="0.2">
      <c r="A45" s="459"/>
      <c r="B45" s="444" t="s">
        <v>184</v>
      </c>
      <c r="C45" s="34" t="str">
        <f>IF('7. Actos Administrativos notifi'!$B$40="","",'7. Actos Administrativos notifi'!$B$40)</f>
        <v>Número de actos administrativos notificados</v>
      </c>
      <c r="D45" s="65">
        <v>174</v>
      </c>
      <c r="E45" s="418">
        <f>IF(D46=0,"0",D45/D46)</f>
        <v>12.428571428571429</v>
      </c>
      <c r="F45" s="445"/>
      <c r="G45" s="445"/>
      <c r="H45" s="446"/>
    </row>
    <row r="46" spans="1:8" ht="43.5" customHeight="1" x14ac:dyDescent="0.2">
      <c r="A46" s="459"/>
      <c r="B46" s="444"/>
      <c r="C46" s="34" t="str">
        <f>IF('7. Actos Administrativos notifi'!$B$42="","",'7. Actos Administrativos notifi'!$B$42)</f>
        <v>Número de actos administrativos por notificar</v>
      </c>
      <c r="D46" s="65">
        <v>14</v>
      </c>
      <c r="E46" s="418"/>
      <c r="F46" s="448"/>
      <c r="G46" s="448"/>
      <c r="H46" s="449"/>
    </row>
    <row r="47" spans="1:8" ht="43.5" customHeight="1" x14ac:dyDescent="0.2">
      <c r="A47" s="459"/>
      <c r="B47" s="450" t="s">
        <v>185</v>
      </c>
      <c r="C47" s="34" t="str">
        <f>IF('7. Actos Administrativos notifi'!$B$40="","",'7. Actos Administrativos notifi'!$B$40)</f>
        <v>Número de actos administrativos notificados</v>
      </c>
      <c r="D47" s="65">
        <v>173</v>
      </c>
      <c r="E47" s="418">
        <f>IF(D48=0,"0",D47/D48)</f>
        <v>12.357142857142858</v>
      </c>
      <c r="F47" s="445"/>
      <c r="G47" s="445"/>
      <c r="H47" s="446"/>
    </row>
    <row r="48" spans="1:8" ht="43.5" customHeight="1" thickBot="1" x14ac:dyDescent="0.25">
      <c r="A48" s="460"/>
      <c r="B48" s="451"/>
      <c r="C48" s="61" t="str">
        <f>IF('7. Actos Administrativos notifi'!$B$42="","",'7. Actos Administrativos notifi'!$B$42)</f>
        <v>Número de actos administrativos por notificar</v>
      </c>
      <c r="D48" s="73">
        <v>14</v>
      </c>
      <c r="E48" s="426"/>
      <c r="F48" s="452"/>
      <c r="G48" s="452"/>
      <c r="H48" s="453"/>
    </row>
    <row r="49" spans="1:8" ht="25.5" customHeight="1" thickBot="1" x14ac:dyDescent="0.25">
      <c r="C49" s="75"/>
      <c r="E49" s="77"/>
      <c r="F49" s="78"/>
      <c r="G49" s="78"/>
      <c r="H49" s="78"/>
    </row>
    <row r="50" spans="1:8" ht="43.5" customHeight="1" x14ac:dyDescent="0.2">
      <c r="A50" s="346" t="s">
        <v>199</v>
      </c>
      <c r="B50" s="454" t="s">
        <v>193</v>
      </c>
      <c r="C50" s="33" t="str">
        <f>IF('7. Actos Administrativos notifi'!$B$40="","",'7. Actos Administrativos notifi'!$B$40)</f>
        <v>Número de actos administrativos notificados</v>
      </c>
      <c r="D50" s="35">
        <f>D53+D55+D57</f>
        <v>0</v>
      </c>
      <c r="E50" s="435" t="str">
        <f>IF(D51=0,"0",D50/D51)</f>
        <v>0</v>
      </c>
      <c r="F50" s="456"/>
      <c r="G50" s="456"/>
      <c r="H50" s="457"/>
    </row>
    <row r="51" spans="1:8" ht="43.5" customHeight="1" x14ac:dyDescent="0.2">
      <c r="A51" s="313"/>
      <c r="B51" s="455"/>
      <c r="C51" s="34" t="str">
        <f>IF('7. Actos Administrativos notifi'!$B$42="","",'7. Actos Administrativos notifi'!$B$42)</f>
        <v>Número de actos administrativos por notificar</v>
      </c>
      <c r="D51" s="36">
        <f>D54+D56+D58</f>
        <v>0</v>
      </c>
      <c r="E51" s="418"/>
      <c r="F51" s="448"/>
      <c r="G51" s="448"/>
      <c r="H51" s="449"/>
    </row>
    <row r="52" spans="1:8" ht="6.75" customHeight="1" x14ac:dyDescent="0.2">
      <c r="A52" s="411"/>
      <c r="B52" s="412"/>
      <c r="C52" s="412"/>
      <c r="D52" s="412"/>
      <c r="E52" s="412"/>
      <c r="F52" s="412"/>
      <c r="G52" s="412"/>
      <c r="H52" s="413"/>
    </row>
    <row r="53" spans="1:8" ht="43.5" customHeight="1" x14ac:dyDescent="0.2">
      <c r="A53" s="441" t="s">
        <v>199</v>
      </c>
      <c r="B53" s="447" t="s">
        <v>183</v>
      </c>
      <c r="C53" s="34" t="str">
        <f>IF('7. Actos Administrativos notifi'!$B$40="","",'7. Actos Administrativos notifi'!$B$40)</f>
        <v>Número de actos administrativos notificados</v>
      </c>
      <c r="D53" s="65"/>
      <c r="E53" s="418" t="str">
        <f>IF(D54=0,"0",D53/D54)</f>
        <v>0</v>
      </c>
      <c r="F53" s="445"/>
      <c r="G53" s="445"/>
      <c r="H53" s="446"/>
    </row>
    <row r="54" spans="1:8" ht="43.5" customHeight="1" x14ac:dyDescent="0.2">
      <c r="A54" s="442"/>
      <c r="B54" s="447"/>
      <c r="C54" s="34" t="str">
        <f>IF('7. Actos Administrativos notifi'!$B$42="","",'7. Actos Administrativos notifi'!$B$42)</f>
        <v>Número de actos administrativos por notificar</v>
      </c>
      <c r="D54" s="65"/>
      <c r="E54" s="418"/>
      <c r="F54" s="448"/>
      <c r="G54" s="448"/>
      <c r="H54" s="449"/>
    </row>
    <row r="55" spans="1:8" ht="43.5" customHeight="1" x14ac:dyDescent="0.2">
      <c r="A55" s="442"/>
      <c r="B55" s="444" t="s">
        <v>184</v>
      </c>
      <c r="C55" s="34" t="str">
        <f>IF('7. Actos Administrativos notifi'!$B$40="","",'7. Actos Administrativos notifi'!$B$40)</f>
        <v>Número de actos administrativos notificados</v>
      </c>
      <c r="D55" s="65"/>
      <c r="E55" s="418" t="str">
        <f>IF(D56=0,"0",D55/D56)</f>
        <v>0</v>
      </c>
      <c r="F55" s="445"/>
      <c r="G55" s="445"/>
      <c r="H55" s="446"/>
    </row>
    <row r="56" spans="1:8" ht="43.5" customHeight="1" x14ac:dyDescent="0.2">
      <c r="A56" s="442"/>
      <c r="B56" s="444"/>
      <c r="C56" s="34" t="str">
        <f>IF('7. Actos Administrativos notifi'!$B$42="","",'7. Actos Administrativos notifi'!$B$42)</f>
        <v>Número de actos administrativos por notificar</v>
      </c>
      <c r="D56" s="65"/>
      <c r="E56" s="418"/>
      <c r="F56" s="448"/>
      <c r="G56" s="448"/>
      <c r="H56" s="449"/>
    </row>
    <row r="57" spans="1:8" ht="43.5" customHeight="1" x14ac:dyDescent="0.2">
      <c r="A57" s="442"/>
      <c r="B57" s="450" t="s">
        <v>185</v>
      </c>
      <c r="C57" s="34" t="str">
        <f>IF('7. Actos Administrativos notifi'!$B$40="","",'7. Actos Administrativos notifi'!$B$40)</f>
        <v>Número de actos administrativos notificados</v>
      </c>
      <c r="D57" s="65"/>
      <c r="E57" s="418" t="str">
        <f>IF(D58=0,"0",D57/D58)</f>
        <v>0</v>
      </c>
      <c r="F57" s="445"/>
      <c r="G57" s="445"/>
      <c r="H57" s="446"/>
    </row>
    <row r="58" spans="1:8" ht="43.5" customHeight="1" thickBot="1" x14ac:dyDescent="0.25">
      <c r="A58" s="443"/>
      <c r="B58" s="451"/>
      <c r="C58" s="61" t="str">
        <f>IF('7. Actos Administrativos notifi'!$B$42="","",'7. Actos Administrativos notifi'!$B$42)</f>
        <v>Número de actos administrativos por notificar</v>
      </c>
      <c r="D58" s="73"/>
      <c r="E58" s="426"/>
      <c r="F58" s="452"/>
      <c r="G58" s="452"/>
      <c r="H58" s="453"/>
    </row>
    <row r="59" spans="1:8" ht="33" customHeight="1" thickBot="1" x14ac:dyDescent="0.25">
      <c r="C59" s="75"/>
      <c r="E59" s="77"/>
      <c r="F59" s="78"/>
      <c r="G59" s="78"/>
      <c r="H59" s="78"/>
    </row>
    <row r="60" spans="1:8" ht="43.5" customHeight="1" x14ac:dyDescent="0.2">
      <c r="A60" s="346" t="s">
        <v>200</v>
      </c>
      <c r="B60" s="454" t="s">
        <v>193</v>
      </c>
      <c r="C60" s="33" t="str">
        <f>IF('7. Actos Administrativos notifi'!$B$40="","",'7. Actos Administrativos notifi'!$B$40)</f>
        <v>Número de actos administrativos notificados</v>
      </c>
      <c r="D60" s="35">
        <f>D63+D65+D67</f>
        <v>0</v>
      </c>
      <c r="E60" s="435" t="str">
        <f>IF(D61=0,"0",D60/D61)</f>
        <v>0</v>
      </c>
      <c r="F60" s="456"/>
      <c r="G60" s="456"/>
      <c r="H60" s="457"/>
    </row>
    <row r="61" spans="1:8" ht="43.5" customHeight="1" x14ac:dyDescent="0.2">
      <c r="A61" s="313"/>
      <c r="B61" s="455"/>
      <c r="C61" s="34" t="str">
        <f>IF('7. Actos Administrativos notifi'!$B$42="","",'7. Actos Administrativos notifi'!$B$42)</f>
        <v>Número de actos administrativos por notificar</v>
      </c>
      <c r="D61" s="36">
        <f>D64+D66+D68</f>
        <v>0</v>
      </c>
      <c r="E61" s="418"/>
      <c r="F61" s="448"/>
      <c r="G61" s="448"/>
      <c r="H61" s="449"/>
    </row>
    <row r="62" spans="1:8" ht="9.75" customHeight="1" x14ac:dyDescent="0.2">
      <c r="A62" s="411"/>
      <c r="B62" s="412"/>
      <c r="C62" s="412"/>
      <c r="D62" s="412"/>
      <c r="E62" s="412"/>
      <c r="F62" s="412"/>
      <c r="G62" s="412"/>
      <c r="H62" s="413"/>
    </row>
    <row r="63" spans="1:8" ht="43.5" customHeight="1" x14ac:dyDescent="0.2">
      <c r="A63" s="441" t="s">
        <v>200</v>
      </c>
      <c r="B63" s="447" t="s">
        <v>183</v>
      </c>
      <c r="C63" s="34" t="str">
        <f>IF('7. Actos Administrativos notifi'!$B$40="","",'7. Actos Administrativos notifi'!$B$40)</f>
        <v>Número de actos administrativos notificados</v>
      </c>
      <c r="D63" s="65"/>
      <c r="E63" s="418" t="str">
        <f>IF(D64=0,"0",D63/D64)</f>
        <v>0</v>
      </c>
      <c r="F63" s="445"/>
      <c r="G63" s="445"/>
      <c r="H63" s="446"/>
    </row>
    <row r="64" spans="1:8" ht="43.5" customHeight="1" x14ac:dyDescent="0.2">
      <c r="A64" s="442"/>
      <c r="B64" s="447"/>
      <c r="C64" s="34" t="str">
        <f>IF('7. Actos Administrativos notifi'!$B$42="","",'7. Actos Administrativos notifi'!$B$42)</f>
        <v>Número de actos administrativos por notificar</v>
      </c>
      <c r="D64" s="65"/>
      <c r="E64" s="418"/>
      <c r="F64" s="448"/>
      <c r="G64" s="448"/>
      <c r="H64" s="449"/>
    </row>
    <row r="65" spans="1:12" ht="43.5" customHeight="1" x14ac:dyDescent="0.2">
      <c r="A65" s="442"/>
      <c r="B65" s="444" t="s">
        <v>184</v>
      </c>
      <c r="C65" s="34" t="str">
        <f>IF('7. Actos Administrativos notifi'!$B$40="","",'7. Actos Administrativos notifi'!$B$40)</f>
        <v>Número de actos administrativos notificados</v>
      </c>
      <c r="D65" s="65"/>
      <c r="E65" s="418" t="str">
        <f>IF(D66=0,"0",D65/D66)</f>
        <v>0</v>
      </c>
      <c r="F65" s="445"/>
      <c r="G65" s="445"/>
      <c r="H65" s="446"/>
    </row>
    <row r="66" spans="1:12" ht="43.5" customHeight="1" x14ac:dyDescent="0.2">
      <c r="A66" s="442"/>
      <c r="B66" s="444"/>
      <c r="C66" s="34" t="str">
        <f>IF('7. Actos Administrativos notifi'!$B$42="","",'7. Actos Administrativos notifi'!$B$42)</f>
        <v>Número de actos administrativos por notificar</v>
      </c>
      <c r="D66" s="65"/>
      <c r="E66" s="418"/>
      <c r="F66" s="448"/>
      <c r="G66" s="448"/>
      <c r="H66" s="449"/>
    </row>
    <row r="67" spans="1:12" ht="43.5" customHeight="1" x14ac:dyDescent="0.2">
      <c r="A67" s="442"/>
      <c r="B67" s="450" t="s">
        <v>185</v>
      </c>
      <c r="C67" s="34" t="str">
        <f>IF('7. Actos Administrativos notifi'!$B$40="","",'7. Actos Administrativos notifi'!$B$40)</f>
        <v>Número de actos administrativos notificados</v>
      </c>
      <c r="D67" s="65"/>
      <c r="E67" s="418" t="str">
        <f>IF(D68=0,"0",D67/D68)</f>
        <v>0</v>
      </c>
      <c r="F67" s="445"/>
      <c r="G67" s="445"/>
      <c r="H67" s="446"/>
    </row>
    <row r="68" spans="1:12" ht="43.5" customHeight="1" thickBot="1" x14ac:dyDescent="0.25">
      <c r="A68" s="443"/>
      <c r="B68" s="451"/>
      <c r="C68" s="61" t="str">
        <f>IF('7. Actos Administrativos notifi'!$B$42="","",'7. Actos Administrativos notifi'!$B$42)</f>
        <v>Número de actos administrativos por notificar</v>
      </c>
      <c r="D68" s="73"/>
      <c r="E68" s="426"/>
      <c r="F68" s="452"/>
      <c r="G68" s="452"/>
      <c r="H68" s="453"/>
    </row>
    <row r="69" spans="1:12" ht="23.25" customHeight="1" thickBot="1" x14ac:dyDescent="0.25">
      <c r="C69" s="75"/>
      <c r="E69" s="77"/>
      <c r="F69" s="78"/>
      <c r="G69" s="78"/>
      <c r="H69" s="78"/>
    </row>
    <row r="70" spans="1:12" ht="43.5" customHeight="1" x14ac:dyDescent="0.2">
      <c r="A70" s="346" t="s">
        <v>201</v>
      </c>
      <c r="B70" s="454" t="s">
        <v>193</v>
      </c>
      <c r="C70" s="33" t="str">
        <f>IF('7. Actos Administrativos notifi'!$B$40="","",'7. Actos Administrativos notifi'!$B$40)</f>
        <v>Número de actos administrativos notificados</v>
      </c>
      <c r="D70" s="35">
        <f>D73+D75+D77</f>
        <v>0</v>
      </c>
      <c r="E70" s="435" t="str">
        <f>IF(D71=0,"0",D70/D71)</f>
        <v>0</v>
      </c>
      <c r="F70" s="456"/>
      <c r="G70" s="456"/>
      <c r="H70" s="457"/>
    </row>
    <row r="71" spans="1:12" ht="43.5" customHeight="1" x14ac:dyDescent="0.2">
      <c r="A71" s="313"/>
      <c r="B71" s="455"/>
      <c r="C71" s="34" t="str">
        <f>IF('7. Actos Administrativos notifi'!$B$42="","",'7. Actos Administrativos notifi'!$B$42)</f>
        <v>Número de actos administrativos por notificar</v>
      </c>
      <c r="D71" s="36">
        <f>D74+D76+D78</f>
        <v>0</v>
      </c>
      <c r="E71" s="418"/>
      <c r="F71" s="448"/>
      <c r="G71" s="448"/>
      <c r="H71" s="449"/>
    </row>
    <row r="72" spans="1:12" ht="10.5" customHeight="1" x14ac:dyDescent="0.2">
      <c r="A72" s="411"/>
      <c r="B72" s="412"/>
      <c r="C72" s="412"/>
      <c r="D72" s="412"/>
      <c r="E72" s="412"/>
      <c r="F72" s="412"/>
      <c r="G72" s="412"/>
      <c r="H72" s="413"/>
    </row>
    <row r="73" spans="1:12" ht="43.5" customHeight="1" x14ac:dyDescent="0.2">
      <c r="A73" s="441" t="s">
        <v>201</v>
      </c>
      <c r="B73" s="447" t="s">
        <v>183</v>
      </c>
      <c r="C73" s="34" t="str">
        <f>IF('7. Actos Administrativos notifi'!$B$40="","",'7. Actos Administrativos notifi'!$B$40)</f>
        <v>Número de actos administrativos notificados</v>
      </c>
      <c r="D73" s="65"/>
      <c r="E73" s="418" t="str">
        <f>IF(D74=0,"0",D73/D74)</f>
        <v>0</v>
      </c>
      <c r="F73" s="445"/>
      <c r="G73" s="445"/>
      <c r="H73" s="446"/>
    </row>
    <row r="74" spans="1:12" ht="43.5" customHeight="1" x14ac:dyDescent="0.2">
      <c r="A74" s="442"/>
      <c r="B74" s="447"/>
      <c r="C74" s="34" t="str">
        <f>IF('7. Actos Administrativos notifi'!$B$42="","",'7. Actos Administrativos notifi'!$B$42)</f>
        <v>Número de actos administrativos por notificar</v>
      </c>
      <c r="D74" s="65"/>
      <c r="E74" s="418"/>
      <c r="F74" s="448"/>
      <c r="G74" s="448"/>
      <c r="H74" s="449"/>
    </row>
    <row r="75" spans="1:12" ht="43.5" customHeight="1" x14ac:dyDescent="0.2">
      <c r="A75" s="442"/>
      <c r="B75" s="444" t="s">
        <v>184</v>
      </c>
      <c r="C75" s="34" t="str">
        <f>IF('7. Actos Administrativos notifi'!$B$40="","",'7. Actos Administrativos notifi'!$B$40)</f>
        <v>Número de actos administrativos notificados</v>
      </c>
      <c r="D75" s="65"/>
      <c r="E75" s="418" t="str">
        <f>IF(D76=0,"0",D75/D76)</f>
        <v>0</v>
      </c>
      <c r="F75" s="445"/>
      <c r="G75" s="445"/>
      <c r="H75" s="446"/>
    </row>
    <row r="76" spans="1:12" ht="43.5" customHeight="1" x14ac:dyDescent="0.2">
      <c r="A76" s="442"/>
      <c r="B76" s="444"/>
      <c r="C76" s="34" t="str">
        <f>IF('7. Actos Administrativos notifi'!$B$42="","",'7. Actos Administrativos notifi'!$B$42)</f>
        <v>Número de actos administrativos por notificar</v>
      </c>
      <c r="D76" s="65"/>
      <c r="E76" s="418"/>
      <c r="F76" s="448"/>
      <c r="G76" s="448"/>
      <c r="H76" s="449"/>
    </row>
    <row r="77" spans="1:12" ht="43.5" customHeight="1" x14ac:dyDescent="0.2">
      <c r="A77" s="442"/>
      <c r="B77" s="450" t="s">
        <v>185</v>
      </c>
      <c r="C77" s="34" t="str">
        <f>IF('7. Actos Administrativos notifi'!$B$40="","",'7. Actos Administrativos notifi'!$B$40)</f>
        <v>Número de actos administrativos notificados</v>
      </c>
      <c r="D77" s="65"/>
      <c r="E77" s="418" t="str">
        <f>IF(D78=0,"0",D77/D78)</f>
        <v>0</v>
      </c>
      <c r="F77" s="445"/>
      <c r="G77" s="445"/>
      <c r="H77" s="446"/>
    </row>
    <row r="78" spans="1:12" ht="43.5" customHeight="1" thickBot="1" x14ac:dyDescent="0.25">
      <c r="A78" s="443"/>
      <c r="B78" s="451"/>
      <c r="C78" s="61" t="str">
        <f>IF('7. Actos Administrativos notifi'!$B$42="","",'7. Actos Administrativos notifi'!$B$42)</f>
        <v>Número de actos administrativos por notificar</v>
      </c>
      <c r="D78" s="73"/>
      <c r="E78" s="426"/>
      <c r="F78" s="452"/>
      <c r="G78" s="452"/>
      <c r="H78" s="453"/>
    </row>
    <row r="79" spans="1:12" s="20" customFormat="1" ht="27" customHeight="1" thickBot="1" x14ac:dyDescent="0.25">
      <c r="A79" s="74"/>
      <c r="B79" s="74"/>
      <c r="C79" s="75"/>
      <c r="D79" s="76"/>
      <c r="E79" s="77"/>
      <c r="F79" s="78"/>
      <c r="G79" s="78"/>
      <c r="H79" s="78"/>
      <c r="L79" s="69"/>
    </row>
    <row r="80" spans="1:12" s="20" customFormat="1" ht="43.5" customHeight="1" x14ac:dyDescent="0.2">
      <c r="A80" s="346" t="s">
        <v>202</v>
      </c>
      <c r="B80" s="454" t="s">
        <v>193</v>
      </c>
      <c r="C80" s="33" t="str">
        <f>IF('7. Actos Administrativos notifi'!$B$40="","",'7. Actos Administrativos notifi'!$B$40)</f>
        <v>Número de actos administrativos notificados</v>
      </c>
      <c r="D80" s="35">
        <f>D83+D85+D87</f>
        <v>0</v>
      </c>
      <c r="E80" s="435" t="str">
        <f>IF(D81=0,"0",D80/D81)</f>
        <v>0</v>
      </c>
      <c r="F80" s="456"/>
      <c r="G80" s="456"/>
      <c r="H80" s="457"/>
      <c r="L80" s="69"/>
    </row>
    <row r="81" spans="1:12" s="20" customFormat="1" ht="43.5" customHeight="1" x14ac:dyDescent="0.2">
      <c r="A81" s="313"/>
      <c r="B81" s="455"/>
      <c r="C81" s="34" t="str">
        <f>IF('7. Actos Administrativos notifi'!$B$42="","",'7. Actos Administrativos notifi'!$B$42)</f>
        <v>Número de actos administrativos por notificar</v>
      </c>
      <c r="D81" s="36">
        <f>D84+D86+D88</f>
        <v>0</v>
      </c>
      <c r="E81" s="418"/>
      <c r="F81" s="448"/>
      <c r="G81" s="448"/>
      <c r="H81" s="449"/>
      <c r="L81" s="69"/>
    </row>
    <row r="82" spans="1:12" s="20" customFormat="1" ht="11.25" customHeight="1" x14ac:dyDescent="0.2">
      <c r="A82" s="411"/>
      <c r="B82" s="412"/>
      <c r="C82" s="412"/>
      <c r="D82" s="412"/>
      <c r="E82" s="412"/>
      <c r="F82" s="412"/>
      <c r="G82" s="412"/>
      <c r="H82" s="413"/>
      <c r="L82" s="69"/>
    </row>
    <row r="83" spans="1:12" s="20" customFormat="1" ht="43.5" customHeight="1" x14ac:dyDescent="0.2">
      <c r="A83" s="441" t="s">
        <v>202</v>
      </c>
      <c r="B83" s="447" t="s">
        <v>183</v>
      </c>
      <c r="C83" s="34" t="str">
        <f>IF('7. Actos Administrativos notifi'!$B$40="","",'7. Actos Administrativos notifi'!$B$40)</f>
        <v>Número de actos administrativos notificados</v>
      </c>
      <c r="D83" s="65"/>
      <c r="E83" s="418" t="str">
        <f>IF(D84=0,"0",D83/D84)</f>
        <v>0</v>
      </c>
      <c r="F83" s="445"/>
      <c r="G83" s="445"/>
      <c r="H83" s="446"/>
      <c r="L83" s="69"/>
    </row>
    <row r="84" spans="1:12" s="20" customFormat="1" ht="43.5" customHeight="1" x14ac:dyDescent="0.2">
      <c r="A84" s="442"/>
      <c r="B84" s="447"/>
      <c r="C84" s="34" t="str">
        <f>IF('7. Actos Administrativos notifi'!$B$42="","",'7. Actos Administrativos notifi'!$B$42)</f>
        <v>Número de actos administrativos por notificar</v>
      </c>
      <c r="D84" s="65"/>
      <c r="E84" s="418"/>
      <c r="F84" s="448"/>
      <c r="G84" s="448"/>
      <c r="H84" s="449"/>
      <c r="L84" s="69"/>
    </row>
    <row r="85" spans="1:12" s="20" customFormat="1" ht="43.5" customHeight="1" x14ac:dyDescent="0.2">
      <c r="A85" s="442"/>
      <c r="B85" s="444" t="s">
        <v>184</v>
      </c>
      <c r="C85" s="34" t="str">
        <f>IF('7. Actos Administrativos notifi'!$B$40="","",'7. Actos Administrativos notifi'!$B$40)</f>
        <v>Número de actos administrativos notificados</v>
      </c>
      <c r="D85" s="65"/>
      <c r="E85" s="418" t="str">
        <f>IF(D86=0,"0",D85/D86)</f>
        <v>0</v>
      </c>
      <c r="F85" s="445"/>
      <c r="G85" s="445"/>
      <c r="H85" s="446"/>
      <c r="L85" s="69"/>
    </row>
    <row r="86" spans="1:12" s="20" customFormat="1" ht="43.5" customHeight="1" x14ac:dyDescent="0.2">
      <c r="A86" s="442"/>
      <c r="B86" s="444"/>
      <c r="C86" s="34" t="str">
        <f>IF('7. Actos Administrativos notifi'!$B$42="","",'7. Actos Administrativos notifi'!$B$42)</f>
        <v>Número de actos administrativos por notificar</v>
      </c>
      <c r="D86" s="65"/>
      <c r="E86" s="418"/>
      <c r="F86" s="448"/>
      <c r="G86" s="448"/>
      <c r="H86" s="449"/>
      <c r="L86" s="69"/>
    </row>
    <row r="87" spans="1:12" s="20" customFormat="1" ht="43.5" customHeight="1" x14ac:dyDescent="0.2">
      <c r="A87" s="442"/>
      <c r="B87" s="450" t="s">
        <v>185</v>
      </c>
      <c r="C87" s="34" t="str">
        <f>IF('7. Actos Administrativos notifi'!$B$40="","",'7. Actos Administrativos notifi'!$B$40)</f>
        <v>Número de actos administrativos notificados</v>
      </c>
      <c r="D87" s="65"/>
      <c r="E87" s="418" t="str">
        <f>IF(D88=0,"0",D87/D88)</f>
        <v>0</v>
      </c>
      <c r="F87" s="445"/>
      <c r="G87" s="445"/>
      <c r="H87" s="446"/>
      <c r="L87" s="69"/>
    </row>
    <row r="88" spans="1:12" s="20" customFormat="1" ht="43.5" customHeight="1" thickBot="1" x14ac:dyDescent="0.25">
      <c r="A88" s="443"/>
      <c r="B88" s="451"/>
      <c r="C88" s="61" t="str">
        <f>IF('7. Actos Administrativos notifi'!$B$42="","",'7. Actos Administrativos notifi'!$B$42)</f>
        <v>Número de actos administrativos por notificar</v>
      </c>
      <c r="D88" s="73"/>
      <c r="E88" s="426"/>
      <c r="F88" s="452"/>
      <c r="G88" s="452"/>
      <c r="H88" s="453"/>
      <c r="L88" s="69"/>
    </row>
    <row r="89" spans="1:12" s="20" customFormat="1" ht="27.75" customHeight="1" thickBot="1" x14ac:dyDescent="0.25">
      <c r="A89" s="74"/>
      <c r="B89" s="74"/>
      <c r="C89" s="75"/>
      <c r="D89" s="76"/>
      <c r="E89" s="77"/>
      <c r="F89" s="78"/>
      <c r="G89" s="78"/>
      <c r="H89" s="78"/>
      <c r="L89" s="69"/>
    </row>
    <row r="90" spans="1:12" s="20" customFormat="1" ht="43.5" customHeight="1" x14ac:dyDescent="0.2">
      <c r="A90" s="346" t="s">
        <v>203</v>
      </c>
      <c r="B90" s="454" t="s">
        <v>193</v>
      </c>
      <c r="C90" s="33" t="str">
        <f>IF('7. Actos Administrativos notifi'!$B$40="","",'7. Actos Administrativos notifi'!$B$40)</f>
        <v>Número de actos administrativos notificados</v>
      </c>
      <c r="D90" s="35">
        <f>D93+D95+D97</f>
        <v>0</v>
      </c>
      <c r="E90" s="435" t="str">
        <f>IF(D91=0,"0",D90/D91)</f>
        <v>0</v>
      </c>
      <c r="F90" s="456"/>
      <c r="G90" s="456"/>
      <c r="H90" s="457"/>
      <c r="L90" s="69"/>
    </row>
    <row r="91" spans="1:12" s="20" customFormat="1" ht="43.5" customHeight="1" x14ac:dyDescent="0.2">
      <c r="A91" s="313"/>
      <c r="B91" s="455"/>
      <c r="C91" s="34" t="str">
        <f>IF('7. Actos Administrativos notifi'!$B$42="","",'7. Actos Administrativos notifi'!$B$42)</f>
        <v>Número de actos administrativos por notificar</v>
      </c>
      <c r="D91" s="36">
        <f>D94+D96+D98</f>
        <v>0</v>
      </c>
      <c r="E91" s="418"/>
      <c r="F91" s="448"/>
      <c r="G91" s="448"/>
      <c r="H91" s="449"/>
      <c r="L91" s="69"/>
    </row>
    <row r="92" spans="1:12" s="20" customFormat="1" ht="9" customHeight="1" x14ac:dyDescent="0.2">
      <c r="A92" s="103"/>
      <c r="B92" s="102"/>
      <c r="C92" s="102"/>
      <c r="D92" s="102"/>
      <c r="E92" s="102"/>
      <c r="F92" s="102"/>
      <c r="G92" s="102"/>
      <c r="H92" s="104"/>
      <c r="L92" s="69"/>
    </row>
    <row r="93" spans="1:12" s="20" customFormat="1" ht="43.5" customHeight="1" x14ac:dyDescent="0.2">
      <c r="A93" s="441" t="s">
        <v>203</v>
      </c>
      <c r="B93" s="447" t="s">
        <v>183</v>
      </c>
      <c r="C93" s="34" t="str">
        <f>IF('7. Actos Administrativos notifi'!$B$40="","",'7. Actos Administrativos notifi'!$B$40)</f>
        <v>Número de actos administrativos notificados</v>
      </c>
      <c r="D93" s="65"/>
      <c r="E93" s="418" t="str">
        <f>IF(D94=0,"0",D93/D94)</f>
        <v>0</v>
      </c>
      <c r="F93" s="445"/>
      <c r="G93" s="445"/>
      <c r="H93" s="446"/>
      <c r="L93" s="69"/>
    </row>
    <row r="94" spans="1:12" s="20" customFormat="1" ht="43.5" customHeight="1" x14ac:dyDescent="0.2">
      <c r="A94" s="442"/>
      <c r="B94" s="447"/>
      <c r="C94" s="34" t="str">
        <f>IF('7. Actos Administrativos notifi'!$B$42="","",'7. Actos Administrativos notifi'!$B$42)</f>
        <v>Número de actos administrativos por notificar</v>
      </c>
      <c r="D94" s="65"/>
      <c r="E94" s="418"/>
      <c r="F94" s="448"/>
      <c r="G94" s="448"/>
      <c r="H94" s="449"/>
      <c r="L94" s="69"/>
    </row>
    <row r="95" spans="1:12" s="20" customFormat="1" ht="43.5" customHeight="1" x14ac:dyDescent="0.2">
      <c r="A95" s="442"/>
      <c r="B95" s="444" t="s">
        <v>184</v>
      </c>
      <c r="C95" s="34" t="str">
        <f>IF('7. Actos Administrativos notifi'!$B$40="","",'7. Actos Administrativos notifi'!$B$40)</f>
        <v>Número de actos administrativos notificados</v>
      </c>
      <c r="D95" s="65"/>
      <c r="E95" s="418" t="str">
        <f>IF(D96=0,"0",D95/D96)</f>
        <v>0</v>
      </c>
      <c r="F95" s="445"/>
      <c r="G95" s="445"/>
      <c r="H95" s="446"/>
      <c r="L95" s="69"/>
    </row>
    <row r="96" spans="1:12" s="20" customFormat="1" ht="43.5" customHeight="1" x14ac:dyDescent="0.2">
      <c r="A96" s="442"/>
      <c r="B96" s="444"/>
      <c r="C96" s="34" t="str">
        <f>IF('7. Actos Administrativos notifi'!$B$42="","",'7. Actos Administrativos notifi'!$B$42)</f>
        <v>Número de actos administrativos por notificar</v>
      </c>
      <c r="D96" s="65"/>
      <c r="E96" s="418"/>
      <c r="F96" s="448"/>
      <c r="G96" s="448"/>
      <c r="H96" s="449"/>
      <c r="L96" s="69"/>
    </row>
    <row r="97" spans="1:12" s="20" customFormat="1" ht="43.5" customHeight="1" x14ac:dyDescent="0.2">
      <c r="A97" s="442"/>
      <c r="B97" s="450" t="s">
        <v>185</v>
      </c>
      <c r="C97" s="34" t="str">
        <f>IF('7. Actos Administrativos notifi'!$B$40="","",'7. Actos Administrativos notifi'!$B$40)</f>
        <v>Número de actos administrativos notificados</v>
      </c>
      <c r="D97" s="65"/>
      <c r="E97" s="418" t="str">
        <f>IF(D98=0,"0",D97/D98)</f>
        <v>0</v>
      </c>
      <c r="F97" s="445"/>
      <c r="G97" s="445"/>
      <c r="H97" s="446"/>
      <c r="L97" s="69"/>
    </row>
    <row r="98" spans="1:12" s="20" customFormat="1" ht="43.5" customHeight="1" thickBot="1" x14ac:dyDescent="0.25">
      <c r="A98" s="443"/>
      <c r="B98" s="451"/>
      <c r="C98" s="61" t="str">
        <f>IF('7. Actos Administrativos notifi'!$B$42="","",'7. Actos Administrativos notifi'!$B$42)</f>
        <v>Número de actos administrativos por notificar</v>
      </c>
      <c r="D98" s="73"/>
      <c r="E98" s="426"/>
      <c r="F98" s="452"/>
      <c r="G98" s="452"/>
      <c r="H98" s="453"/>
      <c r="L98" s="69"/>
    </row>
    <row r="116" spans="12:12" ht="30" customHeight="1" x14ac:dyDescent="0.2">
      <c r="L116" s="72"/>
    </row>
    <row r="117" spans="12:12" ht="30" customHeight="1" x14ac:dyDescent="0.2">
      <c r="L117" s="72"/>
    </row>
    <row r="118" spans="12:12" ht="30" customHeight="1" x14ac:dyDescent="0.2">
      <c r="L118" s="72"/>
    </row>
    <row r="119" spans="12:12" ht="30" customHeight="1" x14ac:dyDescent="0.2">
      <c r="L119" s="72"/>
    </row>
    <row r="120" spans="12:12" ht="30" customHeight="1" x14ac:dyDescent="0.2">
      <c r="L120" s="72"/>
    </row>
    <row r="121" spans="12:12" ht="30" customHeight="1" x14ac:dyDescent="0.2">
      <c r="L121" s="72"/>
    </row>
    <row r="122" spans="12:12" ht="30" customHeight="1" x14ac:dyDescent="0.2">
      <c r="L122" s="72"/>
    </row>
    <row r="123" spans="12:12" ht="30" customHeight="1" x14ac:dyDescent="0.2">
      <c r="L123" s="72"/>
    </row>
    <row r="124" spans="12:12" ht="30" customHeight="1" x14ac:dyDescent="0.2">
      <c r="L124" s="72"/>
    </row>
    <row r="125" spans="12:12" ht="30" customHeight="1" x14ac:dyDescent="0.2">
      <c r="L125" s="72"/>
    </row>
    <row r="126" spans="12:12" ht="30" customHeight="1" x14ac:dyDescent="0.2">
      <c r="L126" s="72"/>
    </row>
  </sheetData>
  <mergeCells count="186">
    <mergeCell ref="D8:E8"/>
    <mergeCell ref="F8:H9"/>
    <mergeCell ref="B8:B9"/>
    <mergeCell ref="C6:H6"/>
    <mergeCell ref="A8:A9"/>
    <mergeCell ref="C8:C9"/>
    <mergeCell ref="G1:H1"/>
    <mergeCell ref="G2:H2"/>
    <mergeCell ref="G3:H3"/>
    <mergeCell ref="G4:H4"/>
    <mergeCell ref="B1:F1"/>
    <mergeCell ref="B2:F2"/>
    <mergeCell ref="B3:F3"/>
    <mergeCell ref="B4:F4"/>
    <mergeCell ref="A1:A4"/>
    <mergeCell ref="A10:A11"/>
    <mergeCell ref="B10:B11"/>
    <mergeCell ref="E10:E11"/>
    <mergeCell ref="F10:H10"/>
    <mergeCell ref="F11:H11"/>
    <mergeCell ref="B23:B24"/>
    <mergeCell ref="E23:E24"/>
    <mergeCell ref="F23:H23"/>
    <mergeCell ref="F24:H24"/>
    <mergeCell ref="A23:A28"/>
    <mergeCell ref="B25:B26"/>
    <mergeCell ref="E25:E26"/>
    <mergeCell ref="F25:H25"/>
    <mergeCell ref="F26:H26"/>
    <mergeCell ref="B27:B28"/>
    <mergeCell ref="E27:E28"/>
    <mergeCell ref="F27:H27"/>
    <mergeCell ref="F28:H28"/>
    <mergeCell ref="A20:A21"/>
    <mergeCell ref="B20:B21"/>
    <mergeCell ref="E20:E21"/>
    <mergeCell ref="F20:H20"/>
    <mergeCell ref="F21:H21"/>
    <mergeCell ref="A12:H12"/>
    <mergeCell ref="E70:E71"/>
    <mergeCell ref="F70:H70"/>
    <mergeCell ref="F71:H71"/>
    <mergeCell ref="A52:H52"/>
    <mergeCell ref="A62:H62"/>
    <mergeCell ref="A60:A61"/>
    <mergeCell ref="B60:B61"/>
    <mergeCell ref="E60:E61"/>
    <mergeCell ref="F60:H60"/>
    <mergeCell ref="F61:H61"/>
    <mergeCell ref="A53:A58"/>
    <mergeCell ref="B53:B54"/>
    <mergeCell ref="E53:E54"/>
    <mergeCell ref="F53:H53"/>
    <mergeCell ref="F54:H54"/>
    <mergeCell ref="B55:B56"/>
    <mergeCell ref="E55:E56"/>
    <mergeCell ref="F55:H55"/>
    <mergeCell ref="F56:H56"/>
    <mergeCell ref="B57:B58"/>
    <mergeCell ref="E57:E58"/>
    <mergeCell ref="F57:H57"/>
    <mergeCell ref="F58:H58"/>
    <mergeCell ref="E33:E34"/>
    <mergeCell ref="F33:H33"/>
    <mergeCell ref="F34:H34"/>
    <mergeCell ref="B35:B36"/>
    <mergeCell ref="E35:E36"/>
    <mergeCell ref="F35:H35"/>
    <mergeCell ref="A33:A38"/>
    <mergeCell ref="F36:H36"/>
    <mergeCell ref="B37:B38"/>
    <mergeCell ref="E37:E38"/>
    <mergeCell ref="F37:H37"/>
    <mergeCell ref="A50:A51"/>
    <mergeCell ref="B50:B51"/>
    <mergeCell ref="E50:E51"/>
    <mergeCell ref="F50:H50"/>
    <mergeCell ref="F51:H51"/>
    <mergeCell ref="F40:H40"/>
    <mergeCell ref="F41:H41"/>
    <mergeCell ref="A43:A48"/>
    <mergeCell ref="B43:B44"/>
    <mergeCell ref="E43:E44"/>
    <mergeCell ref="F43:H43"/>
    <mergeCell ref="F44:H44"/>
    <mergeCell ref="B45:B46"/>
    <mergeCell ref="E45:E46"/>
    <mergeCell ref="F45:H45"/>
    <mergeCell ref="F46:H46"/>
    <mergeCell ref="B47:B48"/>
    <mergeCell ref="E47:E48"/>
    <mergeCell ref="F47:H47"/>
    <mergeCell ref="F48:H48"/>
    <mergeCell ref="A40:A41"/>
    <mergeCell ref="B40:B41"/>
    <mergeCell ref="E40:E41"/>
    <mergeCell ref="F81:H81"/>
    <mergeCell ref="A63:A68"/>
    <mergeCell ref="B63:B64"/>
    <mergeCell ref="E63:E64"/>
    <mergeCell ref="F63:H63"/>
    <mergeCell ref="F64:H64"/>
    <mergeCell ref="B65:B66"/>
    <mergeCell ref="E65:E66"/>
    <mergeCell ref="F65:H65"/>
    <mergeCell ref="F66:H66"/>
    <mergeCell ref="B67:B68"/>
    <mergeCell ref="E67:E68"/>
    <mergeCell ref="F67:H67"/>
    <mergeCell ref="F68:H68"/>
    <mergeCell ref="B77:B78"/>
    <mergeCell ref="E77:E78"/>
    <mergeCell ref="F77:H77"/>
    <mergeCell ref="F78:H78"/>
    <mergeCell ref="A70:A71"/>
    <mergeCell ref="A72:H72"/>
    <mergeCell ref="F74:H74"/>
    <mergeCell ref="F73:H73"/>
    <mergeCell ref="F76:H76"/>
    <mergeCell ref="B70:B71"/>
    <mergeCell ref="A90:A91"/>
    <mergeCell ref="B90:B91"/>
    <mergeCell ref="E90:E91"/>
    <mergeCell ref="F90:H90"/>
    <mergeCell ref="F91:H91"/>
    <mergeCell ref="A83:A88"/>
    <mergeCell ref="B83:B84"/>
    <mergeCell ref="E83:E84"/>
    <mergeCell ref="F83:H83"/>
    <mergeCell ref="F84:H84"/>
    <mergeCell ref="B85:B86"/>
    <mergeCell ref="E85:E86"/>
    <mergeCell ref="F85:H85"/>
    <mergeCell ref="F86:H86"/>
    <mergeCell ref="B87:B88"/>
    <mergeCell ref="E87:E88"/>
    <mergeCell ref="F87:H87"/>
    <mergeCell ref="F88:H88"/>
    <mergeCell ref="A82:H82"/>
    <mergeCell ref="A73:A78"/>
    <mergeCell ref="B75:B76"/>
    <mergeCell ref="E75:E76"/>
    <mergeCell ref="F75:H75"/>
    <mergeCell ref="A93:A98"/>
    <mergeCell ref="B93:B94"/>
    <mergeCell ref="E93:E94"/>
    <mergeCell ref="F93:H93"/>
    <mergeCell ref="F94:H94"/>
    <mergeCell ref="B95:B96"/>
    <mergeCell ref="E95:E96"/>
    <mergeCell ref="F95:H95"/>
    <mergeCell ref="F96:H96"/>
    <mergeCell ref="B97:B98"/>
    <mergeCell ref="E97:E98"/>
    <mergeCell ref="F97:H97"/>
    <mergeCell ref="F98:H98"/>
    <mergeCell ref="A80:A81"/>
    <mergeCell ref="B80:B81"/>
    <mergeCell ref="E80:E81"/>
    <mergeCell ref="F80:H80"/>
    <mergeCell ref="B73:B74"/>
    <mergeCell ref="E73:E74"/>
    <mergeCell ref="A19:H19"/>
    <mergeCell ref="A22:H22"/>
    <mergeCell ref="A32:H32"/>
    <mergeCell ref="A42:H42"/>
    <mergeCell ref="A13:A18"/>
    <mergeCell ref="B13:B14"/>
    <mergeCell ref="E13:E14"/>
    <mergeCell ref="F13:H13"/>
    <mergeCell ref="F14:H14"/>
    <mergeCell ref="B15:B16"/>
    <mergeCell ref="E15:E16"/>
    <mergeCell ref="F15:H15"/>
    <mergeCell ref="F16:H16"/>
    <mergeCell ref="B17:B18"/>
    <mergeCell ref="E17:E18"/>
    <mergeCell ref="F17:H17"/>
    <mergeCell ref="F18:H18"/>
    <mergeCell ref="F38:H38"/>
    <mergeCell ref="A30:A31"/>
    <mergeCell ref="B30:B31"/>
    <mergeCell ref="E30:E31"/>
    <mergeCell ref="F30:H30"/>
    <mergeCell ref="F31:H31"/>
    <mergeCell ref="B33:B34"/>
  </mergeCells>
  <conditionalFormatting sqref="E10:E11">
    <cfRule type="cellIs" dxfId="71" priority="71" stopIfTrue="1" operator="between">
      <formula>0.7</formula>
      <formula>0.89</formula>
    </cfRule>
    <cfRule type="cellIs" dxfId="70" priority="70" stopIfTrue="1" operator="lessThan">
      <formula>0.7</formula>
    </cfRule>
    <cfRule type="cellIs" dxfId="69" priority="69" stopIfTrue="1" operator="equal">
      <formula>0</formula>
    </cfRule>
    <cfRule type="cellIs" dxfId="68" priority="72" stopIfTrue="1" operator="greaterThanOrEqual">
      <formula>0.8</formula>
    </cfRule>
  </conditionalFormatting>
  <conditionalFormatting sqref="E13:E18">
    <cfRule type="cellIs" dxfId="67" priority="68" stopIfTrue="1" operator="greaterThanOrEqual">
      <formula>0.8</formula>
    </cfRule>
    <cfRule type="cellIs" dxfId="66" priority="67" stopIfTrue="1" operator="between">
      <formula>0.7</formula>
      <formula>0.89</formula>
    </cfRule>
    <cfRule type="cellIs" dxfId="65" priority="66" stopIfTrue="1" operator="lessThan">
      <formula>0.7</formula>
    </cfRule>
    <cfRule type="cellIs" dxfId="64" priority="65" stopIfTrue="1" operator="equal">
      <formula>0</formula>
    </cfRule>
  </conditionalFormatting>
  <conditionalFormatting sqref="E20:E21">
    <cfRule type="cellIs" dxfId="63" priority="63" stopIfTrue="1" operator="between">
      <formula>0.7</formula>
      <formula>0.89</formula>
    </cfRule>
    <cfRule type="cellIs" dxfId="62" priority="64" stopIfTrue="1" operator="greaterThanOrEqual">
      <formula>0.8</formula>
    </cfRule>
    <cfRule type="cellIs" dxfId="61" priority="62" stopIfTrue="1" operator="lessThan">
      <formula>0.7</formula>
    </cfRule>
    <cfRule type="cellIs" dxfId="60" priority="61" stopIfTrue="1" operator="equal">
      <formula>0</formula>
    </cfRule>
  </conditionalFormatting>
  <conditionalFormatting sqref="E23:E28">
    <cfRule type="cellIs" dxfId="59" priority="60" stopIfTrue="1" operator="greaterThanOrEqual">
      <formula>0.8</formula>
    </cfRule>
    <cfRule type="cellIs" dxfId="58" priority="59" stopIfTrue="1" operator="between">
      <formula>0.7</formula>
      <formula>0.89</formula>
    </cfRule>
    <cfRule type="cellIs" dxfId="57" priority="58" stopIfTrue="1" operator="lessThan">
      <formula>0.7</formula>
    </cfRule>
    <cfRule type="cellIs" dxfId="56" priority="57" stopIfTrue="1" operator="equal">
      <formula>0</formula>
    </cfRule>
  </conditionalFormatting>
  <conditionalFormatting sqref="E30:E31">
    <cfRule type="cellIs" dxfId="55" priority="54" stopIfTrue="1" operator="lessThan">
      <formula>0.7</formula>
    </cfRule>
    <cfRule type="cellIs" dxfId="54" priority="56" stopIfTrue="1" operator="greaterThanOrEqual">
      <formula>0.8</formula>
    </cfRule>
    <cfRule type="cellIs" dxfId="53" priority="55" stopIfTrue="1" operator="between">
      <formula>0.7</formula>
      <formula>0.89</formula>
    </cfRule>
    <cfRule type="cellIs" dxfId="52" priority="53" stopIfTrue="1" operator="equal">
      <formula>0</formula>
    </cfRule>
  </conditionalFormatting>
  <conditionalFormatting sqref="E33:E38">
    <cfRule type="cellIs" dxfId="51" priority="52" stopIfTrue="1" operator="greaterThanOrEqual">
      <formula>0.8</formula>
    </cfRule>
    <cfRule type="cellIs" dxfId="50" priority="51" stopIfTrue="1" operator="between">
      <formula>0.7</formula>
      <formula>0.89</formula>
    </cfRule>
    <cfRule type="cellIs" dxfId="49" priority="50" stopIfTrue="1" operator="lessThan">
      <formula>0.7</formula>
    </cfRule>
    <cfRule type="cellIs" dxfId="48" priority="49" stopIfTrue="1" operator="equal">
      <formula>0</formula>
    </cfRule>
  </conditionalFormatting>
  <conditionalFormatting sqref="E40:E41">
    <cfRule type="cellIs" dxfId="47" priority="46" stopIfTrue="1" operator="lessThan">
      <formula>0.7</formula>
    </cfRule>
    <cfRule type="cellIs" dxfId="46" priority="48" stopIfTrue="1" operator="greaterThanOrEqual">
      <formula>0.8</formula>
    </cfRule>
    <cfRule type="cellIs" dxfId="45" priority="47" stopIfTrue="1" operator="between">
      <formula>0.7</formula>
      <formula>0.89</formula>
    </cfRule>
    <cfRule type="cellIs" dxfId="44" priority="45" stopIfTrue="1" operator="equal">
      <formula>0</formula>
    </cfRule>
  </conditionalFormatting>
  <conditionalFormatting sqref="E43:E48">
    <cfRule type="cellIs" dxfId="43" priority="44" stopIfTrue="1" operator="greaterThanOrEqual">
      <formula>0.8</formula>
    </cfRule>
    <cfRule type="cellIs" dxfId="42" priority="43" stopIfTrue="1" operator="between">
      <formula>0.7</formula>
      <formula>0.89</formula>
    </cfRule>
    <cfRule type="cellIs" dxfId="41" priority="42" stopIfTrue="1" operator="lessThan">
      <formula>0.7</formula>
    </cfRule>
    <cfRule type="cellIs" dxfId="40" priority="41" stopIfTrue="1" operator="equal">
      <formula>0</formula>
    </cfRule>
  </conditionalFormatting>
  <conditionalFormatting sqref="E50:E51">
    <cfRule type="cellIs" dxfId="39" priority="37" stopIfTrue="1" operator="equal">
      <formula>0</formula>
    </cfRule>
    <cfRule type="cellIs" dxfId="38" priority="38" stopIfTrue="1" operator="lessThan">
      <formula>0.7</formula>
    </cfRule>
    <cfRule type="cellIs" dxfId="37" priority="39" stopIfTrue="1" operator="between">
      <formula>0.7</formula>
      <formula>0.89</formula>
    </cfRule>
    <cfRule type="cellIs" dxfId="36" priority="40" stopIfTrue="1" operator="greaterThanOrEqual">
      <formula>0.8</formula>
    </cfRule>
  </conditionalFormatting>
  <conditionalFormatting sqref="E53:E58">
    <cfRule type="cellIs" dxfId="35" priority="36" stopIfTrue="1" operator="greaterThanOrEqual">
      <formula>0.8</formula>
    </cfRule>
    <cfRule type="cellIs" dxfId="34" priority="35" stopIfTrue="1" operator="between">
      <formula>0.7</formula>
      <formula>0.89</formula>
    </cfRule>
    <cfRule type="cellIs" dxfId="33" priority="34" stopIfTrue="1" operator="lessThan">
      <formula>0.7</formula>
    </cfRule>
    <cfRule type="cellIs" dxfId="32" priority="33" stopIfTrue="1" operator="equal">
      <formula>0</formula>
    </cfRule>
  </conditionalFormatting>
  <conditionalFormatting sqref="E60:E61">
    <cfRule type="cellIs" dxfId="31" priority="32" stopIfTrue="1" operator="greaterThanOrEqual">
      <formula>0.8</formula>
    </cfRule>
    <cfRule type="cellIs" dxfId="30" priority="31" stopIfTrue="1" operator="between">
      <formula>0.7</formula>
      <formula>0.89</formula>
    </cfRule>
    <cfRule type="cellIs" dxfId="29" priority="30" stopIfTrue="1" operator="lessThan">
      <formula>0.7</formula>
    </cfRule>
    <cfRule type="cellIs" dxfId="28" priority="29" stopIfTrue="1" operator="equal">
      <formula>0</formula>
    </cfRule>
  </conditionalFormatting>
  <conditionalFormatting sqref="E63:E68">
    <cfRule type="cellIs" dxfId="27" priority="28" stopIfTrue="1" operator="greaterThanOrEqual">
      <formula>0.8</formula>
    </cfRule>
    <cfRule type="cellIs" dxfId="26" priority="27" stopIfTrue="1" operator="between">
      <formula>0.7</formula>
      <formula>0.89</formula>
    </cfRule>
    <cfRule type="cellIs" dxfId="25" priority="26" stopIfTrue="1" operator="lessThan">
      <formula>0.7</formula>
    </cfRule>
    <cfRule type="cellIs" dxfId="24" priority="25" stopIfTrue="1" operator="equal">
      <formula>0</formula>
    </cfRule>
  </conditionalFormatting>
  <conditionalFormatting sqref="E70:E71">
    <cfRule type="cellIs" dxfId="23" priority="22" stopIfTrue="1" operator="lessThan">
      <formula>0.7</formula>
    </cfRule>
    <cfRule type="cellIs" dxfId="22" priority="24" stopIfTrue="1" operator="greaterThanOrEqual">
      <formula>0.8</formula>
    </cfRule>
    <cfRule type="cellIs" dxfId="21" priority="23" stopIfTrue="1" operator="between">
      <formula>0.7</formula>
      <formula>0.89</formula>
    </cfRule>
    <cfRule type="cellIs" dxfId="20" priority="21" stopIfTrue="1" operator="equal">
      <formula>0</formula>
    </cfRule>
  </conditionalFormatting>
  <conditionalFormatting sqref="E73:E78">
    <cfRule type="cellIs" dxfId="19" priority="18" stopIfTrue="1" operator="lessThan">
      <formula>0.7</formula>
    </cfRule>
    <cfRule type="cellIs" dxfId="18" priority="17" stopIfTrue="1" operator="equal">
      <formula>0</formula>
    </cfRule>
    <cfRule type="cellIs" dxfId="17" priority="19" stopIfTrue="1" operator="between">
      <formula>0.7</formula>
      <formula>0.89</formula>
    </cfRule>
    <cfRule type="cellIs" dxfId="16" priority="20" stopIfTrue="1" operator="greaterThanOrEqual">
      <formula>0.8</formula>
    </cfRule>
  </conditionalFormatting>
  <conditionalFormatting sqref="E80:E81">
    <cfRule type="cellIs" dxfId="15" priority="16" stopIfTrue="1" operator="greaterThanOrEqual">
      <formula>0.8</formula>
    </cfRule>
    <cfRule type="cellIs" dxfId="14" priority="15" stopIfTrue="1" operator="between">
      <formula>0.7</formula>
      <formula>0.89</formula>
    </cfRule>
    <cfRule type="cellIs" dxfId="13" priority="14" stopIfTrue="1" operator="lessThan">
      <formula>0.7</formula>
    </cfRule>
    <cfRule type="cellIs" dxfId="12" priority="13" stopIfTrue="1" operator="equal">
      <formula>0</formula>
    </cfRule>
  </conditionalFormatting>
  <conditionalFormatting sqref="E83:E88">
    <cfRule type="cellIs" dxfId="11" priority="10" stopIfTrue="1" operator="lessThan">
      <formula>0.7</formula>
    </cfRule>
    <cfRule type="cellIs" dxfId="10" priority="12" stopIfTrue="1" operator="greaterThanOrEqual">
      <formula>0.8</formula>
    </cfRule>
    <cfRule type="cellIs" dxfId="9" priority="11" stopIfTrue="1" operator="between">
      <formula>0.7</formula>
      <formula>0.89</formula>
    </cfRule>
    <cfRule type="cellIs" dxfId="8" priority="9" stopIfTrue="1" operator="equal">
      <formula>0</formula>
    </cfRule>
  </conditionalFormatting>
  <conditionalFormatting sqref="E90:E91">
    <cfRule type="cellIs" dxfId="7" priority="8" stopIfTrue="1" operator="greaterThanOrEqual">
      <formula>0.8</formula>
    </cfRule>
    <cfRule type="cellIs" dxfId="6" priority="7" stopIfTrue="1" operator="between">
      <formula>0.7</formula>
      <formula>0.89</formula>
    </cfRule>
    <cfRule type="cellIs" dxfId="5" priority="6" stopIfTrue="1" operator="lessThan">
      <formula>0.7</formula>
    </cfRule>
    <cfRule type="cellIs" dxfId="4" priority="5" stopIfTrue="1" operator="equal">
      <formula>0</formula>
    </cfRule>
  </conditionalFormatting>
  <conditionalFormatting sqref="E93:E98">
    <cfRule type="cellIs" dxfId="3" priority="2" stopIfTrue="1" operator="lessThan">
      <formula>0.7</formula>
    </cfRule>
    <cfRule type="cellIs" dxfId="2" priority="3" stopIfTrue="1" operator="between">
      <formula>0.7</formula>
      <formula>0.89</formula>
    </cfRule>
    <cfRule type="cellIs" dxfId="1" priority="4" stopIfTrue="1" operator="greaterThanOrEqual">
      <formula>0.8</formula>
    </cfRule>
    <cfRule type="cellIs" dxfId="0" priority="1" stopIfTrue="1" operator="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9"/>
  <sheetViews>
    <sheetView view="pageBreakPreview" topLeftCell="E11" zoomScale="80" zoomScaleNormal="120" zoomScaleSheetLayoutView="80" workbookViewId="0">
      <selection activeCell="K10" sqref="K10:M11"/>
    </sheetView>
  </sheetViews>
  <sheetFormatPr baseColWidth="10" defaultColWidth="11.42578125" defaultRowHeight="30" customHeight="1" x14ac:dyDescent="0.2"/>
  <cols>
    <col min="1" max="1" width="28.5703125" style="21" customWidth="1"/>
    <col min="2" max="2" width="27" style="4" bestFit="1" customWidth="1"/>
    <col min="3" max="3" width="26.5703125" style="4" customWidth="1"/>
    <col min="4" max="4" width="15.7109375" style="4" customWidth="1"/>
    <col min="5" max="5" width="33.42578125" style="4" customWidth="1"/>
    <col min="6" max="6" width="15.7109375" style="4" customWidth="1"/>
    <col min="7" max="7" width="31.140625" style="4" customWidth="1"/>
    <col min="8" max="10" width="15.7109375" style="4" customWidth="1"/>
    <col min="11" max="11" width="5.28515625" style="4" customWidth="1"/>
    <col min="12" max="12" width="10.7109375" style="4" customWidth="1"/>
    <col min="13" max="13" width="57.85546875" style="4" customWidth="1"/>
    <col min="14" max="16" width="11.42578125" style="4"/>
    <col min="17" max="17" width="11.42578125" style="2" hidden="1" customWidth="1"/>
    <col min="18" max="16384" width="11.42578125" style="4"/>
  </cols>
  <sheetData>
    <row r="1" spans="1:20" ht="30" customHeight="1" x14ac:dyDescent="0.25">
      <c r="A1" s="288"/>
      <c r="B1" s="289" t="s">
        <v>36</v>
      </c>
      <c r="C1" s="290"/>
      <c r="D1" s="290"/>
      <c r="E1" s="290"/>
      <c r="F1" s="290"/>
      <c r="G1" s="290"/>
      <c r="H1" s="290"/>
      <c r="I1" s="290"/>
      <c r="J1" s="290"/>
      <c r="K1" s="291"/>
      <c r="L1" s="292" t="s">
        <v>37</v>
      </c>
      <c r="M1" s="293"/>
      <c r="N1" s="17"/>
      <c r="O1" s="17"/>
      <c r="R1" s="17"/>
      <c r="S1" s="17"/>
      <c r="T1" s="17"/>
    </row>
    <row r="2" spans="1:20" ht="30" customHeight="1" x14ac:dyDescent="0.25">
      <c r="A2" s="288"/>
      <c r="B2" s="289" t="s">
        <v>57</v>
      </c>
      <c r="C2" s="290"/>
      <c r="D2" s="290"/>
      <c r="E2" s="290"/>
      <c r="F2" s="290"/>
      <c r="G2" s="290"/>
      <c r="H2" s="290"/>
      <c r="I2" s="290"/>
      <c r="J2" s="290"/>
      <c r="K2" s="291"/>
      <c r="L2" s="292" t="s">
        <v>105</v>
      </c>
      <c r="M2" s="293"/>
      <c r="N2" s="17"/>
      <c r="O2" s="17"/>
      <c r="Q2" s="49">
        <v>0.8</v>
      </c>
      <c r="R2" s="17"/>
      <c r="S2" s="17"/>
      <c r="T2" s="17"/>
    </row>
    <row r="3" spans="1:20" ht="30" customHeight="1" x14ac:dyDescent="0.25">
      <c r="A3" s="288"/>
      <c r="B3" s="289" t="s">
        <v>58</v>
      </c>
      <c r="C3" s="290"/>
      <c r="D3" s="290"/>
      <c r="E3" s="290"/>
      <c r="F3" s="290"/>
      <c r="G3" s="290"/>
      <c r="H3" s="290"/>
      <c r="I3" s="290"/>
      <c r="J3" s="290"/>
      <c r="K3" s="291"/>
      <c r="L3" s="292" t="s">
        <v>106</v>
      </c>
      <c r="M3" s="293"/>
      <c r="N3" s="17"/>
      <c r="O3" s="17"/>
      <c r="Q3" s="49">
        <v>0.79998999999999998</v>
      </c>
      <c r="R3" s="17"/>
      <c r="S3" s="17"/>
      <c r="T3" s="17"/>
    </row>
    <row r="4" spans="1:20" ht="30" customHeight="1" x14ac:dyDescent="0.25">
      <c r="A4" s="288"/>
      <c r="B4" s="289" t="s">
        <v>59</v>
      </c>
      <c r="C4" s="290"/>
      <c r="D4" s="290"/>
      <c r="E4" s="290"/>
      <c r="F4" s="290"/>
      <c r="G4" s="290"/>
      <c r="H4" s="290"/>
      <c r="I4" s="290"/>
      <c r="J4" s="290"/>
      <c r="K4" s="291"/>
      <c r="L4" s="293" t="s">
        <v>41</v>
      </c>
      <c r="M4" s="293"/>
      <c r="N4" s="18"/>
      <c r="O4" s="18"/>
      <c r="Q4" s="49">
        <v>0.65</v>
      </c>
      <c r="R4" s="18"/>
      <c r="S4" s="18"/>
      <c r="T4" s="18"/>
    </row>
    <row r="5" spans="1:20" ht="18" x14ac:dyDescent="0.25">
      <c r="A5" s="28"/>
      <c r="B5" s="29"/>
      <c r="C5" s="30"/>
      <c r="D5" s="30"/>
      <c r="E5" s="30"/>
      <c r="F5" s="30"/>
      <c r="G5" s="30"/>
      <c r="H5" s="30"/>
      <c r="I5" s="30"/>
      <c r="J5" s="30"/>
      <c r="K5" s="31"/>
      <c r="L5" s="31"/>
      <c r="M5" s="31"/>
      <c r="N5" s="18"/>
      <c r="O5" s="18"/>
      <c r="Q5" s="49">
        <v>0.64999899999999999</v>
      </c>
      <c r="R5" s="18"/>
      <c r="S5" s="18"/>
      <c r="T5" s="18"/>
    </row>
    <row r="6" spans="1:20" ht="21" customHeight="1" x14ac:dyDescent="0.2">
      <c r="A6" s="32" t="s">
        <v>0</v>
      </c>
      <c r="B6" s="294" t="str">
        <f>IF('2. Consultas atendidas NIIF'!C12="","",'2. Consultas atendidas NIIF'!C12)</f>
        <v>GESTION DE INFORMACION EMPRESARIAL</v>
      </c>
      <c r="C6" s="294"/>
      <c r="D6" s="294"/>
      <c r="E6" s="294"/>
      <c r="F6" s="294"/>
      <c r="G6" s="294"/>
      <c r="H6" s="294"/>
      <c r="I6" s="294"/>
      <c r="J6" s="294"/>
      <c r="K6" s="294"/>
      <c r="L6" s="294"/>
      <c r="M6" s="294"/>
      <c r="Q6" s="49"/>
    </row>
    <row r="7" spans="1:20" ht="11.25" customHeight="1" thickBot="1" x14ac:dyDescent="0.25">
      <c r="A7" s="28"/>
      <c r="B7" s="29"/>
      <c r="C7" s="29"/>
      <c r="D7" s="29"/>
      <c r="E7" s="29"/>
      <c r="F7" s="29"/>
      <c r="G7" s="29"/>
      <c r="H7" s="29"/>
      <c r="I7" s="29"/>
      <c r="J7" s="29"/>
      <c r="K7" s="29"/>
      <c r="L7" s="29"/>
      <c r="M7" s="29"/>
      <c r="Q7" s="49"/>
    </row>
    <row r="8" spans="1:20" s="19" customFormat="1" ht="30" customHeight="1" x14ac:dyDescent="0.2">
      <c r="A8" s="295" t="s">
        <v>60</v>
      </c>
      <c r="B8" s="297" t="s">
        <v>20</v>
      </c>
      <c r="C8" s="297" t="str">
        <f>IF('1. Consultas atendidad E.F.'!C14="","",'1. Consultas atendidad E.F.'!C14)</f>
        <v>Consultas sobre envío de Estados Financieros atendidas oportunamente</v>
      </c>
      <c r="D8" s="297"/>
      <c r="E8" s="297"/>
      <c r="F8" s="297"/>
      <c r="G8" s="297"/>
      <c r="H8" s="297"/>
      <c r="I8" s="297"/>
      <c r="J8" s="297"/>
      <c r="K8" s="297" t="s">
        <v>62</v>
      </c>
      <c r="L8" s="297"/>
      <c r="M8" s="299"/>
      <c r="Q8" s="2"/>
    </row>
    <row r="9" spans="1:20" s="20" customFormat="1" ht="30" customHeight="1" x14ac:dyDescent="0.2">
      <c r="A9" s="296"/>
      <c r="B9" s="298"/>
      <c r="C9" s="60" t="s">
        <v>154</v>
      </c>
      <c r="D9" s="60" t="s">
        <v>61</v>
      </c>
      <c r="E9" s="60" t="s">
        <v>155</v>
      </c>
      <c r="F9" s="60" t="s">
        <v>61</v>
      </c>
      <c r="G9" s="60" t="s">
        <v>156</v>
      </c>
      <c r="H9" s="60" t="s">
        <v>61</v>
      </c>
      <c r="I9" s="60" t="s">
        <v>10</v>
      </c>
      <c r="J9" s="60" t="s">
        <v>61</v>
      </c>
      <c r="K9" s="298"/>
      <c r="L9" s="298"/>
      <c r="M9" s="300"/>
      <c r="Q9" s="2"/>
    </row>
    <row r="10" spans="1:20" ht="144.75" customHeight="1" x14ac:dyDescent="0.2">
      <c r="A10" s="313" t="str">
        <f>IF('1. Consultas atendidad E.F.'!M40="","",'1. Consultas atendidad E.F.'!M41)</f>
        <v xml:space="preserve">Coordinador Grupo Informes Empresariales </v>
      </c>
      <c r="B10" s="34" t="str">
        <f>IF('1. Consultas atendidad E.F.'!B40="","",'1. Consultas atendidad E.F.'!B40)</f>
        <v>Número de consultas atendidas oportunamente sobre recepción de estados financieros.</v>
      </c>
      <c r="C10" s="36">
        <f>C13+C15+C17</f>
        <v>78762</v>
      </c>
      <c r="D10" s="311">
        <f>IF(C10=0,"0",C10/C11)</f>
        <v>1</v>
      </c>
      <c r="E10" s="36">
        <f>E13+E15+E17</f>
        <v>61861</v>
      </c>
      <c r="F10" s="311">
        <f>IF(E10=0,"0",E10/E11)</f>
        <v>1</v>
      </c>
      <c r="G10" s="36">
        <f>G13+G15+G17</f>
        <v>15014</v>
      </c>
      <c r="H10" s="311">
        <f>IF(G10=0,"0",G10/G11)</f>
        <v>1</v>
      </c>
      <c r="I10" s="155">
        <f>+C10+E10+G10</f>
        <v>155637</v>
      </c>
      <c r="J10" s="311">
        <f>IF(I10=0,"0",I10/I11)</f>
        <v>1</v>
      </c>
      <c r="K10" s="301" t="s">
        <v>295</v>
      </c>
      <c r="L10" s="302"/>
      <c r="M10" s="303"/>
    </row>
    <row r="11" spans="1:20" ht="172.5" customHeight="1" thickBot="1" x14ac:dyDescent="0.25">
      <c r="A11" s="314"/>
      <c r="B11" s="61" t="str">
        <f>IF('1. Consultas atendidad E.F.'!B41="","",'1. Consultas atendidad E.F.'!B41)</f>
        <v xml:space="preserve">Número de consultas recibidas sobre recepción de Estados Financieros. </v>
      </c>
      <c r="C11" s="62">
        <f>C14+C16+C18</f>
        <v>78762</v>
      </c>
      <c r="D11" s="312"/>
      <c r="E11" s="62">
        <f>E14+E16+E18</f>
        <v>61861</v>
      </c>
      <c r="F11" s="312"/>
      <c r="G11" s="62">
        <f>G14+G16+G18</f>
        <v>15014</v>
      </c>
      <c r="H11" s="312"/>
      <c r="I11" s="156">
        <f>+C11+E11+G11</f>
        <v>155637</v>
      </c>
      <c r="J11" s="312"/>
      <c r="K11" s="304"/>
      <c r="L11" s="305"/>
      <c r="M11" s="306"/>
    </row>
    <row r="12" spans="1:20" ht="30" customHeight="1" thickBot="1" x14ac:dyDescent="0.25">
      <c r="C12" s="22"/>
      <c r="D12" s="22"/>
      <c r="E12" s="22"/>
      <c r="F12" s="22"/>
      <c r="G12" s="22"/>
      <c r="H12" s="141"/>
      <c r="I12" s="154"/>
      <c r="J12" s="141"/>
    </row>
    <row r="13" spans="1:20" ht="90" customHeight="1" thickBot="1" x14ac:dyDescent="0.25">
      <c r="A13" s="307" t="s">
        <v>157</v>
      </c>
      <c r="B13" s="139" t="s">
        <v>158</v>
      </c>
      <c r="C13" s="123">
        <f>1845+12276</f>
        <v>14121</v>
      </c>
      <c r="D13" s="309">
        <f>IF(C13=0,"0",C13/C14)</f>
        <v>1</v>
      </c>
      <c r="E13" s="123">
        <f>13711+7359</f>
        <v>21070</v>
      </c>
      <c r="F13" s="309">
        <f>IF(E13=0,"0",E13/E14)</f>
        <v>1</v>
      </c>
      <c r="G13" s="123">
        <v>4373</v>
      </c>
      <c r="H13" s="309">
        <f>IF(G13=0,"0",G13/G14)</f>
        <v>1</v>
      </c>
      <c r="I13" s="155">
        <f t="shared" ref="I13:I18" si="0">+C13+E13+G13</f>
        <v>39564</v>
      </c>
      <c r="J13" s="309">
        <f>IF(I13=0,"0",I13/I14)</f>
        <v>1</v>
      </c>
      <c r="K13" s="315" t="s">
        <v>294</v>
      </c>
      <c r="L13" s="315"/>
      <c r="M13" s="316"/>
    </row>
    <row r="14" spans="1:20" ht="139.5" customHeight="1" thickBot="1" x14ac:dyDescent="0.25">
      <c r="A14" s="308"/>
      <c r="B14" s="140" t="s">
        <v>159</v>
      </c>
      <c r="C14" s="121">
        <v>14121</v>
      </c>
      <c r="D14" s="310"/>
      <c r="E14" s="121">
        <v>21070</v>
      </c>
      <c r="F14" s="310"/>
      <c r="G14" s="121">
        <v>4373</v>
      </c>
      <c r="H14" s="310"/>
      <c r="I14" s="156">
        <f t="shared" si="0"/>
        <v>39564</v>
      </c>
      <c r="J14" s="310"/>
      <c r="K14" s="317"/>
      <c r="L14" s="317"/>
      <c r="M14" s="318"/>
    </row>
    <row r="15" spans="1:20" ht="90" customHeight="1" x14ac:dyDescent="0.2">
      <c r="A15" s="307" t="s">
        <v>157</v>
      </c>
      <c r="B15" s="139" t="s">
        <v>160</v>
      </c>
      <c r="C15" s="121">
        <f>3467+61099</f>
        <v>64566</v>
      </c>
      <c r="D15" s="309">
        <f>IF(C15=0,"0",C15/C16)</f>
        <v>1</v>
      </c>
      <c r="E15" s="121">
        <f>28069+12679</f>
        <v>40748</v>
      </c>
      <c r="F15" s="309">
        <f>IF(E15=0,"0",E15/E16)</f>
        <v>1</v>
      </c>
      <c r="G15" s="121">
        <v>10637</v>
      </c>
      <c r="H15" s="309">
        <f>IF(G15=0,"0",G15/G16)</f>
        <v>1</v>
      </c>
      <c r="I15" s="155">
        <f t="shared" si="0"/>
        <v>115951</v>
      </c>
      <c r="J15" s="309">
        <f>IF(I15=0,"0",I15/I16)</f>
        <v>1</v>
      </c>
      <c r="K15" s="315" t="s">
        <v>289</v>
      </c>
      <c r="L15" s="315"/>
      <c r="M15" s="316"/>
    </row>
    <row r="16" spans="1:20" ht="152.25" customHeight="1" thickBot="1" x14ac:dyDescent="0.25">
      <c r="A16" s="308"/>
      <c r="B16" s="140" t="s">
        <v>161</v>
      </c>
      <c r="C16" s="122">
        <v>64566</v>
      </c>
      <c r="D16" s="310"/>
      <c r="E16" s="122">
        <v>40748</v>
      </c>
      <c r="F16" s="310"/>
      <c r="G16" s="122">
        <v>10637</v>
      </c>
      <c r="H16" s="310"/>
      <c r="I16" s="156">
        <f t="shared" si="0"/>
        <v>115951</v>
      </c>
      <c r="J16" s="310"/>
      <c r="K16" s="317"/>
      <c r="L16" s="317"/>
      <c r="M16" s="318"/>
    </row>
    <row r="17" spans="1:13" ht="90" customHeight="1" thickBot="1" x14ac:dyDescent="0.25">
      <c r="A17" s="307" t="s">
        <v>157</v>
      </c>
      <c r="B17" s="139" t="s">
        <v>162</v>
      </c>
      <c r="C17" s="121">
        <f>7+68</f>
        <v>75</v>
      </c>
      <c r="D17" s="309">
        <f>IF(C17=0,"0",C17/C18)</f>
        <v>1</v>
      </c>
      <c r="E17" s="121">
        <f>28+15</f>
        <v>43</v>
      </c>
      <c r="F17" s="309">
        <f>IF(E17=0,"0",E17/E18)</f>
        <v>1</v>
      </c>
      <c r="G17" s="121">
        <v>4</v>
      </c>
      <c r="H17" s="309">
        <f>IF(G17=0,"0",G17/G18)</f>
        <v>1</v>
      </c>
      <c r="I17" s="155">
        <f t="shared" si="0"/>
        <v>122</v>
      </c>
      <c r="J17" s="309">
        <f>IF(I17=0,"0",I17/I18)</f>
        <v>1</v>
      </c>
      <c r="K17" s="315" t="s">
        <v>290</v>
      </c>
      <c r="L17" s="315"/>
      <c r="M17" s="316"/>
    </row>
    <row r="18" spans="1:13" ht="90" customHeight="1" thickBot="1" x14ac:dyDescent="0.25">
      <c r="A18" s="308"/>
      <c r="B18" s="140" t="s">
        <v>163</v>
      </c>
      <c r="C18" s="124">
        <v>75</v>
      </c>
      <c r="D18" s="310"/>
      <c r="E18" s="124">
        <v>43</v>
      </c>
      <c r="F18" s="310"/>
      <c r="G18" s="124">
        <v>4</v>
      </c>
      <c r="H18" s="310"/>
      <c r="I18" s="156">
        <f t="shared" si="0"/>
        <v>122</v>
      </c>
      <c r="J18" s="310"/>
      <c r="K18" s="317"/>
      <c r="L18" s="317"/>
      <c r="M18" s="318"/>
    </row>
    <row r="59" spans="17:17" ht="30" customHeight="1" x14ac:dyDescent="0.2">
      <c r="Q59" s="56"/>
    </row>
    <row r="129" spans="17:17" ht="30" customHeight="1" x14ac:dyDescent="0.2">
      <c r="Q129" s="3"/>
    </row>
    <row r="130" spans="17:17" ht="30" customHeight="1" x14ac:dyDescent="0.2">
      <c r="Q130" s="3"/>
    </row>
    <row r="131" spans="17:17" ht="30" customHeight="1" x14ac:dyDescent="0.2">
      <c r="Q131" s="3"/>
    </row>
    <row r="132" spans="17:17" ht="30" customHeight="1" x14ac:dyDescent="0.2">
      <c r="Q132" s="3"/>
    </row>
    <row r="133" spans="17:17" ht="30" customHeight="1" x14ac:dyDescent="0.2">
      <c r="Q133" s="3"/>
    </row>
    <row r="134" spans="17:17" ht="30" customHeight="1" x14ac:dyDescent="0.2">
      <c r="Q134" s="3"/>
    </row>
    <row r="135" spans="17:17" ht="30" customHeight="1" x14ac:dyDescent="0.2">
      <c r="Q135" s="3"/>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sheetData>
  <mergeCells count="38">
    <mergeCell ref="K13:M14"/>
    <mergeCell ref="K15:M16"/>
    <mergeCell ref="H13:H14"/>
    <mergeCell ref="H15:H16"/>
    <mergeCell ref="H17:H18"/>
    <mergeCell ref="J13:J14"/>
    <mergeCell ref="J15:J16"/>
    <mergeCell ref="J17:J18"/>
    <mergeCell ref="K10:M11"/>
    <mergeCell ref="A17:A18"/>
    <mergeCell ref="D13:D14"/>
    <mergeCell ref="D15:D16"/>
    <mergeCell ref="D17:D18"/>
    <mergeCell ref="F13:F14"/>
    <mergeCell ref="J10:J11"/>
    <mergeCell ref="A13:A14"/>
    <mergeCell ref="A15:A16"/>
    <mergeCell ref="A10:A11"/>
    <mergeCell ref="D10:D11"/>
    <mergeCell ref="F10:F11"/>
    <mergeCell ref="H10:H11"/>
    <mergeCell ref="K17:M18"/>
    <mergeCell ref="F15:F16"/>
    <mergeCell ref="F17:F18"/>
    <mergeCell ref="B6:M6"/>
    <mergeCell ref="A8:A9"/>
    <mergeCell ref="B8:B9"/>
    <mergeCell ref="C8:J8"/>
    <mergeCell ref="K8:M9"/>
    <mergeCell ref="A1:A4"/>
    <mergeCell ref="B1:K1"/>
    <mergeCell ref="L1:M1"/>
    <mergeCell ref="B2:K2"/>
    <mergeCell ref="L2:M2"/>
    <mergeCell ref="B3:K3"/>
    <mergeCell ref="L3:M3"/>
    <mergeCell ref="B4:K4"/>
    <mergeCell ref="L4:M4"/>
  </mergeCells>
  <conditionalFormatting sqref="D10">
    <cfRule type="cellIs" dxfId="205" priority="89" stopIfTrue="1" operator="equal">
      <formula>0</formula>
    </cfRule>
    <cfRule type="cellIs" dxfId="204" priority="90" stopIfTrue="1" operator="lessThan">
      <formula>0.7</formula>
    </cfRule>
    <cfRule type="cellIs" dxfId="203" priority="91" stopIfTrue="1" operator="between">
      <formula>0.7</formula>
      <formula>0.89</formula>
    </cfRule>
    <cfRule type="cellIs" dxfId="202" priority="92" stopIfTrue="1" operator="greaterThanOrEqual">
      <formula>0.9</formula>
    </cfRule>
  </conditionalFormatting>
  <conditionalFormatting sqref="D13:D18">
    <cfRule type="cellIs" dxfId="201" priority="13" stopIfTrue="1" operator="equal">
      <formula>0</formula>
    </cfRule>
    <cfRule type="cellIs" dxfId="200" priority="14" stopIfTrue="1" operator="lessThan">
      <formula>0.7</formula>
    </cfRule>
    <cfRule type="cellIs" dxfId="199" priority="15" stopIfTrue="1" operator="between">
      <formula>0.7</formula>
      <formula>0.89</formula>
    </cfRule>
    <cfRule type="cellIs" dxfId="198" priority="16" stopIfTrue="1" operator="greaterThanOrEqual">
      <formula>0.9</formula>
    </cfRule>
  </conditionalFormatting>
  <conditionalFormatting sqref="F10">
    <cfRule type="cellIs" dxfId="197" priority="25" stopIfTrue="1" operator="equal">
      <formula>0</formula>
    </cfRule>
    <cfRule type="cellIs" dxfId="196" priority="26" stopIfTrue="1" operator="lessThan">
      <formula>0.7</formula>
    </cfRule>
    <cfRule type="cellIs" dxfId="195" priority="27" stopIfTrue="1" operator="between">
      <formula>0.7</formula>
      <formula>0.89</formula>
    </cfRule>
    <cfRule type="cellIs" dxfId="194" priority="28" stopIfTrue="1" operator="greaterThanOrEqual">
      <formula>0.9</formula>
    </cfRule>
  </conditionalFormatting>
  <conditionalFormatting sqref="F13:F18">
    <cfRule type="cellIs" dxfId="193" priority="9" stopIfTrue="1" operator="equal">
      <formula>0</formula>
    </cfRule>
    <cfRule type="cellIs" dxfId="192" priority="10" stopIfTrue="1" operator="lessThan">
      <formula>0.7</formula>
    </cfRule>
    <cfRule type="cellIs" dxfId="191" priority="11" stopIfTrue="1" operator="between">
      <formula>0.7</formula>
      <formula>0.89</formula>
    </cfRule>
    <cfRule type="cellIs" dxfId="190" priority="12" stopIfTrue="1" operator="greaterThanOrEqual">
      <formula>0.9</formula>
    </cfRule>
  </conditionalFormatting>
  <conditionalFormatting sqref="H10">
    <cfRule type="cellIs" dxfId="189" priority="21" stopIfTrue="1" operator="equal">
      <formula>0</formula>
    </cfRule>
    <cfRule type="cellIs" dxfId="188" priority="22" stopIfTrue="1" operator="lessThan">
      <formula>0.7</formula>
    </cfRule>
    <cfRule type="cellIs" dxfId="187" priority="23" stopIfTrue="1" operator="between">
      <formula>0.7</formula>
      <formula>0.89</formula>
    </cfRule>
    <cfRule type="cellIs" dxfId="186" priority="24" stopIfTrue="1" operator="greaterThanOrEqual">
      <formula>0.9</formula>
    </cfRule>
  </conditionalFormatting>
  <conditionalFormatting sqref="H13:H18">
    <cfRule type="cellIs" dxfId="185" priority="5" stopIfTrue="1" operator="equal">
      <formula>0</formula>
    </cfRule>
    <cfRule type="cellIs" dxfId="184" priority="6" stopIfTrue="1" operator="lessThan">
      <formula>0.7</formula>
    </cfRule>
    <cfRule type="cellIs" dxfId="183" priority="7" stopIfTrue="1" operator="between">
      <formula>0.7</formula>
      <formula>0.89</formula>
    </cfRule>
    <cfRule type="cellIs" dxfId="182" priority="8" stopIfTrue="1" operator="greaterThanOrEqual">
      <formula>0.9</formula>
    </cfRule>
  </conditionalFormatting>
  <conditionalFormatting sqref="J10">
    <cfRule type="cellIs" dxfId="181" priority="17" stopIfTrue="1" operator="equal">
      <formula>0</formula>
    </cfRule>
    <cfRule type="cellIs" dxfId="180" priority="18" stopIfTrue="1" operator="lessThan">
      <formula>0.7</formula>
    </cfRule>
    <cfRule type="cellIs" dxfId="179" priority="19" stopIfTrue="1" operator="between">
      <formula>0.7</formula>
      <formula>0.89</formula>
    </cfRule>
    <cfRule type="cellIs" dxfId="178" priority="20" stopIfTrue="1" operator="greaterThanOrEqual">
      <formula>0.9</formula>
    </cfRule>
  </conditionalFormatting>
  <conditionalFormatting sqref="J13:J18">
    <cfRule type="cellIs" dxfId="177" priority="1" stopIfTrue="1" operator="equal">
      <formula>0</formula>
    </cfRule>
    <cfRule type="cellIs" dxfId="176" priority="2" stopIfTrue="1" operator="lessThan">
      <formula>0.7</formula>
    </cfRule>
    <cfRule type="cellIs" dxfId="175" priority="3" stopIfTrue="1" operator="between">
      <formula>0.7</formula>
      <formula>0.89</formula>
    </cfRule>
    <cfRule type="cellIs" dxfId="174" priority="4" stopIfTrue="1" operator="greaterThanOrEqual">
      <formula>0.9</formula>
    </cfRule>
  </conditionalFormatting>
  <pageMargins left="0.7" right="0.7" top="0.75" bottom="0.75" header="0.3" footer="0.3"/>
  <pageSetup scale="56" orientation="portrait" r:id="rId1"/>
  <colBreaks count="1" manualBreakCount="1">
    <brk id="6" max="17"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2"/>
  <sheetViews>
    <sheetView topLeftCell="A65" zoomScaleNormal="100" zoomScaleSheetLayoutView="100" workbookViewId="0">
      <selection activeCell="C69" sqref="C69:P69"/>
    </sheetView>
  </sheetViews>
  <sheetFormatPr baseColWidth="10" defaultColWidth="11.42578125" defaultRowHeight="12.75" x14ac:dyDescent="0.2"/>
  <cols>
    <col min="1" max="1" width="3" style="1" customWidth="1"/>
    <col min="2" max="2" width="30"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3.8554687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164</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118</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218</v>
      </c>
      <c r="D16" s="208"/>
      <c r="E16" s="208"/>
      <c r="F16" s="208"/>
      <c r="G16" s="208"/>
      <c r="H16" s="208"/>
      <c r="I16" s="208"/>
      <c r="J16" s="208"/>
      <c r="K16" s="208"/>
      <c r="L16" s="208"/>
      <c r="M16" s="208"/>
      <c r="N16" s="208"/>
      <c r="O16" s="208"/>
      <c r="P16" s="209"/>
      <c r="Q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73.5" customHeight="1" thickBot="1" x14ac:dyDescent="0.25">
      <c r="A22" s="3"/>
      <c r="B22" s="8" t="s">
        <v>3</v>
      </c>
      <c r="C22" s="220" t="s">
        <v>219</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82.5" customHeight="1" thickBot="1" x14ac:dyDescent="0.25">
      <c r="A24" s="3"/>
      <c r="B24" s="8" t="s">
        <v>12</v>
      </c>
      <c r="C24" s="226" t="s">
        <v>221</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319">
        <v>0.9</v>
      </c>
      <c r="D26" s="236"/>
      <c r="E26" s="236"/>
      <c r="F26" s="236"/>
      <c r="G26" s="236"/>
      <c r="H26" s="236"/>
      <c r="I26" s="236"/>
      <c r="J26" s="236"/>
      <c r="K26" s="236"/>
      <c r="L26" s="236"/>
      <c r="M26" s="236"/>
      <c r="N26" s="236"/>
      <c r="O26" s="236"/>
      <c r="P26" s="237"/>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235" t="s">
        <v>220</v>
      </c>
      <c r="E28" s="236"/>
      <c r="F28" s="236"/>
      <c r="G28" s="237"/>
      <c r="H28" s="238" t="s">
        <v>15</v>
      </c>
      <c r="I28" s="238"/>
      <c r="J28" s="238"/>
      <c r="K28" s="235" t="s">
        <v>175</v>
      </c>
      <c r="L28" s="236"/>
      <c r="M28" s="237"/>
      <c r="N28" s="239" t="s">
        <v>16</v>
      </c>
      <c r="O28" s="240"/>
      <c r="P28" s="50" t="s">
        <v>123</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48</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48</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48</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248" t="s">
        <v>19</v>
      </c>
      <c r="N39" s="248"/>
      <c r="O39" s="248"/>
      <c r="P39" s="249"/>
      <c r="Q39" s="3"/>
    </row>
    <row r="40" spans="1:17" ht="54" customHeight="1" x14ac:dyDescent="0.2">
      <c r="A40" s="3"/>
      <c r="B40" s="58" t="s">
        <v>229</v>
      </c>
      <c r="C40" s="320" t="s">
        <v>222</v>
      </c>
      <c r="D40" s="320"/>
      <c r="E40" s="320"/>
      <c r="F40" s="320"/>
      <c r="G40" s="320"/>
      <c r="H40" s="320" t="s">
        <v>119</v>
      </c>
      <c r="I40" s="320"/>
      <c r="J40" s="320"/>
      <c r="K40" s="320"/>
      <c r="L40" s="320"/>
      <c r="M40" s="321" t="s">
        <v>120</v>
      </c>
      <c r="N40" s="321"/>
      <c r="O40" s="321"/>
      <c r="P40" s="322"/>
      <c r="Q40" s="3"/>
    </row>
    <row r="41" spans="1:17" ht="55.5" customHeight="1" thickBot="1" x14ac:dyDescent="0.25">
      <c r="A41" s="3"/>
      <c r="B41" s="59" t="s">
        <v>230</v>
      </c>
      <c r="C41" s="261" t="s">
        <v>223</v>
      </c>
      <c r="D41" s="261"/>
      <c r="E41" s="261"/>
      <c r="F41" s="261"/>
      <c r="G41" s="261"/>
      <c r="H41" s="261" t="s">
        <v>119</v>
      </c>
      <c r="I41" s="261"/>
      <c r="J41" s="261"/>
      <c r="K41" s="261"/>
      <c r="L41" s="261"/>
      <c r="M41" s="262" t="s">
        <v>120</v>
      </c>
      <c r="N41" s="262"/>
      <c r="O41" s="262"/>
      <c r="P41" s="26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0"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2"/>
      <c r="C46" s="15" t="s">
        <v>10</v>
      </c>
      <c r="D46" s="323">
        <f>'2.1. Registro consultas atendid'!D10</f>
        <v>1</v>
      </c>
      <c r="E46" s="324"/>
      <c r="F46" s="324"/>
      <c r="G46" s="324"/>
      <c r="H46" s="324"/>
      <c r="I46" s="325"/>
      <c r="J46" s="323">
        <f>'2.1. Registro consultas atendid'!F10</f>
        <v>1</v>
      </c>
      <c r="K46" s="324"/>
      <c r="L46" s="324"/>
      <c r="M46" s="324"/>
      <c r="N46" s="324"/>
      <c r="O46" s="325"/>
      <c r="P46" s="63">
        <f>'2.1. Registro consultas atendid'!H10</f>
        <v>1</v>
      </c>
      <c r="Q46" s="3"/>
    </row>
    <row r="47" spans="1:17" ht="3" customHeight="1" thickBot="1" x14ac:dyDescent="0.25">
      <c r="A47" s="3"/>
      <c r="B47" s="53">
        <v>0.9</v>
      </c>
      <c r="C47" s="54"/>
      <c r="D47" s="54"/>
      <c r="E47" s="54"/>
      <c r="F47" s="55">
        <f>+$C$26</f>
        <v>0.9</v>
      </c>
      <c r="G47" s="54"/>
      <c r="H47" s="54"/>
      <c r="I47" s="55">
        <f>+$C$26</f>
        <v>0.9</v>
      </c>
      <c r="J47" s="54"/>
      <c r="K47" s="54"/>
      <c r="L47" s="55">
        <f>+$C$26</f>
        <v>0.9</v>
      </c>
      <c r="M47" s="54"/>
      <c r="N47" s="54"/>
      <c r="O47" s="55">
        <f>+$C$26</f>
        <v>0.9</v>
      </c>
      <c r="P47" s="55">
        <f>+$C$26</f>
        <v>0.9</v>
      </c>
      <c r="Q47" s="3"/>
    </row>
    <row r="48" spans="1:17" ht="22.5" customHeight="1" thickBot="1" x14ac:dyDescent="0.25">
      <c r="A48" s="3"/>
      <c r="B48" s="253" t="s">
        <v>21</v>
      </c>
      <c r="C48" s="254"/>
      <c r="D48" s="254"/>
      <c r="E48" s="254"/>
      <c r="F48" s="254"/>
      <c r="G48" s="254"/>
      <c r="H48" s="254"/>
      <c r="I48" s="254"/>
      <c r="J48" s="254"/>
      <c r="K48" s="254"/>
      <c r="L48" s="254"/>
      <c r="M48" s="254"/>
      <c r="N48" s="254"/>
      <c r="O48" s="254"/>
      <c r="P48" s="255"/>
      <c r="Q48" s="3"/>
    </row>
    <row r="49" spans="1:17" x14ac:dyDescent="0.2">
      <c r="A49" s="3"/>
      <c r="B49" s="267"/>
      <c r="C49" s="268"/>
      <c r="D49" s="268"/>
      <c r="E49" s="268"/>
      <c r="F49" s="268"/>
      <c r="G49" s="268"/>
      <c r="H49" s="268"/>
      <c r="I49" s="268"/>
      <c r="J49" s="268"/>
      <c r="K49" s="268"/>
      <c r="L49" s="268"/>
      <c r="M49" s="268"/>
      <c r="N49" s="268"/>
      <c r="O49" s="268"/>
      <c r="P49" s="269"/>
      <c r="Q49" s="3"/>
    </row>
    <row r="50" spans="1:17" x14ac:dyDescent="0.2">
      <c r="A50" s="3"/>
      <c r="B50" s="270"/>
      <c r="C50" s="271"/>
      <c r="D50" s="271"/>
      <c r="E50" s="271"/>
      <c r="F50" s="271"/>
      <c r="G50" s="271"/>
      <c r="H50" s="271"/>
      <c r="I50" s="271"/>
      <c r="J50" s="271"/>
      <c r="K50" s="271"/>
      <c r="L50" s="271"/>
      <c r="M50" s="271"/>
      <c r="N50" s="271"/>
      <c r="O50" s="271"/>
      <c r="P50" s="272"/>
      <c r="Q50" s="3"/>
    </row>
    <row r="51" spans="1:17" x14ac:dyDescent="0.2">
      <c r="A51" s="3"/>
      <c r="B51" s="270"/>
      <c r="C51" s="271"/>
      <c r="D51" s="271"/>
      <c r="E51" s="271"/>
      <c r="F51" s="271"/>
      <c r="G51" s="271"/>
      <c r="H51" s="271"/>
      <c r="I51" s="271"/>
      <c r="J51" s="271"/>
      <c r="K51" s="271"/>
      <c r="L51" s="271"/>
      <c r="M51" s="271"/>
      <c r="N51" s="271"/>
      <c r="O51" s="271"/>
      <c r="P51" s="272"/>
      <c r="Q51" s="3"/>
    </row>
    <row r="52" spans="1:17" x14ac:dyDescent="0.2">
      <c r="A52" s="3"/>
      <c r="B52" s="270"/>
      <c r="C52" s="271"/>
      <c r="D52" s="271"/>
      <c r="E52" s="271"/>
      <c r="F52" s="271"/>
      <c r="G52" s="271"/>
      <c r="H52" s="271"/>
      <c r="I52" s="271"/>
      <c r="J52" s="271"/>
      <c r="K52" s="271"/>
      <c r="L52" s="271"/>
      <c r="M52" s="271"/>
      <c r="N52" s="271"/>
      <c r="O52" s="271"/>
      <c r="P52" s="272"/>
      <c r="Q52" s="3"/>
    </row>
    <row r="53" spans="1:17" x14ac:dyDescent="0.2">
      <c r="A53" s="3"/>
      <c r="B53" s="270"/>
      <c r="C53" s="271"/>
      <c r="D53" s="271"/>
      <c r="E53" s="271"/>
      <c r="F53" s="271"/>
      <c r="G53" s="271"/>
      <c r="H53" s="271"/>
      <c r="I53" s="271"/>
      <c r="J53" s="271"/>
      <c r="K53" s="271"/>
      <c r="L53" s="271"/>
      <c r="M53" s="271"/>
      <c r="N53" s="271"/>
      <c r="O53" s="271"/>
      <c r="P53" s="272"/>
      <c r="Q53" s="3"/>
    </row>
    <row r="54" spans="1:17" x14ac:dyDescent="0.2">
      <c r="A54" s="3"/>
      <c r="B54" s="270"/>
      <c r="C54" s="271"/>
      <c r="D54" s="271"/>
      <c r="E54" s="271"/>
      <c r="F54" s="271"/>
      <c r="G54" s="271"/>
      <c r="H54" s="271"/>
      <c r="I54" s="271"/>
      <c r="J54" s="271"/>
      <c r="K54" s="271"/>
      <c r="L54" s="271"/>
      <c r="M54" s="271"/>
      <c r="N54" s="271"/>
      <c r="O54" s="271"/>
      <c r="P54" s="272"/>
      <c r="Q54" s="3"/>
    </row>
    <row r="55" spans="1:17" x14ac:dyDescent="0.2">
      <c r="A55" s="3"/>
      <c r="B55" s="270"/>
      <c r="C55" s="271"/>
      <c r="D55" s="271"/>
      <c r="E55" s="271"/>
      <c r="F55" s="271"/>
      <c r="G55" s="271"/>
      <c r="H55" s="271"/>
      <c r="I55" s="271"/>
      <c r="J55" s="271"/>
      <c r="K55" s="271"/>
      <c r="L55" s="271"/>
      <c r="M55" s="271"/>
      <c r="N55" s="271"/>
      <c r="O55" s="271"/>
      <c r="P55" s="272"/>
      <c r="Q55" s="3"/>
    </row>
    <row r="56" spans="1:17" x14ac:dyDescent="0.2">
      <c r="A56" s="3"/>
      <c r="B56" s="270"/>
      <c r="C56" s="271"/>
      <c r="D56" s="271"/>
      <c r="E56" s="271"/>
      <c r="F56" s="271"/>
      <c r="G56" s="271"/>
      <c r="H56" s="271"/>
      <c r="I56" s="271"/>
      <c r="J56" s="271"/>
      <c r="K56" s="271"/>
      <c r="L56" s="271"/>
      <c r="M56" s="271"/>
      <c r="N56" s="271"/>
      <c r="O56" s="271"/>
      <c r="P56" s="272"/>
      <c r="Q56" s="3"/>
    </row>
    <row r="57" spans="1:17" x14ac:dyDescent="0.2">
      <c r="A57" s="3"/>
      <c r="B57" s="270"/>
      <c r="C57" s="271"/>
      <c r="D57" s="271"/>
      <c r="E57" s="271"/>
      <c r="F57" s="271"/>
      <c r="G57" s="271"/>
      <c r="H57" s="271"/>
      <c r="I57" s="271"/>
      <c r="J57" s="271"/>
      <c r="K57" s="271"/>
      <c r="L57" s="271"/>
      <c r="M57" s="271"/>
      <c r="N57" s="271"/>
      <c r="O57" s="271"/>
      <c r="P57" s="272"/>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ht="13.5" thickBot="1" x14ac:dyDescent="0.25">
      <c r="A64" s="3"/>
      <c r="B64" s="273"/>
      <c r="C64" s="274"/>
      <c r="D64" s="274"/>
      <c r="E64" s="274"/>
      <c r="F64" s="274"/>
      <c r="G64" s="274"/>
      <c r="H64" s="274"/>
      <c r="I64" s="274"/>
      <c r="J64" s="274"/>
      <c r="K64" s="274"/>
      <c r="L64" s="274"/>
      <c r="M64" s="274"/>
      <c r="N64" s="274"/>
      <c r="O64" s="274"/>
      <c r="P64" s="275"/>
      <c r="Q64" s="3"/>
    </row>
    <row r="65" spans="1:19" s="4" customFormat="1" ht="3" customHeight="1" thickBot="1" x14ac:dyDescent="0.25">
      <c r="A65" s="276"/>
      <c r="B65" s="276"/>
      <c r="C65" s="276"/>
      <c r="D65" s="276"/>
      <c r="E65" s="276"/>
      <c r="F65" s="276"/>
      <c r="G65" s="276"/>
      <c r="H65" s="276"/>
      <c r="I65" s="276"/>
      <c r="J65" s="276"/>
      <c r="K65" s="276"/>
      <c r="L65" s="276"/>
      <c r="M65" s="276"/>
      <c r="N65" s="276"/>
      <c r="O65" s="276"/>
      <c r="P65" s="276"/>
      <c r="Q65" s="276"/>
      <c r="S65" s="56"/>
    </row>
    <row r="66" spans="1:19" ht="15" customHeight="1" x14ac:dyDescent="0.2">
      <c r="A66" s="3"/>
      <c r="B66" s="277" t="s">
        <v>5</v>
      </c>
      <c r="C66" s="279" t="s">
        <v>121</v>
      </c>
      <c r="D66" s="280"/>
      <c r="E66" s="280"/>
      <c r="F66" s="280"/>
      <c r="G66" s="280"/>
      <c r="H66" s="280"/>
      <c r="I66" s="280"/>
      <c r="J66" s="280"/>
      <c r="K66" s="280"/>
      <c r="L66" s="280"/>
      <c r="M66" s="280"/>
      <c r="N66" s="280"/>
      <c r="O66" s="280"/>
      <c r="P66" s="281"/>
      <c r="Q66" s="3"/>
    </row>
    <row r="67" spans="1:19" ht="49.5" customHeight="1" x14ac:dyDescent="0.2">
      <c r="A67" s="3"/>
      <c r="B67" s="278"/>
      <c r="C67" s="282" t="s">
        <v>266</v>
      </c>
      <c r="D67" s="283"/>
      <c r="E67" s="283"/>
      <c r="F67" s="283"/>
      <c r="G67" s="283"/>
      <c r="H67" s="283"/>
      <c r="I67" s="283"/>
      <c r="J67" s="283"/>
      <c r="K67" s="283"/>
      <c r="L67" s="283"/>
      <c r="M67" s="283"/>
      <c r="N67" s="283"/>
      <c r="O67" s="283"/>
      <c r="P67" s="284"/>
      <c r="Q67" s="3"/>
    </row>
    <row r="68" spans="1:19" ht="15" customHeight="1" x14ac:dyDescent="0.2">
      <c r="A68" s="3"/>
      <c r="B68" s="278"/>
      <c r="C68" s="285" t="s">
        <v>122</v>
      </c>
      <c r="D68" s="286"/>
      <c r="E68" s="286"/>
      <c r="F68" s="286"/>
      <c r="G68" s="286"/>
      <c r="H68" s="286"/>
      <c r="I68" s="286"/>
      <c r="J68" s="286"/>
      <c r="K68" s="286"/>
      <c r="L68" s="286"/>
      <c r="M68" s="286"/>
      <c r="N68" s="286"/>
      <c r="O68" s="286"/>
      <c r="P68" s="287"/>
      <c r="Q68" s="3"/>
    </row>
    <row r="69" spans="1:19" ht="49.5" customHeight="1" thickBot="1" x14ac:dyDescent="0.25">
      <c r="A69" s="3"/>
      <c r="B69" s="278"/>
      <c r="C69" s="282" t="s">
        <v>285</v>
      </c>
      <c r="D69" s="283"/>
      <c r="E69" s="283"/>
      <c r="F69" s="283"/>
      <c r="G69" s="283"/>
      <c r="H69" s="283"/>
      <c r="I69" s="283"/>
      <c r="J69" s="283"/>
      <c r="K69" s="283"/>
      <c r="L69" s="283"/>
      <c r="M69" s="283"/>
      <c r="N69" s="283"/>
      <c r="O69" s="283"/>
      <c r="P69" s="284"/>
      <c r="Q69" s="3"/>
    </row>
    <row r="70" spans="1:19" ht="30.75" customHeight="1" thickBot="1" x14ac:dyDescent="0.25">
      <c r="A70" s="3"/>
      <c r="B70" s="57" t="s">
        <v>42</v>
      </c>
      <c r="C70" s="264" t="s">
        <v>268</v>
      </c>
      <c r="D70" s="199"/>
      <c r="E70" s="199"/>
      <c r="F70" s="199"/>
      <c r="G70" s="199"/>
      <c r="H70" s="199"/>
      <c r="I70" s="199"/>
      <c r="J70" s="199"/>
      <c r="K70" s="199"/>
      <c r="L70" s="199"/>
      <c r="M70" s="199"/>
      <c r="N70" s="199"/>
      <c r="O70" s="199"/>
      <c r="P70" s="200"/>
      <c r="Q70" s="3"/>
    </row>
    <row r="71" spans="1:19" ht="27.75" customHeight="1" thickBot="1" x14ac:dyDescent="0.25">
      <c r="A71" s="3"/>
      <c r="B71" s="57" t="s">
        <v>55</v>
      </c>
      <c r="C71" s="265" t="s">
        <v>56</v>
      </c>
      <c r="D71" s="265"/>
      <c r="E71" s="265"/>
      <c r="F71" s="265"/>
      <c r="G71" s="265"/>
      <c r="H71" s="265"/>
      <c r="I71" s="265"/>
      <c r="J71" s="265"/>
      <c r="K71" s="265"/>
      <c r="L71" s="265"/>
      <c r="M71" s="265"/>
      <c r="N71" s="265"/>
      <c r="O71" s="265"/>
      <c r="P71" s="266"/>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sheetProtection formatColumns="0" formatRows="0"/>
  <mergeCells count="67">
    <mergeCell ref="C70:P70"/>
    <mergeCell ref="C71:P71"/>
    <mergeCell ref="C67:P67"/>
    <mergeCell ref="C68:P68"/>
    <mergeCell ref="C69:P69"/>
    <mergeCell ref="C66:P66"/>
    <mergeCell ref="B66:B69"/>
    <mergeCell ref="B49:P64"/>
    <mergeCell ref="A65:Q65"/>
    <mergeCell ref="B43:P43"/>
    <mergeCell ref="B45:B46"/>
    <mergeCell ref="B48:P48"/>
    <mergeCell ref="D46:I46"/>
    <mergeCell ref="J46:O46"/>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P46">
    <cfRule type="cellIs" dxfId="173" priority="1" stopIfTrue="1" operator="equal">
      <formula>0</formula>
    </cfRule>
    <cfRule type="cellIs" dxfId="172" priority="2" stopIfTrue="1" operator="lessThan">
      <formula>0.7</formula>
    </cfRule>
    <cfRule type="cellIs" dxfId="171" priority="3" stopIfTrue="1" operator="between">
      <formula>0.7</formula>
      <formula>0.89</formula>
    </cfRule>
    <cfRule type="cellIs" dxfId="170" priority="4" stopIfTrue="1" operator="greaterThanOrEqual">
      <formula>0.9</formula>
    </cfRule>
  </conditionalFormatting>
  <dataValidations count="6">
    <dataValidation type="list" allowBlank="1" showInputMessage="1" showErrorMessage="1" sqref="C18:P18" xr:uid="{00000000-0002-0000-0200-000000000000}">
      <formula1>$B$122:$B$128</formula1>
    </dataValidation>
    <dataValidation type="list" allowBlank="1" showInputMessage="1" showErrorMessage="1" sqref="C32:P32 C36:P36 C34:P34" xr:uid="{00000000-0002-0000-0200-000001000000}">
      <formula1>$Q$96:$Q$101</formula1>
    </dataValidation>
    <dataValidation type="list" allowBlank="1" showInputMessage="1" showErrorMessage="1" sqref="N10:P10" xr:uid="{00000000-0002-0000-0200-000002000000}">
      <formula1>"Economicos,Eficiencia,Eficacia, Efectividad,Calidad"</formula1>
    </dataValidation>
    <dataValidation type="list" allowBlank="1" showInputMessage="1" showErrorMessage="1" sqref="C10:I10" xr:uid="{00000000-0002-0000-0200-000003000000}">
      <formula1>"2022,2023,2024,2025,2026,2027"</formula1>
    </dataValidation>
    <dataValidation type="list" allowBlank="1" showInputMessage="1" showErrorMessage="1" sqref="C12:P12" xr:uid="{00000000-0002-0000-0200-000004000000}">
      <formula1>$B$133:$B$159</formula1>
    </dataValidation>
    <dataValidation type="list" allowBlank="1" showInputMessage="1" showErrorMessage="1" sqref="C71:P71" xr:uid="{00000000-0002-0000-0200-000005000000}">
      <formula1>$B$164:$B$165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46"/>
  <sheetViews>
    <sheetView zoomScale="90" zoomScaleNormal="90" workbookViewId="0">
      <selection activeCell="P8" sqref="P8"/>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88"/>
      <c r="B1" s="289" t="s">
        <v>36</v>
      </c>
      <c r="C1" s="290"/>
      <c r="D1" s="290"/>
      <c r="E1" s="290"/>
      <c r="F1" s="290"/>
      <c r="G1" s="290"/>
      <c r="H1" s="290"/>
      <c r="I1" s="291"/>
      <c r="J1" s="292" t="s">
        <v>37</v>
      </c>
      <c r="K1" s="293"/>
      <c r="L1" s="17"/>
      <c r="M1" s="17"/>
      <c r="P1" s="17"/>
      <c r="Q1" s="17"/>
      <c r="R1" s="17"/>
    </row>
    <row r="2" spans="1:18" ht="30" customHeight="1" x14ac:dyDescent="0.25">
      <c r="A2" s="288"/>
      <c r="B2" s="289" t="s">
        <v>57</v>
      </c>
      <c r="C2" s="290"/>
      <c r="D2" s="290"/>
      <c r="E2" s="290"/>
      <c r="F2" s="290"/>
      <c r="G2" s="290"/>
      <c r="H2" s="290"/>
      <c r="I2" s="291"/>
      <c r="J2" s="292" t="s">
        <v>105</v>
      </c>
      <c r="K2" s="293"/>
      <c r="L2" s="17"/>
      <c r="M2" s="17"/>
      <c r="O2" s="49">
        <v>0.8</v>
      </c>
      <c r="P2" s="17"/>
      <c r="Q2" s="17"/>
      <c r="R2" s="17"/>
    </row>
    <row r="3" spans="1:18" ht="30" customHeight="1" x14ac:dyDescent="0.25">
      <c r="A3" s="288"/>
      <c r="B3" s="289" t="s">
        <v>58</v>
      </c>
      <c r="C3" s="290"/>
      <c r="D3" s="290"/>
      <c r="E3" s="290"/>
      <c r="F3" s="290"/>
      <c r="G3" s="290"/>
      <c r="H3" s="290"/>
      <c r="I3" s="291"/>
      <c r="J3" s="292" t="s">
        <v>106</v>
      </c>
      <c r="K3" s="293"/>
      <c r="L3" s="17"/>
      <c r="M3" s="17"/>
      <c r="O3" s="49">
        <v>0.79998999999999998</v>
      </c>
      <c r="P3" s="17"/>
      <c r="Q3" s="17"/>
      <c r="R3" s="17"/>
    </row>
    <row r="4" spans="1:18" ht="30" customHeight="1" x14ac:dyDescent="0.25">
      <c r="A4" s="288"/>
      <c r="B4" s="289" t="s">
        <v>59</v>
      </c>
      <c r="C4" s="290"/>
      <c r="D4" s="290"/>
      <c r="E4" s="290"/>
      <c r="F4" s="290"/>
      <c r="G4" s="290"/>
      <c r="H4" s="290"/>
      <c r="I4" s="291"/>
      <c r="J4" s="293" t="s">
        <v>41</v>
      </c>
      <c r="K4" s="293"/>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4" t="str">
        <f>IF('2. Consultas atendidas NIIF'!C12="","",'2. Consultas atendidas NIIF'!C12)</f>
        <v>GESTION DE INFORMACION EMPRESARIAL</v>
      </c>
      <c r="C6" s="294"/>
      <c r="D6" s="294"/>
      <c r="E6" s="294"/>
      <c r="F6" s="294"/>
      <c r="G6" s="294"/>
      <c r="H6" s="294"/>
      <c r="I6" s="294"/>
      <c r="J6" s="294"/>
      <c r="K6" s="294"/>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295" t="s">
        <v>60</v>
      </c>
      <c r="B8" s="297" t="s">
        <v>20</v>
      </c>
      <c r="C8" s="297" t="str">
        <f>IF('2. Consultas atendidas NIIF'!C14="","",'2. Consultas atendidas NIIF'!C14)</f>
        <v>Consultas sobre la aplicación de las normas vigentes NIIF atendidas oportunamente</v>
      </c>
      <c r="D8" s="297"/>
      <c r="E8" s="297"/>
      <c r="F8" s="297"/>
      <c r="G8" s="297"/>
      <c r="H8" s="297"/>
      <c r="I8" s="297" t="s">
        <v>62</v>
      </c>
      <c r="J8" s="297"/>
      <c r="K8" s="299"/>
      <c r="O8" s="2"/>
    </row>
    <row r="9" spans="1:18" s="20" customFormat="1" ht="30" customHeight="1" x14ac:dyDescent="0.2">
      <c r="A9" s="296"/>
      <c r="B9" s="298"/>
      <c r="C9" s="60" t="s">
        <v>124</v>
      </c>
      <c r="D9" s="60" t="s">
        <v>61</v>
      </c>
      <c r="E9" s="60" t="s">
        <v>153</v>
      </c>
      <c r="F9" s="60" t="s">
        <v>61</v>
      </c>
      <c r="G9" s="60" t="s">
        <v>10</v>
      </c>
      <c r="H9" s="60" t="s">
        <v>61</v>
      </c>
      <c r="I9" s="298"/>
      <c r="J9" s="298"/>
      <c r="K9" s="300"/>
      <c r="O9" s="2"/>
    </row>
    <row r="10" spans="1:18" ht="90" customHeight="1" x14ac:dyDescent="0.2">
      <c r="A10" s="313" t="str">
        <f>IF('2. Consultas atendidas NIIF'!M40="","",'2. Consultas atendidas NIIF'!M40)</f>
        <v>Coordinador Grupo de Análisis y Regulación Contable</v>
      </c>
      <c r="B10" s="34" t="str">
        <f>IF('2. Consultas atendidas NIIF'!B40="","",'2. Consultas atendidas NIIF'!B40)</f>
        <v>Número de consultas atendidas oportunamente sobre la aplicación de las normas vigentes bajo NIIF.</v>
      </c>
      <c r="C10" s="36">
        <v>51</v>
      </c>
      <c r="D10" s="332">
        <f>IF(C10=0,"0",C10/C11)</f>
        <v>1</v>
      </c>
      <c r="E10" s="36">
        <v>33</v>
      </c>
      <c r="F10" s="333">
        <f>IF(E10=0,"0",E10/E11)</f>
        <v>1</v>
      </c>
      <c r="G10" s="36">
        <f>+C10+E10</f>
        <v>84</v>
      </c>
      <c r="H10" s="332">
        <f>IF(G10=0,"0",G10/G11)</f>
        <v>1</v>
      </c>
      <c r="I10" s="326" t="s">
        <v>286</v>
      </c>
      <c r="J10" s="327"/>
      <c r="K10" s="328"/>
    </row>
    <row r="11" spans="1:18" ht="117.75" customHeight="1" thickBot="1" x14ac:dyDescent="0.25">
      <c r="A11" s="314"/>
      <c r="B11" s="61" t="str">
        <f>IF('2. Consultas atendidas NIIF'!B41="","",'2. Consultas atendidas NIIF'!B41)</f>
        <v>Número total de consultas  recibidas (radicadas) sobre la aplicación de las normas vigentes bajo NIIF.</v>
      </c>
      <c r="C11" s="62">
        <v>51</v>
      </c>
      <c r="D11" s="310"/>
      <c r="E11" s="62">
        <v>33</v>
      </c>
      <c r="F11" s="334"/>
      <c r="G11" s="62">
        <f>+C11+E11</f>
        <v>84</v>
      </c>
      <c r="H11" s="310"/>
      <c r="I11" s="329"/>
      <c r="J11" s="330"/>
      <c r="K11" s="331"/>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sheetProtection formatColumns="0" formatRows="0"/>
  <mergeCells count="19">
    <mergeCell ref="A8:A9"/>
    <mergeCell ref="B8:B9"/>
    <mergeCell ref="C8:H8"/>
    <mergeCell ref="I8:K9"/>
    <mergeCell ref="A10:A11"/>
    <mergeCell ref="I10:K11"/>
    <mergeCell ref="D10:D11"/>
    <mergeCell ref="H10:H11"/>
    <mergeCell ref="F10:F11"/>
    <mergeCell ref="B6:K6"/>
    <mergeCell ref="A1:A4"/>
    <mergeCell ref="B1:I1"/>
    <mergeCell ref="J1:K1"/>
    <mergeCell ref="B2:I2"/>
    <mergeCell ref="J2:K2"/>
    <mergeCell ref="B3:I3"/>
    <mergeCell ref="J3:K3"/>
    <mergeCell ref="B4:I4"/>
    <mergeCell ref="J4:K4"/>
  </mergeCells>
  <conditionalFormatting sqref="D10:D11">
    <cfRule type="cellIs" dxfId="169" priority="17" stopIfTrue="1" operator="equal">
      <formula>0</formula>
    </cfRule>
    <cfRule type="cellIs" dxfId="168" priority="18" stopIfTrue="1" operator="lessThan">
      <formula>0.7</formula>
    </cfRule>
    <cfRule type="cellIs" dxfId="167" priority="19" stopIfTrue="1" operator="between">
      <formula>0.7</formula>
      <formula>0.89</formula>
    </cfRule>
    <cfRule type="cellIs" dxfId="166" priority="20" stopIfTrue="1" operator="greaterThanOrEqual">
      <formula>0.9</formula>
    </cfRule>
  </conditionalFormatting>
  <conditionalFormatting sqref="F10:F11">
    <cfRule type="cellIs" dxfId="165" priority="5" stopIfTrue="1" operator="equal">
      <formula>0</formula>
    </cfRule>
    <cfRule type="cellIs" dxfId="164" priority="6" stopIfTrue="1" operator="lessThan">
      <formula>0.7</formula>
    </cfRule>
    <cfRule type="cellIs" dxfId="163" priority="7" stopIfTrue="1" operator="between">
      <formula>0.7</formula>
      <formula>0.89</formula>
    </cfRule>
    <cfRule type="cellIs" dxfId="162" priority="8" stopIfTrue="1" operator="greaterThanOrEqual">
      <formula>0.9</formula>
    </cfRule>
  </conditionalFormatting>
  <conditionalFormatting sqref="H10:H11">
    <cfRule type="cellIs" dxfId="161" priority="1" stopIfTrue="1" operator="equal">
      <formula>0</formula>
    </cfRule>
    <cfRule type="cellIs" dxfId="160" priority="2" stopIfTrue="1" operator="lessThan">
      <formula>0.7</formula>
    </cfRule>
    <cfRule type="cellIs" dxfId="159" priority="3" stopIfTrue="1" operator="between">
      <formula>0.7</formula>
      <formula>0.89</formula>
    </cfRule>
    <cfRule type="cellIs" dxfId="158" priority="4" stopIfTrue="1" operator="greaterThanOrEqual">
      <formula>0.9</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82"/>
  <sheetViews>
    <sheetView topLeftCell="A44" workbookViewId="0">
      <selection activeCell="C70" sqref="C70:P70"/>
    </sheetView>
  </sheetViews>
  <sheetFormatPr baseColWidth="10" defaultColWidth="11.42578125" defaultRowHeight="12.75" x14ac:dyDescent="0.2"/>
  <cols>
    <col min="1" max="1" width="3" style="1" customWidth="1"/>
    <col min="2" max="2" width="32.85546875"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3"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164</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125</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126</v>
      </c>
      <c r="D16" s="208"/>
      <c r="E16" s="208"/>
      <c r="F16" s="208"/>
      <c r="G16" s="208"/>
      <c r="H16" s="208"/>
      <c r="I16" s="208"/>
      <c r="J16" s="208"/>
      <c r="K16" s="208"/>
      <c r="L16" s="208"/>
      <c r="M16" s="208"/>
      <c r="N16" s="208"/>
      <c r="O16" s="208"/>
      <c r="P16" s="209"/>
      <c r="Q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51" customHeight="1" thickBot="1" x14ac:dyDescent="0.25">
      <c r="A22" s="3"/>
      <c r="B22" s="8" t="s">
        <v>3</v>
      </c>
      <c r="C22" s="220" t="s">
        <v>127</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66" customHeight="1" thickBot="1" x14ac:dyDescent="0.25">
      <c r="A24" s="3"/>
      <c r="B24" s="8" t="s">
        <v>12</v>
      </c>
      <c r="C24" s="226" t="s">
        <v>272</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319">
        <v>0.9</v>
      </c>
      <c r="D26" s="236"/>
      <c r="E26" s="236"/>
      <c r="F26" s="236"/>
      <c r="G26" s="236"/>
      <c r="H26" s="236"/>
      <c r="I26" s="236"/>
      <c r="J26" s="236"/>
      <c r="K26" s="236"/>
      <c r="L26" s="236"/>
      <c r="M26" s="236"/>
      <c r="N26" s="236"/>
      <c r="O26" s="236"/>
      <c r="P26" s="237"/>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235" t="s">
        <v>128</v>
      </c>
      <c r="E28" s="236"/>
      <c r="F28" s="236"/>
      <c r="G28" s="237"/>
      <c r="H28" s="238" t="s">
        <v>15</v>
      </c>
      <c r="I28" s="238"/>
      <c r="J28" s="238"/>
      <c r="K28" s="235" t="s">
        <v>129</v>
      </c>
      <c r="L28" s="236"/>
      <c r="M28" s="237"/>
      <c r="N28" s="239" t="s">
        <v>16</v>
      </c>
      <c r="O28" s="240"/>
      <c r="P28" s="50" t="s">
        <v>130</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48</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48</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48</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248" t="s">
        <v>19</v>
      </c>
      <c r="N39" s="248"/>
      <c r="O39" s="248"/>
      <c r="P39" s="249"/>
      <c r="Q39" s="3"/>
    </row>
    <row r="40" spans="1:17" ht="54" customHeight="1" x14ac:dyDescent="0.2">
      <c r="A40" s="3"/>
      <c r="B40" s="58" t="s">
        <v>131</v>
      </c>
      <c r="C40" s="321" t="s">
        <v>273</v>
      </c>
      <c r="D40" s="321"/>
      <c r="E40" s="321"/>
      <c r="F40" s="321"/>
      <c r="G40" s="321"/>
      <c r="H40" s="320" t="s">
        <v>119</v>
      </c>
      <c r="I40" s="320"/>
      <c r="J40" s="320"/>
      <c r="K40" s="320"/>
      <c r="L40" s="320"/>
      <c r="M40" s="321" t="s">
        <v>133</v>
      </c>
      <c r="N40" s="321"/>
      <c r="O40" s="321"/>
      <c r="P40" s="322"/>
      <c r="Q40" s="3"/>
    </row>
    <row r="41" spans="1:17" ht="55.5" customHeight="1" thickBot="1" x14ac:dyDescent="0.25">
      <c r="A41" s="3"/>
      <c r="B41" s="59" t="s">
        <v>134</v>
      </c>
      <c r="C41" s="262" t="s">
        <v>273</v>
      </c>
      <c r="D41" s="262"/>
      <c r="E41" s="262"/>
      <c r="F41" s="262"/>
      <c r="G41" s="262"/>
      <c r="H41" s="261" t="s">
        <v>119</v>
      </c>
      <c r="I41" s="261"/>
      <c r="J41" s="261"/>
      <c r="K41" s="261"/>
      <c r="L41" s="261"/>
      <c r="M41" s="262" t="s">
        <v>133</v>
      </c>
      <c r="N41" s="262"/>
      <c r="O41" s="262"/>
      <c r="P41" s="26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0"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2"/>
      <c r="C46" s="15" t="s">
        <v>10</v>
      </c>
      <c r="D46" s="323">
        <f>'3.1. Registro solicitudes atend'!D10</f>
        <v>1</v>
      </c>
      <c r="E46" s="324"/>
      <c r="F46" s="324"/>
      <c r="G46" s="324"/>
      <c r="H46" s="324"/>
      <c r="I46" s="325"/>
      <c r="J46" s="323">
        <f>'3.1. Registro solicitudes atend'!F10</f>
        <v>1</v>
      </c>
      <c r="K46" s="324"/>
      <c r="L46" s="324"/>
      <c r="M46" s="324"/>
      <c r="N46" s="324"/>
      <c r="O46" s="325"/>
      <c r="P46" s="63">
        <f>'3.1. Registro solicitudes atend'!H10</f>
        <v>1</v>
      </c>
      <c r="Q46" s="3"/>
    </row>
    <row r="47" spans="1:17" ht="3" customHeight="1" thickBot="1" x14ac:dyDescent="0.25">
      <c r="A47" s="3"/>
      <c r="B47" s="53">
        <v>0.9</v>
      </c>
      <c r="C47" s="54"/>
      <c r="D47" s="54"/>
      <c r="E47" s="54"/>
      <c r="F47" s="55">
        <f>+$C$26</f>
        <v>0.9</v>
      </c>
      <c r="G47" s="54"/>
      <c r="H47" s="54"/>
      <c r="I47" s="55">
        <f>+$C$26</f>
        <v>0.9</v>
      </c>
      <c r="J47" s="54"/>
      <c r="K47" s="54"/>
      <c r="L47" s="55">
        <f>+$C$26</f>
        <v>0.9</v>
      </c>
      <c r="M47" s="54"/>
      <c r="N47" s="54"/>
      <c r="O47" s="55">
        <f>+$C$26</f>
        <v>0.9</v>
      </c>
      <c r="P47" s="55">
        <f>+$C$26</f>
        <v>0.9</v>
      </c>
      <c r="Q47" s="3"/>
    </row>
    <row r="48" spans="1:17" ht="22.5" customHeight="1" thickBot="1" x14ac:dyDescent="0.25">
      <c r="A48" s="3"/>
      <c r="B48" s="253" t="s">
        <v>21</v>
      </c>
      <c r="C48" s="254"/>
      <c r="D48" s="254"/>
      <c r="E48" s="254"/>
      <c r="F48" s="254"/>
      <c r="G48" s="254"/>
      <c r="H48" s="254"/>
      <c r="I48" s="254"/>
      <c r="J48" s="254"/>
      <c r="K48" s="254"/>
      <c r="L48" s="254"/>
      <c r="M48" s="254"/>
      <c r="N48" s="254"/>
      <c r="O48" s="254"/>
      <c r="P48" s="255"/>
      <c r="Q48" s="3"/>
    </row>
    <row r="49" spans="1:17" x14ac:dyDescent="0.2">
      <c r="A49" s="3"/>
      <c r="B49" s="267"/>
      <c r="C49" s="268"/>
      <c r="D49" s="268"/>
      <c r="E49" s="268"/>
      <c r="F49" s="268"/>
      <c r="G49" s="268"/>
      <c r="H49" s="268"/>
      <c r="I49" s="268"/>
      <c r="J49" s="268"/>
      <c r="K49" s="268"/>
      <c r="L49" s="268"/>
      <c r="M49" s="268"/>
      <c r="N49" s="268"/>
      <c r="O49" s="268"/>
      <c r="P49" s="269"/>
      <c r="Q49" s="3"/>
    </row>
    <row r="50" spans="1:17" x14ac:dyDescent="0.2">
      <c r="A50" s="3"/>
      <c r="B50" s="270"/>
      <c r="C50" s="271"/>
      <c r="D50" s="271"/>
      <c r="E50" s="271"/>
      <c r="F50" s="271"/>
      <c r="G50" s="271"/>
      <c r="H50" s="271"/>
      <c r="I50" s="271"/>
      <c r="J50" s="271"/>
      <c r="K50" s="271"/>
      <c r="L50" s="271"/>
      <c r="M50" s="271"/>
      <c r="N50" s="271"/>
      <c r="O50" s="271"/>
      <c r="P50" s="272"/>
      <c r="Q50" s="3"/>
    </row>
    <row r="51" spans="1:17" x14ac:dyDescent="0.2">
      <c r="A51" s="3"/>
      <c r="B51" s="270"/>
      <c r="C51" s="271"/>
      <c r="D51" s="271"/>
      <c r="E51" s="271"/>
      <c r="F51" s="271"/>
      <c r="G51" s="271"/>
      <c r="H51" s="271"/>
      <c r="I51" s="271"/>
      <c r="J51" s="271"/>
      <c r="K51" s="271"/>
      <c r="L51" s="271"/>
      <c r="M51" s="271"/>
      <c r="N51" s="271"/>
      <c r="O51" s="271"/>
      <c r="P51" s="272"/>
      <c r="Q51" s="3"/>
    </row>
    <row r="52" spans="1:17" x14ac:dyDescent="0.2">
      <c r="A52" s="3"/>
      <c r="B52" s="270"/>
      <c r="C52" s="271"/>
      <c r="D52" s="271"/>
      <c r="E52" s="271"/>
      <c r="F52" s="271"/>
      <c r="G52" s="271"/>
      <c r="H52" s="271"/>
      <c r="I52" s="271"/>
      <c r="J52" s="271"/>
      <c r="K52" s="271"/>
      <c r="L52" s="271"/>
      <c r="M52" s="271"/>
      <c r="N52" s="271"/>
      <c r="O52" s="271"/>
      <c r="P52" s="272"/>
      <c r="Q52" s="3"/>
    </row>
    <row r="53" spans="1:17" x14ac:dyDescent="0.2">
      <c r="A53" s="3"/>
      <c r="B53" s="270"/>
      <c r="C53" s="271"/>
      <c r="D53" s="271"/>
      <c r="E53" s="271"/>
      <c r="F53" s="271"/>
      <c r="G53" s="271"/>
      <c r="H53" s="271"/>
      <c r="I53" s="271"/>
      <c r="J53" s="271"/>
      <c r="K53" s="271"/>
      <c r="L53" s="271"/>
      <c r="M53" s="271"/>
      <c r="N53" s="271"/>
      <c r="O53" s="271"/>
      <c r="P53" s="272"/>
      <c r="Q53" s="3"/>
    </row>
    <row r="54" spans="1:17" x14ac:dyDescent="0.2">
      <c r="A54" s="3"/>
      <c r="B54" s="270"/>
      <c r="C54" s="271"/>
      <c r="D54" s="271"/>
      <c r="E54" s="271"/>
      <c r="F54" s="271"/>
      <c r="G54" s="271"/>
      <c r="H54" s="271"/>
      <c r="I54" s="271"/>
      <c r="J54" s="271"/>
      <c r="K54" s="271"/>
      <c r="L54" s="271"/>
      <c r="M54" s="271"/>
      <c r="N54" s="271"/>
      <c r="O54" s="271"/>
      <c r="P54" s="272"/>
      <c r="Q54" s="3"/>
    </row>
    <row r="55" spans="1:17" x14ac:dyDescent="0.2">
      <c r="A55" s="3"/>
      <c r="B55" s="270"/>
      <c r="C55" s="271"/>
      <c r="D55" s="271"/>
      <c r="E55" s="271"/>
      <c r="F55" s="271"/>
      <c r="G55" s="271"/>
      <c r="H55" s="271"/>
      <c r="I55" s="271"/>
      <c r="J55" s="271"/>
      <c r="K55" s="271"/>
      <c r="L55" s="271"/>
      <c r="M55" s="271"/>
      <c r="N55" s="271"/>
      <c r="O55" s="271"/>
      <c r="P55" s="272"/>
      <c r="Q55" s="3"/>
    </row>
    <row r="56" spans="1:17" x14ac:dyDescent="0.2">
      <c r="A56" s="3"/>
      <c r="B56" s="270"/>
      <c r="C56" s="271"/>
      <c r="D56" s="271"/>
      <c r="E56" s="271"/>
      <c r="F56" s="271"/>
      <c r="G56" s="271"/>
      <c r="H56" s="271"/>
      <c r="I56" s="271"/>
      <c r="J56" s="271"/>
      <c r="K56" s="271"/>
      <c r="L56" s="271"/>
      <c r="M56" s="271"/>
      <c r="N56" s="271"/>
      <c r="O56" s="271"/>
      <c r="P56" s="272"/>
      <c r="Q56" s="3"/>
    </row>
    <row r="57" spans="1:17" x14ac:dyDescent="0.2">
      <c r="A57" s="3"/>
      <c r="B57" s="270"/>
      <c r="C57" s="271"/>
      <c r="D57" s="271"/>
      <c r="E57" s="271"/>
      <c r="F57" s="271"/>
      <c r="G57" s="271"/>
      <c r="H57" s="271"/>
      <c r="I57" s="271"/>
      <c r="J57" s="271"/>
      <c r="K57" s="271"/>
      <c r="L57" s="271"/>
      <c r="M57" s="271"/>
      <c r="N57" s="271"/>
      <c r="O57" s="271"/>
      <c r="P57" s="272"/>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ht="13.5" thickBot="1" x14ac:dyDescent="0.25">
      <c r="A64" s="3"/>
      <c r="B64" s="273"/>
      <c r="C64" s="274"/>
      <c r="D64" s="274"/>
      <c r="E64" s="274"/>
      <c r="F64" s="274"/>
      <c r="G64" s="274"/>
      <c r="H64" s="274"/>
      <c r="I64" s="274"/>
      <c r="J64" s="274"/>
      <c r="K64" s="274"/>
      <c r="L64" s="274"/>
      <c r="M64" s="274"/>
      <c r="N64" s="274"/>
      <c r="O64" s="274"/>
      <c r="P64" s="275"/>
      <c r="Q64" s="3"/>
    </row>
    <row r="65" spans="1:19" s="4" customFormat="1" ht="3" customHeight="1" thickBot="1" x14ac:dyDescent="0.25">
      <c r="A65" s="276"/>
      <c r="B65" s="276"/>
      <c r="C65" s="276"/>
      <c r="D65" s="276"/>
      <c r="E65" s="276"/>
      <c r="F65" s="276"/>
      <c r="G65" s="276"/>
      <c r="H65" s="276"/>
      <c r="I65" s="276"/>
      <c r="J65" s="276"/>
      <c r="K65" s="276"/>
      <c r="L65" s="276"/>
      <c r="M65" s="276"/>
      <c r="N65" s="276"/>
      <c r="O65" s="276"/>
      <c r="P65" s="276"/>
      <c r="Q65" s="276"/>
      <c r="S65" s="56"/>
    </row>
    <row r="66" spans="1:19" ht="15" customHeight="1" x14ac:dyDescent="0.2">
      <c r="A66" s="3"/>
      <c r="B66" s="277" t="s">
        <v>5</v>
      </c>
      <c r="C66" s="279" t="s">
        <v>121</v>
      </c>
      <c r="D66" s="280"/>
      <c r="E66" s="280"/>
      <c r="F66" s="280"/>
      <c r="G66" s="280"/>
      <c r="H66" s="280"/>
      <c r="I66" s="280"/>
      <c r="J66" s="280"/>
      <c r="K66" s="280"/>
      <c r="L66" s="280"/>
      <c r="M66" s="280"/>
      <c r="N66" s="280"/>
      <c r="O66" s="280"/>
      <c r="P66" s="281"/>
      <c r="Q66" s="3"/>
    </row>
    <row r="67" spans="1:19" ht="49.5" customHeight="1" x14ac:dyDescent="0.2">
      <c r="A67" s="3"/>
      <c r="B67" s="278"/>
      <c r="C67" s="282" t="s">
        <v>271</v>
      </c>
      <c r="D67" s="283"/>
      <c r="E67" s="283"/>
      <c r="F67" s="283"/>
      <c r="G67" s="283"/>
      <c r="H67" s="283"/>
      <c r="I67" s="283"/>
      <c r="J67" s="283"/>
      <c r="K67" s="283"/>
      <c r="L67" s="283"/>
      <c r="M67" s="283"/>
      <c r="N67" s="283"/>
      <c r="O67" s="283"/>
      <c r="P67" s="284"/>
      <c r="Q67" s="3"/>
    </row>
    <row r="68" spans="1:19" ht="15" customHeight="1" x14ac:dyDescent="0.2">
      <c r="A68" s="3"/>
      <c r="B68" s="278"/>
      <c r="C68" s="285" t="s">
        <v>145</v>
      </c>
      <c r="D68" s="286"/>
      <c r="E68" s="286"/>
      <c r="F68" s="286"/>
      <c r="G68" s="286"/>
      <c r="H68" s="286"/>
      <c r="I68" s="286"/>
      <c r="J68" s="286"/>
      <c r="K68" s="286"/>
      <c r="L68" s="286"/>
      <c r="M68" s="286"/>
      <c r="N68" s="286"/>
      <c r="O68" s="286"/>
      <c r="P68" s="287"/>
      <c r="Q68" s="3"/>
    </row>
    <row r="69" spans="1:19" ht="49.5" customHeight="1" thickBot="1" x14ac:dyDescent="0.25">
      <c r="A69" s="3"/>
      <c r="B69" s="278"/>
      <c r="C69" s="282" t="s">
        <v>292</v>
      </c>
      <c r="D69" s="283"/>
      <c r="E69" s="283"/>
      <c r="F69" s="283"/>
      <c r="G69" s="283"/>
      <c r="H69" s="283"/>
      <c r="I69" s="283"/>
      <c r="J69" s="283"/>
      <c r="K69" s="283"/>
      <c r="L69" s="283"/>
      <c r="M69" s="283"/>
      <c r="N69" s="283"/>
      <c r="O69" s="283"/>
      <c r="P69" s="284"/>
      <c r="Q69" s="3"/>
    </row>
    <row r="70" spans="1:19" ht="30.75" customHeight="1" thickBot="1" x14ac:dyDescent="0.25">
      <c r="A70" s="3"/>
      <c r="B70" s="57" t="s">
        <v>42</v>
      </c>
      <c r="C70" s="264" t="s">
        <v>268</v>
      </c>
      <c r="D70" s="199"/>
      <c r="E70" s="199"/>
      <c r="F70" s="199"/>
      <c r="G70" s="199"/>
      <c r="H70" s="199"/>
      <c r="I70" s="199"/>
      <c r="J70" s="199"/>
      <c r="K70" s="199"/>
      <c r="L70" s="199"/>
      <c r="M70" s="199"/>
      <c r="N70" s="199"/>
      <c r="O70" s="199"/>
      <c r="P70" s="200"/>
      <c r="Q70" s="3"/>
    </row>
    <row r="71" spans="1:19" ht="27.75" customHeight="1" thickBot="1" x14ac:dyDescent="0.25">
      <c r="A71" s="3"/>
      <c r="B71" s="57" t="s">
        <v>55</v>
      </c>
      <c r="C71" s="265" t="s">
        <v>56</v>
      </c>
      <c r="D71" s="265"/>
      <c r="E71" s="265"/>
      <c r="F71" s="265"/>
      <c r="G71" s="265"/>
      <c r="H71" s="265"/>
      <c r="I71" s="265"/>
      <c r="J71" s="265"/>
      <c r="K71" s="265"/>
      <c r="L71" s="265"/>
      <c r="M71" s="265"/>
      <c r="N71" s="265"/>
      <c r="O71" s="265"/>
      <c r="P71" s="266"/>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mergeCells count="67">
    <mergeCell ref="C70:P70"/>
    <mergeCell ref="C71:P71"/>
    <mergeCell ref="D46:I46"/>
    <mergeCell ref="J46:O46"/>
    <mergeCell ref="B49:P64"/>
    <mergeCell ref="A65:Q65"/>
    <mergeCell ref="B66:B69"/>
    <mergeCell ref="C66:P66"/>
    <mergeCell ref="C67:P67"/>
    <mergeCell ref="C68:P68"/>
    <mergeCell ref="C69:P69"/>
    <mergeCell ref="B43:P43"/>
    <mergeCell ref="B45:B46"/>
    <mergeCell ref="B48:P48"/>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46">
    <cfRule type="cellIs" dxfId="157" priority="1" stopIfTrue="1" operator="equal">
      <formula>0</formula>
    </cfRule>
    <cfRule type="cellIs" dxfId="156" priority="2" stopIfTrue="1" operator="lessThan">
      <formula>0.75</formula>
    </cfRule>
    <cfRule type="cellIs" dxfId="155" priority="3" stopIfTrue="1" operator="between">
      <formula>0.75</formula>
      <formula>0.89</formula>
    </cfRule>
    <cfRule type="cellIs" dxfId="154" priority="4" stopIfTrue="1" operator="greaterThanOrEqual">
      <formula>0.9</formula>
    </cfRule>
  </conditionalFormatting>
  <dataValidations count="6">
    <dataValidation type="list" allowBlank="1" showInputMessage="1" showErrorMessage="1" sqref="C71:P71" xr:uid="{00000000-0002-0000-0400-000000000000}">
      <formula1>$B$164:$B$165</formula1>
    </dataValidation>
    <dataValidation type="list" allowBlank="1" showInputMessage="1" showErrorMessage="1" sqref="C12:P12" xr:uid="{00000000-0002-0000-0400-000001000000}">
      <formula1>$B$133:$B$159</formula1>
    </dataValidation>
    <dataValidation type="list" allowBlank="1" showInputMessage="1" showErrorMessage="1" sqref="C10:I10" xr:uid="{00000000-0002-0000-0400-000002000000}">
      <formula1>"2022,2023,2024,2025,2026,2027"</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32:P32 C36:P36 C34:P34" xr:uid="{00000000-0002-0000-0400-000004000000}">
      <formula1>$Q$96:$Q$101</formula1>
    </dataValidation>
    <dataValidation type="list" allowBlank="1" showInputMessage="1" showErrorMessage="1" sqref="C18:P18" xr:uid="{00000000-0002-0000-0400-000005000000}">
      <formula1>$B$122:$B$128</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6"/>
  <sheetViews>
    <sheetView zoomScale="90" zoomScaleNormal="90" workbookViewId="0">
      <selection activeCell="E12" sqref="E12"/>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88"/>
      <c r="B1" s="289" t="s">
        <v>36</v>
      </c>
      <c r="C1" s="290"/>
      <c r="D1" s="290"/>
      <c r="E1" s="290"/>
      <c r="F1" s="290"/>
      <c r="G1" s="290"/>
      <c r="H1" s="290"/>
      <c r="I1" s="291"/>
      <c r="J1" s="292" t="s">
        <v>37</v>
      </c>
      <c r="K1" s="293"/>
      <c r="L1" s="17"/>
      <c r="M1" s="17"/>
      <c r="P1" s="17"/>
      <c r="Q1" s="17"/>
      <c r="R1" s="17"/>
    </row>
    <row r="2" spans="1:18" ht="30" customHeight="1" x14ac:dyDescent="0.25">
      <c r="A2" s="288"/>
      <c r="B2" s="289" t="s">
        <v>57</v>
      </c>
      <c r="C2" s="290"/>
      <c r="D2" s="290"/>
      <c r="E2" s="290"/>
      <c r="F2" s="290"/>
      <c r="G2" s="290"/>
      <c r="H2" s="290"/>
      <c r="I2" s="291"/>
      <c r="J2" s="292" t="s">
        <v>105</v>
      </c>
      <c r="K2" s="293"/>
      <c r="L2" s="17"/>
      <c r="M2" s="17"/>
      <c r="O2" s="49">
        <v>0.8</v>
      </c>
      <c r="P2" s="17"/>
      <c r="Q2" s="17"/>
      <c r="R2" s="17"/>
    </row>
    <row r="3" spans="1:18" ht="30" customHeight="1" x14ac:dyDescent="0.25">
      <c r="A3" s="288"/>
      <c r="B3" s="289" t="s">
        <v>58</v>
      </c>
      <c r="C3" s="290"/>
      <c r="D3" s="290"/>
      <c r="E3" s="290"/>
      <c r="F3" s="290"/>
      <c r="G3" s="290"/>
      <c r="H3" s="290"/>
      <c r="I3" s="291"/>
      <c r="J3" s="292" t="s">
        <v>106</v>
      </c>
      <c r="K3" s="293"/>
      <c r="L3" s="17"/>
      <c r="M3" s="17"/>
      <c r="O3" s="49">
        <v>0.79998999999999998</v>
      </c>
      <c r="P3" s="17"/>
      <c r="Q3" s="17"/>
      <c r="R3" s="17"/>
    </row>
    <row r="4" spans="1:18" ht="30" customHeight="1" x14ac:dyDescent="0.25">
      <c r="A4" s="288"/>
      <c r="B4" s="289" t="s">
        <v>59</v>
      </c>
      <c r="C4" s="290"/>
      <c r="D4" s="290"/>
      <c r="E4" s="290"/>
      <c r="F4" s="290"/>
      <c r="G4" s="290"/>
      <c r="H4" s="290"/>
      <c r="I4" s="291"/>
      <c r="J4" s="293" t="s">
        <v>41</v>
      </c>
      <c r="K4" s="293"/>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4" t="str">
        <f>IF('2. Consultas atendidas NIIF'!C12="","",'2. Consultas atendidas NIIF'!C12)</f>
        <v>GESTION DE INFORMACION EMPRESARIAL</v>
      </c>
      <c r="C6" s="294"/>
      <c r="D6" s="294"/>
      <c r="E6" s="294"/>
      <c r="F6" s="294"/>
      <c r="G6" s="294"/>
      <c r="H6" s="294"/>
      <c r="I6" s="294"/>
      <c r="J6" s="294"/>
      <c r="K6" s="294"/>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295" t="s">
        <v>60</v>
      </c>
      <c r="B8" s="297" t="s">
        <v>20</v>
      </c>
      <c r="C8" s="297" t="str">
        <f>IF('3. Solicitudes atendidas oportu'!C14="","",'3. Solicitudes atendidas oportu'!C14)</f>
        <v>Solicitudes de información atendidas oportunamente</v>
      </c>
      <c r="D8" s="297"/>
      <c r="E8" s="297"/>
      <c r="F8" s="297"/>
      <c r="G8" s="297"/>
      <c r="H8" s="297"/>
      <c r="I8" s="297" t="s">
        <v>62</v>
      </c>
      <c r="J8" s="297"/>
      <c r="K8" s="299"/>
      <c r="O8" s="2"/>
    </row>
    <row r="9" spans="1:18" s="20" customFormat="1" ht="30" customHeight="1" x14ac:dyDescent="0.2">
      <c r="A9" s="296"/>
      <c r="B9" s="298"/>
      <c r="C9" s="60" t="s">
        <v>124</v>
      </c>
      <c r="D9" s="60" t="s">
        <v>61</v>
      </c>
      <c r="E9" s="60" t="s">
        <v>153</v>
      </c>
      <c r="F9" s="60" t="s">
        <v>61</v>
      </c>
      <c r="G9" s="60" t="s">
        <v>10</v>
      </c>
      <c r="H9" s="60" t="s">
        <v>61</v>
      </c>
      <c r="I9" s="298"/>
      <c r="J9" s="298"/>
      <c r="K9" s="300"/>
      <c r="O9" s="2"/>
    </row>
    <row r="10" spans="1:18" ht="90" customHeight="1" x14ac:dyDescent="0.2">
      <c r="A10" s="313" t="str">
        <f>'3. Solicitudes atendidas oportu'!M40</f>
        <v xml:space="preserve">Grupo de Arquitectura de Datos </v>
      </c>
      <c r="B10" s="34" t="str">
        <f>IF('3. Solicitudes atendidas oportu'!B40="","",'3. Solicitudes atendidas oportu'!B40)</f>
        <v>Número de solicitudes de información atendidas oportunamente.</v>
      </c>
      <c r="C10" s="36">
        <v>28</v>
      </c>
      <c r="D10" s="333">
        <f>IF(C10=0,"0",C10/C11)</f>
        <v>1</v>
      </c>
      <c r="E10" s="36">
        <v>25</v>
      </c>
      <c r="F10" s="333">
        <f>IF(E10=0,"0",E10/E11)</f>
        <v>1</v>
      </c>
      <c r="G10" s="36">
        <f>+C10+E10</f>
        <v>53</v>
      </c>
      <c r="H10" s="333">
        <f>IF(G10=0,"0",G10/G11)</f>
        <v>1</v>
      </c>
      <c r="I10" s="326" t="s">
        <v>271</v>
      </c>
      <c r="J10" s="327"/>
      <c r="K10" s="328"/>
    </row>
    <row r="11" spans="1:18" ht="117.75" customHeight="1" thickBot="1" x14ac:dyDescent="0.25">
      <c r="A11" s="314"/>
      <c r="B11" s="61" t="str">
        <f>IF('3. Solicitudes atendidas oportu'!B41="","",'3. Solicitudes atendidas oportu'!B41)</f>
        <v>Número total de solicitudes de información.</v>
      </c>
      <c r="C11" s="62">
        <v>28</v>
      </c>
      <c r="D11" s="334"/>
      <c r="E11" s="62">
        <v>25</v>
      </c>
      <c r="F11" s="334"/>
      <c r="G11" s="62">
        <f>+C11+E11</f>
        <v>53</v>
      </c>
      <c r="H11" s="334"/>
      <c r="I11" s="329"/>
      <c r="J11" s="330"/>
      <c r="K11" s="331"/>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mergeCells count="19">
    <mergeCell ref="H10:H11"/>
    <mergeCell ref="B6:K6"/>
    <mergeCell ref="A8:A9"/>
    <mergeCell ref="B8:B9"/>
    <mergeCell ref="C8:H8"/>
    <mergeCell ref="I8:K9"/>
    <mergeCell ref="A10:A11"/>
    <mergeCell ref="D10:D11"/>
    <mergeCell ref="F10:F11"/>
    <mergeCell ref="I10:K11"/>
    <mergeCell ref="A1:A4"/>
    <mergeCell ref="B1:I1"/>
    <mergeCell ref="J1:K1"/>
    <mergeCell ref="B2:I2"/>
    <mergeCell ref="J2:K2"/>
    <mergeCell ref="B3:I3"/>
    <mergeCell ref="J3:K3"/>
    <mergeCell ref="B4:I4"/>
    <mergeCell ref="J4:K4"/>
  </mergeCells>
  <conditionalFormatting sqref="D10:D11">
    <cfRule type="cellIs" dxfId="153" priority="9" stopIfTrue="1" operator="equal">
      <formula>0</formula>
    </cfRule>
    <cfRule type="cellIs" dxfId="152" priority="10" stopIfTrue="1" operator="lessThan">
      <formula>0.75</formula>
    </cfRule>
    <cfRule type="cellIs" dxfId="151" priority="11" stopIfTrue="1" operator="between">
      <formula>0.75</formula>
      <formula>0.89</formula>
    </cfRule>
    <cfRule type="cellIs" dxfId="150" priority="12" stopIfTrue="1" operator="greaterThanOrEqual">
      <formula>0.9</formula>
    </cfRule>
  </conditionalFormatting>
  <conditionalFormatting sqref="F10:F11">
    <cfRule type="cellIs" dxfId="149" priority="5" stopIfTrue="1" operator="equal">
      <formula>0</formula>
    </cfRule>
    <cfRule type="cellIs" dxfId="148" priority="6" stopIfTrue="1" operator="lessThan">
      <formula>0.75</formula>
    </cfRule>
    <cfRule type="cellIs" dxfId="147" priority="7" stopIfTrue="1" operator="between">
      <formula>0.75</formula>
      <formula>0.89</formula>
    </cfRule>
    <cfRule type="cellIs" dxfId="146" priority="8" stopIfTrue="1" operator="greaterThanOrEqual">
      <formula>0.9</formula>
    </cfRule>
  </conditionalFormatting>
  <conditionalFormatting sqref="H10:H11">
    <cfRule type="cellIs" dxfId="145" priority="1" stopIfTrue="1" operator="equal">
      <formula>0</formula>
    </cfRule>
    <cfRule type="cellIs" dxfId="144" priority="2" stopIfTrue="1" operator="lessThan">
      <formula>0.75</formula>
    </cfRule>
    <cfRule type="cellIs" dxfId="143" priority="3" stopIfTrue="1" operator="between">
      <formula>0.75</formula>
      <formula>0.89</formula>
    </cfRule>
    <cfRule type="cellIs" dxfId="142" priority="4" stopIfTrue="1" operator="greaterThanOrEqual">
      <formula>0.9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82"/>
  <sheetViews>
    <sheetView topLeftCell="A43" workbookViewId="0">
      <selection activeCell="C70" sqref="C70:P70"/>
    </sheetView>
  </sheetViews>
  <sheetFormatPr baseColWidth="10" defaultColWidth="11.42578125" defaultRowHeight="12.75" x14ac:dyDescent="0.2"/>
  <cols>
    <col min="1" max="1" width="3" style="1" customWidth="1"/>
    <col min="2" max="2" width="30"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7.28515625" style="1" customWidth="1"/>
    <col min="11" max="11" width="7.7109375" style="1" customWidth="1"/>
    <col min="12" max="12" width="9.5703125" style="1" bestFit="1" customWidth="1"/>
    <col min="13" max="13" width="8.42578125" style="1" customWidth="1"/>
    <col min="14" max="14" width="6.42578125" style="1" customWidth="1"/>
    <col min="15" max="15" width="11" style="1" customWidth="1"/>
    <col min="16" max="16" width="13.14062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117</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135</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136</v>
      </c>
      <c r="D16" s="208"/>
      <c r="E16" s="208"/>
      <c r="F16" s="208"/>
      <c r="G16" s="208"/>
      <c r="H16" s="208"/>
      <c r="I16" s="208"/>
      <c r="J16" s="208"/>
      <c r="K16" s="208"/>
      <c r="L16" s="208"/>
      <c r="M16" s="208"/>
      <c r="N16" s="208"/>
      <c r="O16" s="208"/>
      <c r="P16" s="209"/>
      <c r="Q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51" customHeight="1" thickBot="1" x14ac:dyDescent="0.25">
      <c r="A22" s="3"/>
      <c r="B22" s="8" t="s">
        <v>3</v>
      </c>
      <c r="C22" s="220" t="s">
        <v>137</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75.75" customHeight="1" thickBot="1" x14ac:dyDescent="0.25">
      <c r="A24" s="3"/>
      <c r="B24" s="8" t="s">
        <v>12</v>
      </c>
      <c r="C24" s="226" t="s">
        <v>138</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319">
        <v>0.95</v>
      </c>
      <c r="D26" s="236"/>
      <c r="E26" s="236"/>
      <c r="F26" s="236"/>
      <c r="G26" s="236"/>
      <c r="H26" s="236"/>
      <c r="I26" s="236"/>
      <c r="J26" s="236"/>
      <c r="K26" s="236"/>
      <c r="L26" s="236"/>
      <c r="M26" s="236"/>
      <c r="N26" s="236"/>
      <c r="O26" s="236"/>
      <c r="P26" s="237"/>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235" t="s">
        <v>139</v>
      </c>
      <c r="E28" s="236"/>
      <c r="F28" s="236"/>
      <c r="G28" s="237"/>
      <c r="H28" s="238" t="s">
        <v>15</v>
      </c>
      <c r="I28" s="238"/>
      <c r="J28" s="238"/>
      <c r="K28" s="235" t="s">
        <v>140</v>
      </c>
      <c r="L28" s="236"/>
      <c r="M28" s="237"/>
      <c r="N28" s="239" t="s">
        <v>16</v>
      </c>
      <c r="O28" s="240"/>
      <c r="P28" s="50" t="s">
        <v>141</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48</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48</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48</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248" t="s">
        <v>19</v>
      </c>
      <c r="N39" s="248"/>
      <c r="O39" s="248"/>
      <c r="P39" s="249"/>
      <c r="Q39" s="3"/>
    </row>
    <row r="40" spans="1:17" ht="54" customHeight="1" x14ac:dyDescent="0.2">
      <c r="A40" s="3"/>
      <c r="B40" s="58" t="s">
        <v>142</v>
      </c>
      <c r="C40" s="321" t="s">
        <v>132</v>
      </c>
      <c r="D40" s="321"/>
      <c r="E40" s="321"/>
      <c r="F40" s="321"/>
      <c r="G40" s="321"/>
      <c r="H40" s="320" t="s">
        <v>143</v>
      </c>
      <c r="I40" s="320"/>
      <c r="J40" s="320"/>
      <c r="K40" s="320"/>
      <c r="L40" s="320"/>
      <c r="M40" s="321" t="s">
        <v>133</v>
      </c>
      <c r="N40" s="321"/>
      <c r="O40" s="321"/>
      <c r="P40" s="322"/>
      <c r="Q40" s="3"/>
    </row>
    <row r="41" spans="1:17" ht="55.5" customHeight="1" thickBot="1" x14ac:dyDescent="0.25">
      <c r="A41" s="3"/>
      <c r="B41" s="59" t="s">
        <v>144</v>
      </c>
      <c r="C41" s="262" t="s">
        <v>132</v>
      </c>
      <c r="D41" s="262"/>
      <c r="E41" s="262"/>
      <c r="F41" s="262"/>
      <c r="G41" s="262"/>
      <c r="H41" s="261" t="s">
        <v>143</v>
      </c>
      <c r="I41" s="261"/>
      <c r="J41" s="261"/>
      <c r="K41" s="261"/>
      <c r="L41" s="261"/>
      <c r="M41" s="262" t="s">
        <v>133</v>
      </c>
      <c r="N41" s="262"/>
      <c r="O41" s="262"/>
      <c r="P41" s="26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0"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2"/>
      <c r="C46" s="15" t="s">
        <v>10</v>
      </c>
      <c r="D46" s="323">
        <f>'4.1. Registro solicitudes atend'!D10</f>
        <v>1</v>
      </c>
      <c r="E46" s="324"/>
      <c r="F46" s="324"/>
      <c r="G46" s="324"/>
      <c r="H46" s="324"/>
      <c r="I46" s="325"/>
      <c r="J46" s="323">
        <f>'4.1. Registro solicitudes atend'!F10</f>
        <v>1</v>
      </c>
      <c r="K46" s="324"/>
      <c r="L46" s="324"/>
      <c r="M46" s="324"/>
      <c r="N46" s="324"/>
      <c r="O46" s="325"/>
      <c r="P46" s="16">
        <f>'4.1. Registro solicitudes atend'!H10</f>
        <v>1</v>
      </c>
      <c r="Q46" s="3"/>
    </row>
    <row r="47" spans="1:17" ht="3" customHeight="1" thickBot="1" x14ac:dyDescent="0.25">
      <c r="A47" s="3"/>
      <c r="B47" s="53">
        <v>0.9</v>
      </c>
      <c r="C47" s="54"/>
      <c r="D47" s="54"/>
      <c r="E47" s="54"/>
      <c r="F47" s="55">
        <f>+$C$26</f>
        <v>0.95</v>
      </c>
      <c r="G47" s="54"/>
      <c r="H47" s="54"/>
      <c r="I47" s="55">
        <f>+$C$26</f>
        <v>0.95</v>
      </c>
      <c r="J47" s="54"/>
      <c r="K47" s="54"/>
      <c r="L47" s="55">
        <f>+$C$26</f>
        <v>0.95</v>
      </c>
      <c r="M47" s="54"/>
      <c r="N47" s="54"/>
      <c r="O47" s="55">
        <f>+$C$26</f>
        <v>0.95</v>
      </c>
      <c r="P47" s="55">
        <f>+$C$26</f>
        <v>0.95</v>
      </c>
      <c r="Q47" s="3"/>
    </row>
    <row r="48" spans="1:17" ht="22.5" customHeight="1" thickBot="1" x14ac:dyDescent="0.25">
      <c r="A48" s="3"/>
      <c r="B48" s="253" t="s">
        <v>21</v>
      </c>
      <c r="C48" s="254"/>
      <c r="D48" s="254"/>
      <c r="E48" s="254"/>
      <c r="F48" s="254"/>
      <c r="G48" s="254"/>
      <c r="H48" s="254"/>
      <c r="I48" s="254"/>
      <c r="J48" s="254"/>
      <c r="K48" s="254"/>
      <c r="L48" s="254"/>
      <c r="M48" s="254"/>
      <c r="N48" s="254"/>
      <c r="O48" s="254"/>
      <c r="P48" s="255"/>
      <c r="Q48" s="3"/>
    </row>
    <row r="49" spans="1:17" x14ac:dyDescent="0.2">
      <c r="A49" s="3"/>
      <c r="B49" s="267"/>
      <c r="C49" s="268"/>
      <c r="D49" s="268"/>
      <c r="E49" s="268"/>
      <c r="F49" s="268"/>
      <c r="G49" s="268"/>
      <c r="H49" s="268"/>
      <c r="I49" s="268"/>
      <c r="J49" s="268"/>
      <c r="K49" s="268"/>
      <c r="L49" s="268"/>
      <c r="M49" s="268"/>
      <c r="N49" s="268"/>
      <c r="O49" s="268"/>
      <c r="P49" s="269"/>
      <c r="Q49" s="3"/>
    </row>
    <row r="50" spans="1:17" x14ac:dyDescent="0.2">
      <c r="A50" s="3"/>
      <c r="B50" s="270"/>
      <c r="C50" s="271"/>
      <c r="D50" s="271"/>
      <c r="E50" s="271"/>
      <c r="F50" s="271"/>
      <c r="G50" s="271"/>
      <c r="H50" s="271"/>
      <c r="I50" s="271"/>
      <c r="J50" s="271"/>
      <c r="K50" s="271"/>
      <c r="L50" s="271"/>
      <c r="M50" s="271"/>
      <c r="N50" s="271"/>
      <c r="O50" s="271"/>
      <c r="P50" s="272"/>
      <c r="Q50" s="3"/>
    </row>
    <row r="51" spans="1:17" x14ac:dyDescent="0.2">
      <c r="A51" s="3"/>
      <c r="B51" s="270"/>
      <c r="C51" s="271"/>
      <c r="D51" s="271"/>
      <c r="E51" s="271"/>
      <c r="F51" s="271"/>
      <c r="G51" s="271"/>
      <c r="H51" s="271"/>
      <c r="I51" s="271"/>
      <c r="J51" s="271"/>
      <c r="K51" s="271"/>
      <c r="L51" s="271"/>
      <c r="M51" s="271"/>
      <c r="N51" s="271"/>
      <c r="O51" s="271"/>
      <c r="P51" s="272"/>
      <c r="Q51" s="3"/>
    </row>
    <row r="52" spans="1:17" x14ac:dyDescent="0.2">
      <c r="A52" s="3"/>
      <c r="B52" s="270"/>
      <c r="C52" s="271"/>
      <c r="D52" s="271"/>
      <c r="E52" s="271"/>
      <c r="F52" s="271"/>
      <c r="G52" s="271"/>
      <c r="H52" s="271"/>
      <c r="I52" s="271"/>
      <c r="J52" s="271"/>
      <c r="K52" s="271"/>
      <c r="L52" s="271"/>
      <c r="M52" s="271"/>
      <c r="N52" s="271"/>
      <c r="O52" s="271"/>
      <c r="P52" s="272"/>
      <c r="Q52" s="3"/>
    </row>
    <row r="53" spans="1:17" x14ac:dyDescent="0.2">
      <c r="A53" s="3"/>
      <c r="B53" s="270"/>
      <c r="C53" s="271"/>
      <c r="D53" s="271"/>
      <c r="E53" s="271"/>
      <c r="F53" s="271"/>
      <c r="G53" s="271"/>
      <c r="H53" s="271"/>
      <c r="I53" s="271"/>
      <c r="J53" s="271"/>
      <c r="K53" s="271"/>
      <c r="L53" s="271"/>
      <c r="M53" s="271"/>
      <c r="N53" s="271"/>
      <c r="O53" s="271"/>
      <c r="P53" s="272"/>
      <c r="Q53" s="3"/>
    </row>
    <row r="54" spans="1:17" x14ac:dyDescent="0.2">
      <c r="A54" s="3"/>
      <c r="B54" s="270"/>
      <c r="C54" s="271"/>
      <c r="D54" s="271"/>
      <c r="E54" s="271"/>
      <c r="F54" s="271"/>
      <c r="G54" s="271"/>
      <c r="H54" s="271"/>
      <c r="I54" s="271"/>
      <c r="J54" s="271"/>
      <c r="K54" s="271"/>
      <c r="L54" s="271"/>
      <c r="M54" s="271"/>
      <c r="N54" s="271"/>
      <c r="O54" s="271"/>
      <c r="P54" s="272"/>
      <c r="Q54" s="3"/>
    </row>
    <row r="55" spans="1:17" x14ac:dyDescent="0.2">
      <c r="A55" s="3"/>
      <c r="B55" s="270"/>
      <c r="C55" s="271"/>
      <c r="D55" s="271"/>
      <c r="E55" s="271"/>
      <c r="F55" s="271"/>
      <c r="G55" s="271"/>
      <c r="H55" s="271"/>
      <c r="I55" s="271"/>
      <c r="J55" s="271"/>
      <c r="K55" s="271"/>
      <c r="L55" s="271"/>
      <c r="M55" s="271"/>
      <c r="N55" s="271"/>
      <c r="O55" s="271"/>
      <c r="P55" s="272"/>
      <c r="Q55" s="3"/>
    </row>
    <row r="56" spans="1:17" x14ac:dyDescent="0.2">
      <c r="A56" s="3"/>
      <c r="B56" s="270"/>
      <c r="C56" s="271"/>
      <c r="D56" s="271"/>
      <c r="E56" s="271"/>
      <c r="F56" s="271"/>
      <c r="G56" s="271"/>
      <c r="H56" s="271"/>
      <c r="I56" s="271"/>
      <c r="J56" s="271"/>
      <c r="K56" s="271"/>
      <c r="L56" s="271"/>
      <c r="M56" s="271"/>
      <c r="N56" s="271"/>
      <c r="O56" s="271"/>
      <c r="P56" s="272"/>
      <c r="Q56" s="3"/>
    </row>
    <row r="57" spans="1:17" x14ac:dyDescent="0.2">
      <c r="A57" s="3"/>
      <c r="B57" s="270"/>
      <c r="C57" s="271"/>
      <c r="D57" s="271"/>
      <c r="E57" s="271"/>
      <c r="F57" s="271"/>
      <c r="G57" s="271"/>
      <c r="H57" s="271"/>
      <c r="I57" s="271"/>
      <c r="J57" s="271"/>
      <c r="K57" s="271"/>
      <c r="L57" s="271"/>
      <c r="M57" s="271"/>
      <c r="N57" s="271"/>
      <c r="O57" s="271"/>
      <c r="P57" s="272"/>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ht="13.5" thickBot="1" x14ac:dyDescent="0.25">
      <c r="A64" s="3"/>
      <c r="B64" s="273"/>
      <c r="C64" s="274"/>
      <c r="D64" s="274"/>
      <c r="E64" s="274"/>
      <c r="F64" s="274"/>
      <c r="G64" s="274"/>
      <c r="H64" s="274"/>
      <c r="I64" s="274"/>
      <c r="J64" s="274"/>
      <c r="K64" s="274"/>
      <c r="L64" s="274"/>
      <c r="M64" s="274"/>
      <c r="N64" s="274"/>
      <c r="O64" s="274"/>
      <c r="P64" s="275"/>
      <c r="Q64" s="3"/>
    </row>
    <row r="65" spans="1:19" s="4" customFormat="1" ht="3" customHeight="1" thickBot="1" x14ac:dyDescent="0.25">
      <c r="A65" s="276"/>
      <c r="B65" s="276"/>
      <c r="C65" s="276"/>
      <c r="D65" s="276"/>
      <c r="E65" s="276"/>
      <c r="F65" s="276"/>
      <c r="G65" s="276"/>
      <c r="H65" s="276"/>
      <c r="I65" s="276"/>
      <c r="J65" s="276"/>
      <c r="K65" s="276"/>
      <c r="L65" s="276"/>
      <c r="M65" s="276"/>
      <c r="N65" s="276"/>
      <c r="O65" s="276"/>
      <c r="P65" s="276"/>
      <c r="Q65" s="276"/>
      <c r="S65" s="56"/>
    </row>
    <row r="66" spans="1:19" ht="15" customHeight="1" x14ac:dyDescent="0.2">
      <c r="A66" s="3"/>
      <c r="B66" s="277" t="s">
        <v>5</v>
      </c>
      <c r="C66" s="279" t="s">
        <v>121</v>
      </c>
      <c r="D66" s="280"/>
      <c r="E66" s="280"/>
      <c r="F66" s="280"/>
      <c r="G66" s="280"/>
      <c r="H66" s="280"/>
      <c r="I66" s="280"/>
      <c r="J66" s="280"/>
      <c r="K66" s="280"/>
      <c r="L66" s="280"/>
      <c r="M66" s="280"/>
      <c r="N66" s="280"/>
      <c r="O66" s="280"/>
      <c r="P66" s="281"/>
      <c r="Q66" s="3"/>
    </row>
    <row r="67" spans="1:19" ht="49.5" customHeight="1" x14ac:dyDescent="0.2">
      <c r="A67" s="3"/>
      <c r="B67" s="278"/>
      <c r="C67" s="282" t="s">
        <v>274</v>
      </c>
      <c r="D67" s="283"/>
      <c r="E67" s="283"/>
      <c r="F67" s="283"/>
      <c r="G67" s="283"/>
      <c r="H67" s="283"/>
      <c r="I67" s="283"/>
      <c r="J67" s="283"/>
      <c r="K67" s="283"/>
      <c r="L67" s="283"/>
      <c r="M67" s="283"/>
      <c r="N67" s="283"/>
      <c r="O67" s="283"/>
      <c r="P67" s="284"/>
      <c r="Q67" s="3"/>
    </row>
    <row r="68" spans="1:19" ht="15" customHeight="1" x14ac:dyDescent="0.2">
      <c r="A68" s="3"/>
      <c r="B68" s="278"/>
      <c r="C68" s="285" t="s">
        <v>145</v>
      </c>
      <c r="D68" s="286"/>
      <c r="E68" s="286"/>
      <c r="F68" s="286"/>
      <c r="G68" s="286"/>
      <c r="H68" s="286"/>
      <c r="I68" s="286"/>
      <c r="J68" s="286"/>
      <c r="K68" s="286"/>
      <c r="L68" s="286"/>
      <c r="M68" s="286"/>
      <c r="N68" s="286"/>
      <c r="O68" s="286"/>
      <c r="P68" s="287"/>
      <c r="Q68" s="3"/>
    </row>
    <row r="69" spans="1:19" ht="49.5" customHeight="1" thickBot="1" x14ac:dyDescent="0.25">
      <c r="A69" s="3"/>
      <c r="B69" s="278"/>
      <c r="C69" s="282" t="s">
        <v>291</v>
      </c>
      <c r="D69" s="283"/>
      <c r="E69" s="283"/>
      <c r="F69" s="283"/>
      <c r="G69" s="283"/>
      <c r="H69" s="283"/>
      <c r="I69" s="283"/>
      <c r="J69" s="283"/>
      <c r="K69" s="283"/>
      <c r="L69" s="283"/>
      <c r="M69" s="283"/>
      <c r="N69" s="283"/>
      <c r="O69" s="283"/>
      <c r="P69" s="284"/>
      <c r="Q69" s="3"/>
    </row>
    <row r="70" spans="1:19" ht="30.75" customHeight="1" thickBot="1" x14ac:dyDescent="0.25">
      <c r="A70" s="3"/>
      <c r="B70" s="57" t="s">
        <v>42</v>
      </c>
      <c r="C70" s="264" t="s">
        <v>268</v>
      </c>
      <c r="D70" s="199"/>
      <c r="E70" s="199"/>
      <c r="F70" s="199"/>
      <c r="G70" s="199"/>
      <c r="H70" s="199"/>
      <c r="I70" s="199"/>
      <c r="J70" s="199"/>
      <c r="K70" s="199"/>
      <c r="L70" s="199"/>
      <c r="M70" s="199"/>
      <c r="N70" s="199"/>
      <c r="O70" s="199"/>
      <c r="P70" s="200"/>
      <c r="Q70" s="3"/>
    </row>
    <row r="71" spans="1:19" ht="27.75" customHeight="1" thickBot="1" x14ac:dyDescent="0.25">
      <c r="A71" s="3"/>
      <c r="B71" s="57" t="s">
        <v>55</v>
      </c>
      <c r="C71" s="265" t="s">
        <v>56</v>
      </c>
      <c r="D71" s="265"/>
      <c r="E71" s="265"/>
      <c r="F71" s="265"/>
      <c r="G71" s="265"/>
      <c r="H71" s="265"/>
      <c r="I71" s="265"/>
      <c r="J71" s="265"/>
      <c r="K71" s="265"/>
      <c r="L71" s="265"/>
      <c r="M71" s="265"/>
      <c r="N71" s="265"/>
      <c r="O71" s="265"/>
      <c r="P71" s="266"/>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mergeCells count="67">
    <mergeCell ref="C70:P70"/>
    <mergeCell ref="C71:P71"/>
    <mergeCell ref="D46:I46"/>
    <mergeCell ref="J46:O46"/>
    <mergeCell ref="B49:P64"/>
    <mergeCell ref="A65:Q65"/>
    <mergeCell ref="B66:B69"/>
    <mergeCell ref="C66:P66"/>
    <mergeCell ref="C67:P67"/>
    <mergeCell ref="C68:P68"/>
    <mergeCell ref="C69:P69"/>
    <mergeCell ref="B43:P43"/>
    <mergeCell ref="B45:B46"/>
    <mergeCell ref="B48:P48"/>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O46">
    <cfRule type="cellIs" dxfId="141" priority="7" stopIfTrue="1" operator="between">
      <formula>0.8</formula>
      <formula>0.95</formula>
    </cfRule>
    <cfRule type="cellIs" dxfId="140" priority="8" stopIfTrue="1" operator="greaterThanOrEqual">
      <formula>0.95</formula>
    </cfRule>
  </conditionalFormatting>
  <conditionalFormatting sqref="D46:P46">
    <cfRule type="cellIs" dxfId="139" priority="1" stopIfTrue="1" operator="equal">
      <formula>0</formula>
    </cfRule>
    <cfRule type="cellIs" dxfId="138" priority="2" stopIfTrue="1" operator="lessThan">
      <formula>0.8</formula>
    </cfRule>
  </conditionalFormatting>
  <conditionalFormatting sqref="P46">
    <cfRule type="cellIs" dxfId="137" priority="3" stopIfTrue="1" operator="between">
      <formula>0.8</formula>
      <formula>0.94</formula>
    </cfRule>
    <cfRule type="cellIs" dxfId="136" priority="4" stopIfTrue="1" operator="greaterThanOrEqual">
      <formula>0.95</formula>
    </cfRule>
  </conditionalFormatting>
  <dataValidations count="6">
    <dataValidation type="list" allowBlank="1" showInputMessage="1" showErrorMessage="1" sqref="C71:P71" xr:uid="{00000000-0002-0000-0600-000000000000}">
      <formula1>$B$164:$B$165</formula1>
    </dataValidation>
    <dataValidation type="list" allowBlank="1" showInputMessage="1" showErrorMessage="1" sqref="C12:P12" xr:uid="{00000000-0002-0000-0600-000001000000}">
      <formula1>$B$133:$B$159</formula1>
    </dataValidation>
    <dataValidation type="list" allowBlank="1" showInputMessage="1" showErrorMessage="1" sqref="C10:I10" xr:uid="{00000000-0002-0000-0600-000002000000}">
      <formula1>"2022,2023,2024,2025,2026,2027"</formula1>
    </dataValidation>
    <dataValidation type="list" allowBlank="1" showInputMessage="1" showErrorMessage="1" sqref="N10:P10" xr:uid="{00000000-0002-0000-0600-000003000000}">
      <formula1>"Economicos,Eficiencia,Eficacia, Efectividad,Calidad"</formula1>
    </dataValidation>
    <dataValidation type="list" allowBlank="1" showInputMessage="1" showErrorMessage="1" sqref="C32:P32 C36:P36 C34:P34" xr:uid="{00000000-0002-0000-0600-000004000000}">
      <formula1>$Q$96:$Q$101</formula1>
    </dataValidation>
    <dataValidation type="list" allowBlank="1" showInputMessage="1" showErrorMessage="1" sqref="C18:P18" xr:uid="{00000000-0002-0000-0600-000005000000}">
      <formula1>$B$122:$B$128</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46"/>
  <sheetViews>
    <sheetView workbookViewId="0">
      <selection activeCell="I10" sqref="I10:K11"/>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88"/>
      <c r="B1" s="289" t="s">
        <v>36</v>
      </c>
      <c r="C1" s="290"/>
      <c r="D1" s="290"/>
      <c r="E1" s="290"/>
      <c r="F1" s="290"/>
      <c r="G1" s="290"/>
      <c r="H1" s="290"/>
      <c r="I1" s="291"/>
      <c r="J1" s="292" t="s">
        <v>37</v>
      </c>
      <c r="K1" s="293"/>
      <c r="L1" s="17"/>
      <c r="M1" s="17"/>
      <c r="P1" s="17"/>
      <c r="Q1" s="17"/>
      <c r="R1" s="17"/>
    </row>
    <row r="2" spans="1:18" ht="30" customHeight="1" x14ac:dyDescent="0.25">
      <c r="A2" s="288"/>
      <c r="B2" s="289" t="s">
        <v>57</v>
      </c>
      <c r="C2" s="290"/>
      <c r="D2" s="290"/>
      <c r="E2" s="290"/>
      <c r="F2" s="290"/>
      <c r="G2" s="290"/>
      <c r="H2" s="290"/>
      <c r="I2" s="291"/>
      <c r="J2" s="292" t="s">
        <v>105</v>
      </c>
      <c r="K2" s="293"/>
      <c r="L2" s="17"/>
      <c r="M2" s="17"/>
      <c r="O2" s="49">
        <v>0.8</v>
      </c>
      <c r="P2" s="17"/>
      <c r="Q2" s="17"/>
      <c r="R2" s="17"/>
    </row>
    <row r="3" spans="1:18" ht="30" customHeight="1" x14ac:dyDescent="0.25">
      <c r="A3" s="288"/>
      <c r="B3" s="289" t="s">
        <v>58</v>
      </c>
      <c r="C3" s="290"/>
      <c r="D3" s="290"/>
      <c r="E3" s="290"/>
      <c r="F3" s="290"/>
      <c r="G3" s="290"/>
      <c r="H3" s="290"/>
      <c r="I3" s="291"/>
      <c r="J3" s="292" t="s">
        <v>106</v>
      </c>
      <c r="K3" s="293"/>
      <c r="L3" s="17"/>
      <c r="M3" s="17"/>
      <c r="O3" s="49">
        <v>0.79998999999999998</v>
      </c>
      <c r="P3" s="17"/>
      <c r="Q3" s="17"/>
      <c r="R3" s="17"/>
    </row>
    <row r="4" spans="1:18" ht="30" customHeight="1" x14ac:dyDescent="0.25">
      <c r="A4" s="288"/>
      <c r="B4" s="289" t="s">
        <v>59</v>
      </c>
      <c r="C4" s="290"/>
      <c r="D4" s="290"/>
      <c r="E4" s="290"/>
      <c r="F4" s="290"/>
      <c r="G4" s="290"/>
      <c r="H4" s="290"/>
      <c r="I4" s="291"/>
      <c r="J4" s="293" t="s">
        <v>41</v>
      </c>
      <c r="K4" s="293"/>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4" t="str">
        <f>IF('2. Consultas atendidas NIIF'!C12="","",'2. Consultas atendidas NIIF'!C12)</f>
        <v>GESTION DE INFORMACION EMPRESARIAL</v>
      </c>
      <c r="C6" s="294"/>
      <c r="D6" s="294"/>
      <c r="E6" s="294"/>
      <c r="F6" s="294"/>
      <c r="G6" s="294"/>
      <c r="H6" s="294"/>
      <c r="I6" s="294"/>
      <c r="J6" s="294"/>
      <c r="K6" s="294"/>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295" t="s">
        <v>60</v>
      </c>
      <c r="B8" s="297" t="s">
        <v>20</v>
      </c>
      <c r="C8" s="297" t="str">
        <f>IF('4. Solicitudes atendidas'!C14="","",'4. Solicitudes atendidas'!C14)</f>
        <v>Solicitudes de información atendidas</v>
      </c>
      <c r="D8" s="297"/>
      <c r="E8" s="297"/>
      <c r="F8" s="297"/>
      <c r="G8" s="297"/>
      <c r="H8" s="297"/>
      <c r="I8" s="297" t="s">
        <v>62</v>
      </c>
      <c r="J8" s="297"/>
      <c r="K8" s="299"/>
      <c r="O8" s="2"/>
    </row>
    <row r="9" spans="1:18" s="20" customFormat="1" ht="30" customHeight="1" thickBot="1" x14ac:dyDescent="0.25">
      <c r="A9" s="296"/>
      <c r="B9" s="298"/>
      <c r="C9" s="60" t="s">
        <v>124</v>
      </c>
      <c r="D9" s="60" t="s">
        <v>61</v>
      </c>
      <c r="E9" s="60" t="s">
        <v>153</v>
      </c>
      <c r="F9" s="60" t="s">
        <v>61</v>
      </c>
      <c r="G9" s="60" t="s">
        <v>10</v>
      </c>
      <c r="H9" s="60" t="s">
        <v>61</v>
      </c>
      <c r="I9" s="298"/>
      <c r="J9" s="298"/>
      <c r="K9" s="300"/>
      <c r="O9" s="2"/>
    </row>
    <row r="10" spans="1:18" ht="81" customHeight="1" x14ac:dyDescent="0.2">
      <c r="A10" s="313" t="str">
        <f>IF('4. Solicitudes atendidas'!M40="","",'4. Solicitudes atendidas'!M40)</f>
        <v xml:space="preserve">Grupo de Arquitectura de Datos </v>
      </c>
      <c r="B10" s="34" t="str">
        <f>IF('4. Solicitudes atendidas'!B40="","",'4. Solicitudes atendidas'!B40)</f>
        <v>Número de solicitudes de información atendidas.</v>
      </c>
      <c r="C10" s="36">
        <v>63</v>
      </c>
      <c r="D10" s="309">
        <f>IF(C10=0,"0",C10/C11)</f>
        <v>1</v>
      </c>
      <c r="E10" s="36">
        <v>52</v>
      </c>
      <c r="F10" s="309">
        <f>IF(E10=0,"0",E10/E11)</f>
        <v>1</v>
      </c>
      <c r="G10" s="36">
        <f>+C10+E10</f>
        <v>115</v>
      </c>
      <c r="H10" s="309">
        <f>IF(G10=0,"0",G10/G11)</f>
        <v>1</v>
      </c>
      <c r="I10" s="326" t="s">
        <v>274</v>
      </c>
      <c r="J10" s="327"/>
      <c r="K10" s="328"/>
    </row>
    <row r="11" spans="1:18" ht="81" customHeight="1" thickBot="1" x14ac:dyDescent="0.25">
      <c r="A11" s="314"/>
      <c r="B11" s="61" t="str">
        <f>IF('4. Solicitudes atendidas'!B41="","",'4. Solicitudes atendidas'!B41)</f>
        <v>Número total de solicitudes de información recibidas.</v>
      </c>
      <c r="C11" s="62">
        <v>63</v>
      </c>
      <c r="D11" s="332"/>
      <c r="E11" s="62">
        <v>52</v>
      </c>
      <c r="F11" s="332"/>
      <c r="G11" s="62">
        <f>+C11+E11</f>
        <v>115</v>
      </c>
      <c r="H11" s="332"/>
      <c r="I11" s="329"/>
      <c r="J11" s="330"/>
      <c r="K11" s="331"/>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mergeCells count="19">
    <mergeCell ref="H10:H11"/>
    <mergeCell ref="B6:K6"/>
    <mergeCell ref="A8:A9"/>
    <mergeCell ref="B8:B9"/>
    <mergeCell ref="C8:H8"/>
    <mergeCell ref="I8:K9"/>
    <mergeCell ref="A10:A11"/>
    <mergeCell ref="D10:D11"/>
    <mergeCell ref="F10:F11"/>
    <mergeCell ref="I10:K11"/>
    <mergeCell ref="A1:A4"/>
    <mergeCell ref="B1:I1"/>
    <mergeCell ref="J1:K1"/>
    <mergeCell ref="B2:I2"/>
    <mergeCell ref="J2:K2"/>
    <mergeCell ref="B3:I3"/>
    <mergeCell ref="J3:K3"/>
    <mergeCell ref="B4:I4"/>
    <mergeCell ref="J4:K4"/>
  </mergeCells>
  <conditionalFormatting sqref="D10:D11">
    <cfRule type="cellIs" dxfId="135" priority="9" stopIfTrue="1" operator="equal">
      <formula>0</formula>
    </cfRule>
    <cfRule type="cellIs" dxfId="134" priority="10" stopIfTrue="1" operator="lessThan">
      <formula>0.8</formula>
    </cfRule>
    <cfRule type="cellIs" dxfId="133" priority="11" stopIfTrue="1" operator="between">
      <formula>0.8</formula>
      <formula>0.94</formula>
    </cfRule>
    <cfRule type="cellIs" dxfId="132" priority="12" stopIfTrue="1" operator="greaterThanOrEqual">
      <formula>0.95</formula>
    </cfRule>
  </conditionalFormatting>
  <conditionalFormatting sqref="F10:F11">
    <cfRule type="cellIs" dxfId="131" priority="5" stopIfTrue="1" operator="equal">
      <formula>0</formula>
    </cfRule>
    <cfRule type="cellIs" dxfId="130" priority="6" stopIfTrue="1" operator="lessThan">
      <formula>0.8</formula>
    </cfRule>
    <cfRule type="cellIs" dxfId="129" priority="7" stopIfTrue="1" operator="between">
      <formula>0.8</formula>
      <formula>0.94</formula>
    </cfRule>
    <cfRule type="cellIs" dxfId="128" priority="8" stopIfTrue="1" operator="greaterThanOrEqual">
      <formula>0.95</formula>
    </cfRule>
  </conditionalFormatting>
  <conditionalFormatting sqref="H10:H11">
    <cfRule type="cellIs" dxfId="127" priority="1" stopIfTrue="1" operator="equal">
      <formula>0</formula>
    </cfRule>
    <cfRule type="cellIs" dxfId="126" priority="2" stopIfTrue="1" operator="lessThan">
      <formula>0.8</formula>
    </cfRule>
    <cfRule type="cellIs" dxfId="125" priority="3" stopIfTrue="1" operator="between">
      <formula>0.8</formula>
      <formula>0.94</formula>
    </cfRule>
    <cfRule type="cellIs" dxfId="124" priority="4" stopIfTrue="1" operator="greaterThanOrEqual">
      <formula>0.95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84"/>
  <sheetViews>
    <sheetView topLeftCell="A48" zoomScale="90" zoomScaleNormal="90" workbookViewId="0">
      <selection activeCell="C71" sqref="C71:P71"/>
    </sheetView>
  </sheetViews>
  <sheetFormatPr baseColWidth="10" defaultColWidth="11.42578125" defaultRowHeight="12.75" x14ac:dyDescent="0.2"/>
  <cols>
    <col min="1" max="1" width="3" style="1" customWidth="1"/>
    <col min="2" max="2" width="34.28515625" style="3" customWidth="1"/>
    <col min="3" max="3" width="40.140625" style="1" customWidth="1"/>
    <col min="4" max="12" width="9.28515625" style="1" customWidth="1"/>
    <col min="13"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0"/>
      <c r="C2" s="163" t="s">
        <v>36</v>
      </c>
      <c r="D2" s="164"/>
      <c r="E2" s="164"/>
      <c r="F2" s="164"/>
      <c r="G2" s="164"/>
      <c r="H2" s="164"/>
      <c r="I2" s="164"/>
      <c r="J2" s="164"/>
      <c r="K2" s="164"/>
      <c r="L2" s="164"/>
      <c r="M2" s="165"/>
      <c r="N2" s="166" t="s">
        <v>96</v>
      </c>
      <c r="O2" s="167"/>
      <c r="P2" s="168"/>
      <c r="S2" s="49">
        <v>0.8</v>
      </c>
    </row>
    <row r="3" spans="1:19" ht="15.75" customHeight="1" x14ac:dyDescent="0.2">
      <c r="B3" s="161"/>
      <c r="C3" s="169" t="s">
        <v>38</v>
      </c>
      <c r="D3" s="170"/>
      <c r="E3" s="170"/>
      <c r="F3" s="170"/>
      <c r="G3" s="170"/>
      <c r="H3" s="170"/>
      <c r="I3" s="170"/>
      <c r="J3" s="170"/>
      <c r="K3" s="170"/>
      <c r="L3" s="170"/>
      <c r="M3" s="171"/>
      <c r="N3" s="172" t="s">
        <v>105</v>
      </c>
      <c r="O3" s="173"/>
      <c r="P3" s="174"/>
      <c r="S3" s="49">
        <v>0.79998999999999998</v>
      </c>
    </row>
    <row r="4" spans="1:19" ht="15.75" customHeight="1" x14ac:dyDescent="0.2">
      <c r="B4" s="161"/>
      <c r="C4" s="169" t="s">
        <v>39</v>
      </c>
      <c r="D4" s="170"/>
      <c r="E4" s="170"/>
      <c r="F4" s="170"/>
      <c r="G4" s="170"/>
      <c r="H4" s="170"/>
      <c r="I4" s="170"/>
      <c r="J4" s="170"/>
      <c r="K4" s="170"/>
      <c r="L4" s="170"/>
      <c r="M4" s="171"/>
      <c r="N4" s="172" t="s">
        <v>97</v>
      </c>
      <c r="O4" s="173"/>
      <c r="P4" s="174"/>
      <c r="S4" s="49">
        <v>0.65</v>
      </c>
    </row>
    <row r="5" spans="1:19" ht="16.5" customHeight="1" thickBot="1" x14ac:dyDescent="0.25">
      <c r="B5" s="162"/>
      <c r="C5" s="175" t="s">
        <v>40</v>
      </c>
      <c r="D5" s="176"/>
      <c r="E5" s="176"/>
      <c r="F5" s="176"/>
      <c r="G5" s="176"/>
      <c r="H5" s="176"/>
      <c r="I5" s="176"/>
      <c r="J5" s="176"/>
      <c r="K5" s="176"/>
      <c r="L5" s="176"/>
      <c r="M5" s="177"/>
      <c r="N5" s="178" t="s">
        <v>41</v>
      </c>
      <c r="O5" s="179"/>
      <c r="P5" s="180"/>
      <c r="S5" s="49">
        <v>0.64999899999999999</v>
      </c>
    </row>
    <row r="6" spans="1:19" ht="3" customHeight="1" thickBot="1" x14ac:dyDescent="0.25">
      <c r="B6" s="1"/>
      <c r="S6" s="49"/>
    </row>
    <row r="7" spans="1:19" x14ac:dyDescent="0.2">
      <c r="A7" s="3"/>
      <c r="B7" s="181" t="s">
        <v>44</v>
      </c>
      <c r="C7" s="182"/>
      <c r="D7" s="182"/>
      <c r="E7" s="182"/>
      <c r="F7" s="182"/>
      <c r="G7" s="182"/>
      <c r="H7" s="182"/>
      <c r="I7" s="182"/>
      <c r="J7" s="182"/>
      <c r="K7" s="182"/>
      <c r="L7" s="182"/>
      <c r="M7" s="182"/>
      <c r="N7" s="182"/>
      <c r="O7" s="182"/>
      <c r="P7" s="183"/>
      <c r="Q7" s="3"/>
      <c r="S7" s="49"/>
    </row>
    <row r="8" spans="1:19" ht="13.5" thickBot="1" x14ac:dyDescent="0.25">
      <c r="A8" s="3"/>
      <c r="B8" s="184"/>
      <c r="C8" s="185"/>
      <c r="D8" s="185"/>
      <c r="E8" s="185"/>
      <c r="F8" s="185"/>
      <c r="G8" s="185"/>
      <c r="H8" s="185"/>
      <c r="I8" s="185"/>
      <c r="J8" s="185"/>
      <c r="K8" s="185"/>
      <c r="L8" s="185"/>
      <c r="M8" s="185"/>
      <c r="N8" s="185"/>
      <c r="O8" s="185"/>
      <c r="P8" s="186"/>
      <c r="Q8" s="3"/>
    </row>
    <row r="9" spans="1:19" ht="3" customHeight="1" thickBot="1" x14ac:dyDescent="0.25">
      <c r="A9" s="3"/>
      <c r="B9" s="187"/>
      <c r="C9" s="187"/>
      <c r="D9" s="187"/>
      <c r="E9" s="187"/>
      <c r="F9" s="187"/>
      <c r="G9" s="187"/>
      <c r="H9" s="187"/>
      <c r="I9" s="187"/>
      <c r="J9" s="187"/>
      <c r="K9" s="187"/>
      <c r="L9" s="187"/>
      <c r="M9" s="187"/>
      <c r="N9" s="187"/>
      <c r="O9" s="187"/>
      <c r="P9" s="187"/>
      <c r="Q9" s="3"/>
    </row>
    <row r="10" spans="1:19" ht="26.25" customHeight="1" thickBot="1" x14ac:dyDescent="0.25">
      <c r="A10" s="3"/>
      <c r="B10" s="24" t="s">
        <v>54</v>
      </c>
      <c r="C10" s="188">
        <v>2024</v>
      </c>
      <c r="D10" s="189"/>
      <c r="E10" s="189"/>
      <c r="F10" s="189"/>
      <c r="G10" s="189"/>
      <c r="H10" s="189"/>
      <c r="I10" s="190"/>
      <c r="J10" s="191" t="s">
        <v>1</v>
      </c>
      <c r="K10" s="192"/>
      <c r="L10" s="192"/>
      <c r="M10" s="192"/>
      <c r="N10" s="193" t="s">
        <v>117</v>
      </c>
      <c r="O10" s="194"/>
      <c r="P10" s="195"/>
      <c r="Q10" s="3"/>
    </row>
    <row r="11" spans="1:19" ht="3" customHeight="1" thickBot="1" x14ac:dyDescent="0.25">
      <c r="A11" s="3"/>
      <c r="B11" s="157"/>
      <c r="C11" s="158"/>
      <c r="D11" s="158"/>
      <c r="E11" s="158"/>
      <c r="F11" s="158"/>
      <c r="G11" s="158"/>
      <c r="H11" s="158"/>
      <c r="I11" s="158"/>
      <c r="J11" s="158"/>
      <c r="K11" s="158"/>
      <c r="L11" s="158"/>
      <c r="M11" s="158"/>
      <c r="N11" s="158"/>
      <c r="O11" s="158"/>
      <c r="P11" s="159"/>
      <c r="Q11" s="3"/>
    </row>
    <row r="12" spans="1:19" ht="30" customHeight="1" thickBot="1" x14ac:dyDescent="0.25">
      <c r="A12" s="3"/>
      <c r="B12" s="8" t="s">
        <v>0</v>
      </c>
      <c r="C12" s="199" t="s">
        <v>83</v>
      </c>
      <c r="D12" s="199"/>
      <c r="E12" s="199"/>
      <c r="F12" s="199"/>
      <c r="G12" s="199"/>
      <c r="H12" s="199"/>
      <c r="I12" s="199"/>
      <c r="J12" s="199"/>
      <c r="K12" s="199"/>
      <c r="L12" s="199"/>
      <c r="M12" s="199"/>
      <c r="N12" s="199"/>
      <c r="O12" s="199"/>
      <c r="P12" s="200"/>
      <c r="Q12" s="3"/>
    </row>
    <row r="13" spans="1:19" ht="3" customHeight="1" thickBot="1" x14ac:dyDescent="0.25">
      <c r="A13" s="3"/>
      <c r="B13" s="201"/>
      <c r="C13" s="202"/>
      <c r="D13" s="202"/>
      <c r="E13" s="202"/>
      <c r="F13" s="202"/>
      <c r="G13" s="202"/>
      <c r="H13" s="202"/>
      <c r="I13" s="202"/>
      <c r="J13" s="202"/>
      <c r="K13" s="202"/>
      <c r="L13" s="202"/>
      <c r="M13" s="202"/>
      <c r="N13" s="202"/>
      <c r="O13" s="202"/>
      <c r="P13" s="203"/>
      <c r="Q13" s="3"/>
    </row>
    <row r="14" spans="1:19" ht="30" customHeight="1" thickBot="1" x14ac:dyDescent="0.25">
      <c r="A14" s="3"/>
      <c r="B14" s="8" t="s">
        <v>6</v>
      </c>
      <c r="C14" s="204" t="s">
        <v>165</v>
      </c>
      <c r="D14" s="205"/>
      <c r="E14" s="205"/>
      <c r="F14" s="205"/>
      <c r="G14" s="205"/>
      <c r="H14" s="205"/>
      <c r="I14" s="205"/>
      <c r="J14" s="205"/>
      <c r="K14" s="205"/>
      <c r="L14" s="205"/>
      <c r="M14" s="205"/>
      <c r="N14" s="205"/>
      <c r="O14" s="205"/>
      <c r="P14" s="206"/>
      <c r="Q14" s="3"/>
    </row>
    <row r="15" spans="1:19" ht="3" customHeight="1" thickBot="1" x14ac:dyDescent="0.25">
      <c r="A15" s="3"/>
      <c r="B15" s="196"/>
      <c r="C15" s="197"/>
      <c r="D15" s="197"/>
      <c r="E15" s="197"/>
      <c r="F15" s="197"/>
      <c r="G15" s="197"/>
      <c r="H15" s="197"/>
      <c r="I15" s="197"/>
      <c r="J15" s="197"/>
      <c r="K15" s="197"/>
      <c r="L15" s="197"/>
      <c r="M15" s="197"/>
      <c r="N15" s="197"/>
      <c r="O15" s="197"/>
      <c r="P15" s="198"/>
      <c r="Q15" s="3"/>
    </row>
    <row r="16" spans="1:19" ht="30" customHeight="1" thickBot="1" x14ac:dyDescent="0.25">
      <c r="A16" s="3"/>
      <c r="B16" s="8" t="s">
        <v>25</v>
      </c>
      <c r="C16" s="207" t="s">
        <v>166</v>
      </c>
      <c r="D16" s="208"/>
      <c r="E16" s="208"/>
      <c r="F16" s="208"/>
      <c r="G16" s="208"/>
      <c r="H16" s="208"/>
      <c r="I16" s="208"/>
      <c r="J16" s="208"/>
      <c r="K16" s="208"/>
      <c r="L16" s="208"/>
      <c r="M16" s="208"/>
      <c r="N16" s="208"/>
      <c r="O16" s="208"/>
      <c r="P16" s="209"/>
      <c r="Q16" s="3"/>
    </row>
    <row r="17" spans="1:17" ht="4.5" customHeight="1" thickBot="1" x14ac:dyDescent="0.25">
      <c r="A17" s="3"/>
      <c r="B17" s="196"/>
      <c r="C17" s="197"/>
      <c r="D17" s="197"/>
      <c r="E17" s="197"/>
      <c r="F17" s="197"/>
      <c r="G17" s="197"/>
      <c r="H17" s="197"/>
      <c r="I17" s="197"/>
      <c r="J17" s="197"/>
      <c r="K17" s="197"/>
      <c r="L17" s="197"/>
      <c r="M17" s="197"/>
      <c r="N17" s="197"/>
      <c r="O17" s="197"/>
      <c r="P17" s="198"/>
      <c r="Q17" s="3"/>
    </row>
    <row r="18" spans="1:17" ht="30" customHeight="1" thickBot="1" x14ac:dyDescent="0.25">
      <c r="A18" s="3"/>
      <c r="B18" s="8" t="s">
        <v>11</v>
      </c>
      <c r="C18" s="210" t="s">
        <v>112</v>
      </c>
      <c r="D18" s="211"/>
      <c r="E18" s="211"/>
      <c r="F18" s="211"/>
      <c r="G18" s="211"/>
      <c r="H18" s="211"/>
      <c r="I18" s="211"/>
      <c r="J18" s="211"/>
      <c r="K18" s="211"/>
      <c r="L18" s="211"/>
      <c r="M18" s="211"/>
      <c r="N18" s="211"/>
      <c r="O18" s="211"/>
      <c r="P18" s="212"/>
      <c r="Q18" s="3"/>
    </row>
    <row r="19" spans="1:17" ht="3" customHeight="1" thickBot="1" x14ac:dyDescent="0.25">
      <c r="A19" s="3"/>
      <c r="B19" s="213"/>
      <c r="C19" s="213"/>
      <c r="D19" s="213"/>
      <c r="E19" s="213"/>
      <c r="F19" s="213"/>
      <c r="G19" s="213"/>
      <c r="H19" s="213"/>
      <c r="I19" s="213"/>
      <c r="J19" s="213"/>
      <c r="K19" s="213"/>
      <c r="L19" s="213"/>
      <c r="M19" s="213"/>
      <c r="N19" s="213"/>
      <c r="O19" s="213"/>
      <c r="P19" s="213"/>
      <c r="Q19" s="3"/>
    </row>
    <row r="20" spans="1:17" ht="17.25" customHeight="1" thickBot="1" x14ac:dyDescent="0.25">
      <c r="A20" s="3"/>
      <c r="B20" s="214" t="s">
        <v>26</v>
      </c>
      <c r="C20" s="215"/>
      <c r="D20" s="215"/>
      <c r="E20" s="215"/>
      <c r="F20" s="215"/>
      <c r="G20" s="215"/>
      <c r="H20" s="215"/>
      <c r="I20" s="215"/>
      <c r="J20" s="215"/>
      <c r="K20" s="215"/>
      <c r="L20" s="215"/>
      <c r="M20" s="215"/>
      <c r="N20" s="215"/>
      <c r="O20" s="215"/>
      <c r="P20" s="216"/>
      <c r="Q20" s="3"/>
    </row>
    <row r="21" spans="1:17" ht="3" customHeight="1" thickBot="1" x14ac:dyDescent="0.25">
      <c r="A21" s="3"/>
      <c r="B21" s="217"/>
      <c r="C21" s="218"/>
      <c r="D21" s="218"/>
      <c r="E21" s="218"/>
      <c r="F21" s="218"/>
      <c r="G21" s="218"/>
      <c r="H21" s="218"/>
      <c r="I21" s="218"/>
      <c r="J21" s="218"/>
      <c r="K21" s="218"/>
      <c r="L21" s="218"/>
      <c r="M21" s="218"/>
      <c r="N21" s="218"/>
      <c r="O21" s="218"/>
      <c r="P21" s="219"/>
      <c r="Q21" s="3"/>
    </row>
    <row r="22" spans="1:17" ht="51" customHeight="1" thickBot="1" x14ac:dyDescent="0.25">
      <c r="A22" s="3"/>
      <c r="B22" s="8" t="s">
        <v>3</v>
      </c>
      <c r="C22" s="220" t="s">
        <v>167</v>
      </c>
      <c r="D22" s="221"/>
      <c r="E22" s="221"/>
      <c r="F22" s="221"/>
      <c r="G22" s="221"/>
      <c r="H22" s="221"/>
      <c r="I22" s="221"/>
      <c r="J22" s="221"/>
      <c r="K22" s="221"/>
      <c r="L22" s="221"/>
      <c r="M22" s="221"/>
      <c r="N22" s="221"/>
      <c r="O22" s="221"/>
      <c r="P22" s="222"/>
      <c r="Q22" s="3"/>
    </row>
    <row r="23" spans="1:17" ht="3" customHeight="1" thickBot="1" x14ac:dyDescent="0.25">
      <c r="A23" s="3"/>
      <c r="B23" s="196"/>
      <c r="C23" s="197"/>
      <c r="D23" s="197"/>
      <c r="E23" s="197"/>
      <c r="F23" s="197"/>
      <c r="G23" s="197"/>
      <c r="H23" s="197"/>
      <c r="I23" s="197"/>
      <c r="J23" s="197"/>
      <c r="K23" s="197"/>
      <c r="L23" s="197"/>
      <c r="M23" s="197"/>
      <c r="N23" s="197"/>
      <c r="O23" s="197"/>
      <c r="P23" s="198"/>
      <c r="Q23" s="3"/>
    </row>
    <row r="24" spans="1:17" ht="73.5" customHeight="1" thickBot="1" x14ac:dyDescent="0.25">
      <c r="A24" s="3"/>
      <c r="B24" s="8" t="s">
        <v>12</v>
      </c>
      <c r="C24" s="226" t="s">
        <v>217</v>
      </c>
      <c r="D24" s="227"/>
      <c r="E24" s="227"/>
      <c r="F24" s="227"/>
      <c r="G24" s="227"/>
      <c r="H24" s="227"/>
      <c r="I24" s="227"/>
      <c r="J24" s="227"/>
      <c r="K24" s="227"/>
      <c r="L24" s="227"/>
      <c r="M24" s="227"/>
      <c r="N24" s="227"/>
      <c r="O24" s="227"/>
      <c r="P24" s="228"/>
      <c r="Q24" s="3"/>
    </row>
    <row r="25" spans="1:17" ht="3" customHeight="1" thickBot="1" x14ac:dyDescent="0.25">
      <c r="A25" s="3"/>
      <c r="B25" s="229"/>
      <c r="C25" s="230"/>
      <c r="D25" s="230"/>
      <c r="E25" s="230"/>
      <c r="F25" s="230"/>
      <c r="G25" s="230"/>
      <c r="H25" s="230"/>
      <c r="I25" s="230"/>
      <c r="J25" s="230"/>
      <c r="K25" s="230"/>
      <c r="L25" s="230"/>
      <c r="M25" s="230"/>
      <c r="N25" s="230"/>
      <c r="O25" s="230"/>
      <c r="P25" s="231"/>
      <c r="Q25" s="3"/>
    </row>
    <row r="26" spans="1:17" ht="13.5" customHeight="1" thickBot="1" x14ac:dyDescent="0.25">
      <c r="A26" s="3"/>
      <c r="B26" s="9" t="s">
        <v>2</v>
      </c>
      <c r="C26" s="319">
        <v>0.9</v>
      </c>
      <c r="D26" s="236"/>
      <c r="E26" s="236"/>
      <c r="F26" s="236"/>
      <c r="G26" s="236"/>
      <c r="H26" s="236"/>
      <c r="I26" s="236"/>
      <c r="J26" s="236"/>
      <c r="K26" s="236"/>
      <c r="L26" s="236"/>
      <c r="M26" s="236"/>
      <c r="N26" s="236"/>
      <c r="O26" s="236"/>
      <c r="P26" s="237"/>
      <c r="Q26" s="3"/>
    </row>
    <row r="27" spans="1:17" ht="3" customHeight="1" thickBot="1" x14ac:dyDescent="0.25">
      <c r="A27" s="3"/>
      <c r="B27" s="232"/>
      <c r="C27" s="233"/>
      <c r="D27" s="233"/>
      <c r="E27" s="233"/>
      <c r="F27" s="233"/>
      <c r="G27" s="233"/>
      <c r="H27" s="233"/>
      <c r="I27" s="233"/>
      <c r="J27" s="233"/>
      <c r="K27" s="233"/>
      <c r="L27" s="233"/>
      <c r="M27" s="233"/>
      <c r="N27" s="233"/>
      <c r="O27" s="233"/>
      <c r="P27" s="234"/>
      <c r="Q27" s="3"/>
    </row>
    <row r="28" spans="1:17" ht="12.75" customHeight="1" thickBot="1" x14ac:dyDescent="0.25">
      <c r="A28" s="3"/>
      <c r="B28" s="9" t="s">
        <v>13</v>
      </c>
      <c r="C28" s="10" t="s">
        <v>14</v>
      </c>
      <c r="D28" s="235" t="s">
        <v>168</v>
      </c>
      <c r="E28" s="236"/>
      <c r="F28" s="236"/>
      <c r="G28" s="237"/>
      <c r="H28" s="238" t="s">
        <v>15</v>
      </c>
      <c r="I28" s="238"/>
      <c r="J28" s="238"/>
      <c r="K28" s="235" t="s">
        <v>175</v>
      </c>
      <c r="L28" s="236"/>
      <c r="M28" s="237"/>
      <c r="N28" s="239" t="s">
        <v>16</v>
      </c>
      <c r="O28" s="240"/>
      <c r="P28" s="50" t="s">
        <v>123</v>
      </c>
      <c r="Q28" s="3"/>
    </row>
    <row r="29" spans="1:17" ht="3" customHeight="1" thickBot="1" x14ac:dyDescent="0.25">
      <c r="A29" s="3"/>
      <c r="B29" s="241"/>
      <c r="C29" s="242"/>
      <c r="D29" s="242"/>
      <c r="E29" s="242"/>
      <c r="F29" s="242"/>
      <c r="G29" s="242"/>
      <c r="H29" s="242"/>
      <c r="I29" s="242"/>
      <c r="J29" s="242"/>
      <c r="K29" s="242"/>
      <c r="L29" s="242"/>
      <c r="M29" s="242"/>
      <c r="N29" s="242"/>
      <c r="O29" s="242"/>
      <c r="P29" s="243"/>
      <c r="Q29" s="3"/>
    </row>
    <row r="30" spans="1:17" ht="13.5" thickBot="1" x14ac:dyDescent="0.25">
      <c r="A30" s="3"/>
      <c r="B30" s="23" t="s">
        <v>7</v>
      </c>
      <c r="C30" s="244" t="s">
        <v>95</v>
      </c>
      <c r="D30" s="224"/>
      <c r="E30" s="224"/>
      <c r="F30" s="224"/>
      <c r="G30" s="224"/>
      <c r="H30" s="224"/>
      <c r="I30" s="224"/>
      <c r="J30" s="224"/>
      <c r="K30" s="224"/>
      <c r="L30" s="224"/>
      <c r="M30" s="224"/>
      <c r="N30" s="224"/>
      <c r="O30" s="224"/>
      <c r="P30" s="225"/>
      <c r="Q30" s="3"/>
    </row>
    <row r="31" spans="1:17" ht="3" customHeight="1" thickBot="1" x14ac:dyDescent="0.25">
      <c r="A31" s="3"/>
      <c r="B31" s="196"/>
      <c r="C31" s="197"/>
      <c r="D31" s="197"/>
      <c r="E31" s="197"/>
      <c r="F31" s="197"/>
      <c r="G31" s="197"/>
      <c r="H31" s="197"/>
      <c r="I31" s="197"/>
      <c r="J31" s="197"/>
      <c r="K31" s="197"/>
      <c r="L31" s="197"/>
      <c r="M31" s="197"/>
      <c r="N31" s="197"/>
      <c r="O31" s="197"/>
      <c r="P31" s="198"/>
      <c r="Q31" s="3"/>
    </row>
    <row r="32" spans="1:17" ht="13.5" thickBot="1" x14ac:dyDescent="0.25">
      <c r="A32" s="3"/>
      <c r="B32" s="23" t="s">
        <v>4</v>
      </c>
      <c r="C32" s="223" t="s">
        <v>48</v>
      </c>
      <c r="D32" s="224"/>
      <c r="E32" s="224"/>
      <c r="F32" s="224"/>
      <c r="G32" s="224"/>
      <c r="H32" s="224"/>
      <c r="I32" s="224"/>
      <c r="J32" s="224"/>
      <c r="K32" s="224"/>
      <c r="L32" s="224"/>
      <c r="M32" s="224"/>
      <c r="N32" s="224"/>
      <c r="O32" s="224"/>
      <c r="P32" s="225"/>
      <c r="Q32" s="3"/>
    </row>
    <row r="33" spans="1:17" ht="3" customHeight="1" thickBot="1" x14ac:dyDescent="0.25">
      <c r="A33" s="3"/>
      <c r="B33" s="196"/>
      <c r="C33" s="197"/>
      <c r="D33" s="197"/>
      <c r="E33" s="197"/>
      <c r="F33" s="197"/>
      <c r="G33" s="197"/>
      <c r="H33" s="197"/>
      <c r="I33" s="197"/>
      <c r="J33" s="197"/>
      <c r="K33" s="197"/>
      <c r="L33" s="197"/>
      <c r="M33" s="197"/>
      <c r="N33" s="197"/>
      <c r="O33" s="197"/>
      <c r="P33" s="198"/>
      <c r="Q33" s="3"/>
    </row>
    <row r="34" spans="1:17" ht="13.5" thickBot="1" x14ac:dyDescent="0.25">
      <c r="A34" s="3"/>
      <c r="B34" s="23" t="s">
        <v>23</v>
      </c>
      <c r="C34" s="223" t="s">
        <v>48</v>
      </c>
      <c r="D34" s="224"/>
      <c r="E34" s="224"/>
      <c r="F34" s="224"/>
      <c r="G34" s="224"/>
      <c r="H34" s="224"/>
      <c r="I34" s="224"/>
      <c r="J34" s="224"/>
      <c r="K34" s="224"/>
      <c r="L34" s="224"/>
      <c r="M34" s="224"/>
      <c r="N34" s="224"/>
      <c r="O34" s="224"/>
      <c r="P34" s="225"/>
      <c r="Q34" s="3"/>
    </row>
    <row r="35" spans="1:17" ht="3" customHeight="1" thickBot="1" x14ac:dyDescent="0.25">
      <c r="A35" s="3"/>
      <c r="B35" s="201"/>
      <c r="C35" s="202"/>
      <c r="D35" s="202"/>
      <c r="E35" s="202"/>
      <c r="F35" s="202"/>
      <c r="G35" s="202"/>
      <c r="H35" s="202"/>
      <c r="I35" s="202"/>
      <c r="J35" s="202"/>
      <c r="K35" s="202"/>
      <c r="L35" s="202"/>
      <c r="M35" s="202"/>
      <c r="N35" s="202"/>
      <c r="O35" s="202"/>
      <c r="P35" s="203"/>
      <c r="Q35" s="3"/>
    </row>
    <row r="36" spans="1:17" ht="16.5" customHeight="1" thickBot="1" x14ac:dyDescent="0.25">
      <c r="A36" s="3"/>
      <c r="B36" s="23" t="s">
        <v>43</v>
      </c>
      <c r="C36" s="244" t="s">
        <v>48</v>
      </c>
      <c r="D36" s="224"/>
      <c r="E36" s="224"/>
      <c r="F36" s="224"/>
      <c r="G36" s="224"/>
      <c r="H36" s="224"/>
      <c r="I36" s="224"/>
      <c r="J36" s="224"/>
      <c r="K36" s="224"/>
      <c r="L36" s="224"/>
      <c r="M36" s="224"/>
      <c r="N36" s="224"/>
      <c r="O36" s="224"/>
      <c r="P36" s="225"/>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5" t="s">
        <v>17</v>
      </c>
      <c r="C38" s="246"/>
      <c r="D38" s="246"/>
      <c r="E38" s="246"/>
      <c r="F38" s="246"/>
      <c r="G38" s="246"/>
      <c r="H38" s="246"/>
      <c r="I38" s="246"/>
      <c r="J38" s="246"/>
      <c r="K38" s="246"/>
      <c r="L38" s="246"/>
      <c r="M38" s="246"/>
      <c r="N38" s="246"/>
      <c r="O38" s="246"/>
      <c r="P38" s="247"/>
      <c r="Q38" s="3"/>
    </row>
    <row r="39" spans="1:17" x14ac:dyDescent="0.2">
      <c r="A39" s="3"/>
      <c r="B39" s="48" t="s">
        <v>22</v>
      </c>
      <c r="C39" s="248" t="s">
        <v>18</v>
      </c>
      <c r="D39" s="248"/>
      <c r="E39" s="248"/>
      <c r="F39" s="248"/>
      <c r="G39" s="248"/>
      <c r="H39" s="248" t="s">
        <v>7</v>
      </c>
      <c r="I39" s="248"/>
      <c r="J39" s="248"/>
      <c r="K39" s="248"/>
      <c r="L39" s="248"/>
      <c r="M39" s="248" t="s">
        <v>19</v>
      </c>
      <c r="N39" s="248"/>
      <c r="O39" s="248"/>
      <c r="P39" s="249"/>
      <c r="Q39" s="3"/>
    </row>
    <row r="40" spans="1:17" ht="54" customHeight="1" x14ac:dyDescent="0.2">
      <c r="A40" s="3"/>
      <c r="B40" s="58" t="s">
        <v>169</v>
      </c>
      <c r="C40" s="321" t="s">
        <v>171</v>
      </c>
      <c r="D40" s="321"/>
      <c r="E40" s="321"/>
      <c r="F40" s="321"/>
      <c r="G40" s="321"/>
      <c r="H40" s="320" t="s">
        <v>119</v>
      </c>
      <c r="I40" s="320"/>
      <c r="J40" s="320"/>
      <c r="K40" s="320"/>
      <c r="L40" s="320"/>
      <c r="M40" s="338" t="s">
        <v>173</v>
      </c>
      <c r="N40" s="339"/>
      <c r="O40" s="339"/>
      <c r="P40" s="340"/>
      <c r="Q40" s="3"/>
    </row>
    <row r="41" spans="1:17" ht="55.5" customHeight="1" thickBot="1" x14ac:dyDescent="0.25">
      <c r="A41" s="3"/>
      <c r="B41" s="59" t="s">
        <v>170</v>
      </c>
      <c r="C41" s="261" t="s">
        <v>172</v>
      </c>
      <c r="D41" s="261"/>
      <c r="E41" s="261"/>
      <c r="F41" s="261"/>
      <c r="G41" s="261"/>
      <c r="H41" s="261" t="s">
        <v>119</v>
      </c>
      <c r="I41" s="261"/>
      <c r="J41" s="261"/>
      <c r="K41" s="261"/>
      <c r="L41" s="261"/>
      <c r="M41" s="341" t="s">
        <v>173</v>
      </c>
      <c r="N41" s="342"/>
      <c r="O41" s="342"/>
      <c r="P41" s="343"/>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4" t="s">
        <v>8</v>
      </c>
      <c r="C43" s="215"/>
      <c r="D43" s="215"/>
      <c r="E43" s="215"/>
      <c r="F43" s="215"/>
      <c r="G43" s="215"/>
      <c r="H43" s="215"/>
      <c r="I43" s="215"/>
      <c r="J43" s="215"/>
      <c r="K43" s="215"/>
      <c r="L43" s="215"/>
      <c r="M43" s="215"/>
      <c r="N43" s="215"/>
      <c r="O43" s="215"/>
      <c r="P43" s="216"/>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335" t="s">
        <v>20</v>
      </c>
      <c r="C45" s="112" t="s">
        <v>9</v>
      </c>
      <c r="D45" s="12" t="s">
        <v>67</v>
      </c>
      <c r="E45" s="12" t="s">
        <v>68</v>
      </c>
      <c r="F45" s="12" t="s">
        <v>69</v>
      </c>
      <c r="G45" s="12" t="s">
        <v>70</v>
      </c>
      <c r="H45" s="12" t="s">
        <v>71</v>
      </c>
      <c r="I45" s="12" t="s">
        <v>72</v>
      </c>
      <c r="J45" s="12" t="s">
        <v>73</v>
      </c>
      <c r="K45" s="12" t="s">
        <v>74</v>
      </c>
      <c r="L45" s="12" t="s">
        <v>75</v>
      </c>
      <c r="M45" s="12" t="s">
        <v>76</v>
      </c>
      <c r="N45" s="12" t="s">
        <v>77</v>
      </c>
      <c r="O45" s="12" t="s">
        <v>78</v>
      </c>
      <c r="P45" s="14" t="s">
        <v>24</v>
      </c>
      <c r="Q45" s="3"/>
    </row>
    <row r="46" spans="1:17" x14ac:dyDescent="0.2">
      <c r="A46" s="3"/>
      <c r="B46" s="336"/>
      <c r="C46" s="111" t="s">
        <v>204</v>
      </c>
      <c r="D46" s="344">
        <f>'5.1. Registro capacitaciones re'!D10</f>
        <v>1</v>
      </c>
      <c r="E46" s="344"/>
      <c r="F46" s="344"/>
      <c r="G46" s="344"/>
      <c r="H46" s="344"/>
      <c r="I46" s="344"/>
      <c r="J46" s="344">
        <f>'5.1. Registro capacitaciones re'!F10</f>
        <v>1</v>
      </c>
      <c r="K46" s="344"/>
      <c r="L46" s="344"/>
      <c r="M46" s="344"/>
      <c r="N46" s="344"/>
      <c r="O46" s="344"/>
      <c r="P46" s="113">
        <f>'5.1. Registro capacitaciones re'!H10</f>
        <v>1</v>
      </c>
      <c r="Q46" s="3"/>
    </row>
    <row r="47" spans="1:17" x14ac:dyDescent="0.2">
      <c r="A47" s="3"/>
      <c r="B47" s="336"/>
      <c r="C47" s="111" t="s">
        <v>231</v>
      </c>
      <c r="D47" s="344">
        <f>'5.1. Registro capacitaciones re'!D13</f>
        <v>1</v>
      </c>
      <c r="E47" s="344"/>
      <c r="F47" s="344"/>
      <c r="G47" s="344"/>
      <c r="H47" s="344"/>
      <c r="I47" s="344"/>
      <c r="J47" s="344">
        <f>'5.1. Registro capacitaciones re'!F13</f>
        <v>1</v>
      </c>
      <c r="K47" s="344"/>
      <c r="L47" s="344"/>
      <c r="M47" s="344"/>
      <c r="N47" s="344"/>
      <c r="O47" s="344"/>
      <c r="P47" s="113">
        <f>'5.1. Registro capacitaciones re'!H13</f>
        <v>1</v>
      </c>
      <c r="Q47" s="3"/>
    </row>
    <row r="48" spans="1:17" ht="13.5" thickBot="1" x14ac:dyDescent="0.25">
      <c r="A48" s="3"/>
      <c r="B48" s="337"/>
      <c r="C48" s="114" t="s">
        <v>232</v>
      </c>
      <c r="D48" s="345">
        <f>'5.1. Registro capacitaciones re'!D15</f>
        <v>1</v>
      </c>
      <c r="E48" s="345"/>
      <c r="F48" s="345"/>
      <c r="G48" s="345"/>
      <c r="H48" s="345"/>
      <c r="I48" s="345"/>
      <c r="J48" s="345" t="str">
        <f>'5.1. Registro capacitaciones re'!F15</f>
        <v>0</v>
      </c>
      <c r="K48" s="345"/>
      <c r="L48" s="345"/>
      <c r="M48" s="345"/>
      <c r="N48" s="345"/>
      <c r="O48" s="345"/>
      <c r="P48" s="63">
        <f>'5.1. Registro capacitaciones re'!H15</f>
        <v>1</v>
      </c>
      <c r="Q48" s="3"/>
    </row>
    <row r="49" spans="1:17" ht="3" customHeight="1" thickBot="1" x14ac:dyDescent="0.25">
      <c r="A49" s="3"/>
      <c r="B49" s="108">
        <v>0.9</v>
      </c>
      <c r="C49" s="109"/>
      <c r="D49" s="109"/>
      <c r="E49" s="109"/>
      <c r="F49" s="110">
        <f>+$C$26</f>
        <v>0.9</v>
      </c>
      <c r="G49" s="109"/>
      <c r="H49" s="109"/>
      <c r="I49" s="110">
        <f>+$C$26</f>
        <v>0.9</v>
      </c>
      <c r="J49" s="109"/>
      <c r="K49" s="109"/>
      <c r="L49" s="110">
        <f>+$C$26</f>
        <v>0.9</v>
      </c>
      <c r="M49" s="109"/>
      <c r="N49" s="109"/>
      <c r="O49" s="110">
        <f>+$C$26</f>
        <v>0.9</v>
      </c>
      <c r="P49" s="110">
        <f>+$C$26</f>
        <v>0.9</v>
      </c>
      <c r="Q49" s="3"/>
    </row>
    <row r="50" spans="1:17" ht="22.5" customHeight="1" thickBot="1" x14ac:dyDescent="0.25">
      <c r="A50" s="3"/>
      <c r="B50" s="253" t="s">
        <v>21</v>
      </c>
      <c r="C50" s="254"/>
      <c r="D50" s="254"/>
      <c r="E50" s="254"/>
      <c r="F50" s="254"/>
      <c r="G50" s="254"/>
      <c r="H50" s="254"/>
      <c r="I50" s="254"/>
      <c r="J50" s="254"/>
      <c r="K50" s="254"/>
      <c r="L50" s="254"/>
      <c r="M50" s="254"/>
      <c r="N50" s="254"/>
      <c r="O50" s="254"/>
      <c r="P50" s="255"/>
      <c r="Q50" s="3"/>
    </row>
    <row r="51" spans="1:17" x14ac:dyDescent="0.2">
      <c r="A51" s="3"/>
      <c r="B51" s="267"/>
      <c r="C51" s="268"/>
      <c r="D51" s="268"/>
      <c r="E51" s="268"/>
      <c r="F51" s="268"/>
      <c r="G51" s="268"/>
      <c r="H51" s="268"/>
      <c r="I51" s="268"/>
      <c r="J51" s="268"/>
      <c r="K51" s="268"/>
      <c r="L51" s="268"/>
      <c r="M51" s="268"/>
      <c r="N51" s="268"/>
      <c r="O51" s="268"/>
      <c r="P51" s="269"/>
      <c r="Q51" s="3"/>
    </row>
    <row r="52" spans="1:17" x14ac:dyDescent="0.2">
      <c r="A52" s="3"/>
      <c r="B52" s="270"/>
      <c r="C52" s="271"/>
      <c r="D52" s="271"/>
      <c r="E52" s="271"/>
      <c r="F52" s="271"/>
      <c r="G52" s="271"/>
      <c r="H52" s="271"/>
      <c r="I52" s="271"/>
      <c r="J52" s="271"/>
      <c r="K52" s="271"/>
      <c r="L52" s="271"/>
      <c r="M52" s="271"/>
      <c r="N52" s="271"/>
      <c r="O52" s="271"/>
      <c r="P52" s="272"/>
      <c r="Q52" s="3"/>
    </row>
    <row r="53" spans="1:17" x14ac:dyDescent="0.2">
      <c r="A53" s="3"/>
      <c r="B53" s="270"/>
      <c r="C53" s="271"/>
      <c r="D53" s="271"/>
      <c r="E53" s="271"/>
      <c r="F53" s="271"/>
      <c r="G53" s="271"/>
      <c r="H53" s="271"/>
      <c r="I53" s="271"/>
      <c r="J53" s="271"/>
      <c r="K53" s="271"/>
      <c r="L53" s="271"/>
      <c r="M53" s="271"/>
      <c r="N53" s="271"/>
      <c r="O53" s="271"/>
      <c r="P53" s="272"/>
      <c r="Q53" s="3"/>
    </row>
    <row r="54" spans="1:17" x14ac:dyDescent="0.2">
      <c r="A54" s="3"/>
      <c r="B54" s="270"/>
      <c r="C54" s="271"/>
      <c r="D54" s="271"/>
      <c r="E54" s="271"/>
      <c r="F54" s="271"/>
      <c r="G54" s="271"/>
      <c r="H54" s="271"/>
      <c r="I54" s="271"/>
      <c r="J54" s="271"/>
      <c r="K54" s="271"/>
      <c r="L54" s="271"/>
      <c r="M54" s="271"/>
      <c r="N54" s="271"/>
      <c r="O54" s="271"/>
      <c r="P54" s="272"/>
      <c r="Q54" s="3"/>
    </row>
    <row r="55" spans="1:17" x14ac:dyDescent="0.2">
      <c r="A55" s="3"/>
      <c r="B55" s="270"/>
      <c r="C55" s="271"/>
      <c r="D55" s="271"/>
      <c r="E55" s="271"/>
      <c r="F55" s="271"/>
      <c r="G55" s="271"/>
      <c r="H55" s="271"/>
      <c r="I55" s="271"/>
      <c r="J55" s="271"/>
      <c r="K55" s="271"/>
      <c r="L55" s="271"/>
      <c r="M55" s="271"/>
      <c r="N55" s="271"/>
      <c r="O55" s="271"/>
      <c r="P55" s="272"/>
      <c r="Q55" s="3"/>
    </row>
    <row r="56" spans="1:17" x14ac:dyDescent="0.2">
      <c r="A56" s="3"/>
      <c r="B56" s="270"/>
      <c r="C56" s="271"/>
      <c r="D56" s="271"/>
      <c r="E56" s="271"/>
      <c r="F56" s="271"/>
      <c r="G56" s="271"/>
      <c r="H56" s="271"/>
      <c r="I56" s="271"/>
      <c r="J56" s="271"/>
      <c r="K56" s="271"/>
      <c r="L56" s="271"/>
      <c r="M56" s="271"/>
      <c r="N56" s="271"/>
      <c r="O56" s="271"/>
      <c r="P56" s="272"/>
      <c r="Q56" s="3"/>
    </row>
    <row r="57" spans="1:17" x14ac:dyDescent="0.2">
      <c r="A57" s="3"/>
      <c r="B57" s="270"/>
      <c r="C57" s="271"/>
      <c r="D57" s="271"/>
      <c r="E57" s="271"/>
      <c r="F57" s="271"/>
      <c r="G57" s="271"/>
      <c r="H57" s="271"/>
      <c r="I57" s="271"/>
      <c r="J57" s="271"/>
      <c r="K57" s="271"/>
      <c r="L57" s="271"/>
      <c r="M57" s="271"/>
      <c r="N57" s="271"/>
      <c r="O57" s="271"/>
      <c r="P57" s="272"/>
      <c r="Q57" s="3"/>
    </row>
    <row r="58" spans="1:17" x14ac:dyDescent="0.2">
      <c r="A58" s="3"/>
      <c r="B58" s="270"/>
      <c r="C58" s="271"/>
      <c r="D58" s="271"/>
      <c r="E58" s="271"/>
      <c r="F58" s="271"/>
      <c r="G58" s="271"/>
      <c r="H58" s="271"/>
      <c r="I58" s="271"/>
      <c r="J58" s="271"/>
      <c r="K58" s="271"/>
      <c r="L58" s="271"/>
      <c r="M58" s="271"/>
      <c r="N58" s="271"/>
      <c r="O58" s="271"/>
      <c r="P58" s="272"/>
      <c r="Q58" s="3"/>
    </row>
    <row r="59" spans="1:17" x14ac:dyDescent="0.2">
      <c r="A59" s="3"/>
      <c r="B59" s="270"/>
      <c r="C59" s="271"/>
      <c r="D59" s="271"/>
      <c r="E59" s="271"/>
      <c r="F59" s="271"/>
      <c r="G59" s="271"/>
      <c r="H59" s="271"/>
      <c r="I59" s="271"/>
      <c r="J59" s="271"/>
      <c r="K59" s="271"/>
      <c r="L59" s="271"/>
      <c r="M59" s="271"/>
      <c r="N59" s="271"/>
      <c r="O59" s="271"/>
      <c r="P59" s="272"/>
      <c r="Q59" s="3"/>
    </row>
    <row r="60" spans="1:17" x14ac:dyDescent="0.2">
      <c r="A60" s="3"/>
      <c r="B60" s="270"/>
      <c r="C60" s="271"/>
      <c r="D60" s="271"/>
      <c r="E60" s="271"/>
      <c r="F60" s="271"/>
      <c r="G60" s="271"/>
      <c r="H60" s="271"/>
      <c r="I60" s="271"/>
      <c r="J60" s="271"/>
      <c r="K60" s="271"/>
      <c r="L60" s="271"/>
      <c r="M60" s="271"/>
      <c r="N60" s="271"/>
      <c r="O60" s="271"/>
      <c r="P60" s="272"/>
      <c r="Q60" s="3"/>
    </row>
    <row r="61" spans="1:17" x14ac:dyDescent="0.2">
      <c r="A61" s="3"/>
      <c r="B61" s="270"/>
      <c r="C61" s="271"/>
      <c r="D61" s="271"/>
      <c r="E61" s="271"/>
      <c r="F61" s="271"/>
      <c r="G61" s="271"/>
      <c r="H61" s="271"/>
      <c r="I61" s="271"/>
      <c r="J61" s="271"/>
      <c r="K61" s="271"/>
      <c r="L61" s="271"/>
      <c r="M61" s="271"/>
      <c r="N61" s="271"/>
      <c r="O61" s="271"/>
      <c r="P61" s="272"/>
      <c r="Q61" s="3"/>
    </row>
    <row r="62" spans="1:17" x14ac:dyDescent="0.2">
      <c r="A62" s="3"/>
      <c r="B62" s="270"/>
      <c r="C62" s="271"/>
      <c r="D62" s="271"/>
      <c r="E62" s="271"/>
      <c r="F62" s="271"/>
      <c r="G62" s="271"/>
      <c r="H62" s="271"/>
      <c r="I62" s="271"/>
      <c r="J62" s="271"/>
      <c r="K62" s="271"/>
      <c r="L62" s="271"/>
      <c r="M62" s="271"/>
      <c r="N62" s="271"/>
      <c r="O62" s="271"/>
      <c r="P62" s="272"/>
      <c r="Q62" s="3"/>
    </row>
    <row r="63" spans="1:17" x14ac:dyDescent="0.2">
      <c r="A63" s="3"/>
      <c r="B63" s="270"/>
      <c r="C63" s="271"/>
      <c r="D63" s="271"/>
      <c r="E63" s="271"/>
      <c r="F63" s="271"/>
      <c r="G63" s="271"/>
      <c r="H63" s="271"/>
      <c r="I63" s="271"/>
      <c r="J63" s="271"/>
      <c r="K63" s="271"/>
      <c r="L63" s="271"/>
      <c r="M63" s="271"/>
      <c r="N63" s="271"/>
      <c r="O63" s="271"/>
      <c r="P63" s="272"/>
      <c r="Q63" s="3"/>
    </row>
    <row r="64" spans="1:17" x14ac:dyDescent="0.2">
      <c r="A64" s="3"/>
      <c r="B64" s="270"/>
      <c r="C64" s="271"/>
      <c r="D64" s="271"/>
      <c r="E64" s="271"/>
      <c r="F64" s="271"/>
      <c r="G64" s="271"/>
      <c r="H64" s="271"/>
      <c r="I64" s="271"/>
      <c r="J64" s="271"/>
      <c r="K64" s="271"/>
      <c r="L64" s="271"/>
      <c r="M64" s="271"/>
      <c r="N64" s="271"/>
      <c r="O64" s="271"/>
      <c r="P64" s="272"/>
      <c r="Q64" s="3"/>
    </row>
    <row r="65" spans="1:20" x14ac:dyDescent="0.2">
      <c r="A65" s="3"/>
      <c r="B65" s="270"/>
      <c r="C65" s="271"/>
      <c r="D65" s="271"/>
      <c r="E65" s="271"/>
      <c r="F65" s="271"/>
      <c r="G65" s="271"/>
      <c r="H65" s="271"/>
      <c r="I65" s="271"/>
      <c r="J65" s="271"/>
      <c r="K65" s="271"/>
      <c r="L65" s="271"/>
      <c r="M65" s="271"/>
      <c r="N65" s="271"/>
      <c r="O65" s="271"/>
      <c r="P65" s="272"/>
      <c r="Q65" s="3"/>
    </row>
    <row r="66" spans="1:20" ht="13.5" thickBot="1" x14ac:dyDescent="0.25">
      <c r="A66" s="3"/>
      <c r="B66" s="273"/>
      <c r="C66" s="274"/>
      <c r="D66" s="274"/>
      <c r="E66" s="274"/>
      <c r="F66" s="274"/>
      <c r="G66" s="274"/>
      <c r="H66" s="274"/>
      <c r="I66" s="274"/>
      <c r="J66" s="274"/>
      <c r="K66" s="274"/>
      <c r="L66" s="274"/>
      <c r="M66" s="274"/>
      <c r="N66" s="274"/>
      <c r="O66" s="274"/>
      <c r="P66" s="275"/>
      <c r="Q66" s="3"/>
    </row>
    <row r="67" spans="1:20" s="4" customFormat="1" ht="3" customHeight="1" thickBot="1" x14ac:dyDescent="0.25">
      <c r="A67" s="276"/>
      <c r="B67" s="276"/>
      <c r="C67" s="276"/>
      <c r="D67" s="276"/>
      <c r="E67" s="276"/>
      <c r="F67" s="276"/>
      <c r="G67" s="276"/>
      <c r="H67" s="276"/>
      <c r="I67" s="276"/>
      <c r="J67" s="276"/>
      <c r="K67" s="276"/>
      <c r="L67" s="276"/>
      <c r="M67" s="276"/>
      <c r="N67" s="276"/>
      <c r="O67" s="276"/>
      <c r="P67" s="276"/>
      <c r="Q67" s="276"/>
      <c r="S67" s="56"/>
    </row>
    <row r="68" spans="1:20" ht="15" customHeight="1" x14ac:dyDescent="0.2">
      <c r="A68" s="3"/>
      <c r="B68" s="277" t="s">
        <v>5</v>
      </c>
      <c r="C68" s="279" t="s">
        <v>121</v>
      </c>
      <c r="D68" s="280"/>
      <c r="E68" s="280"/>
      <c r="F68" s="280"/>
      <c r="G68" s="280"/>
      <c r="H68" s="280"/>
      <c r="I68" s="280"/>
      <c r="J68" s="280"/>
      <c r="K68" s="280"/>
      <c r="L68" s="280"/>
      <c r="M68" s="280"/>
      <c r="N68" s="280"/>
      <c r="O68" s="280"/>
      <c r="P68" s="281"/>
      <c r="Q68" s="3"/>
    </row>
    <row r="69" spans="1:20" ht="138" customHeight="1" x14ac:dyDescent="0.2">
      <c r="A69" s="3"/>
      <c r="B69" s="278"/>
      <c r="C69" s="282" t="s">
        <v>275</v>
      </c>
      <c r="D69" s="283"/>
      <c r="E69" s="283"/>
      <c r="F69" s="283"/>
      <c r="G69" s="283"/>
      <c r="H69" s="283"/>
      <c r="I69" s="283"/>
      <c r="J69" s="283"/>
      <c r="K69" s="283"/>
      <c r="L69" s="283"/>
      <c r="M69" s="283"/>
      <c r="N69" s="283"/>
      <c r="O69" s="283"/>
      <c r="P69" s="284"/>
      <c r="Q69" s="3"/>
    </row>
    <row r="70" spans="1:20" ht="21.75" customHeight="1" x14ac:dyDescent="0.2">
      <c r="A70" s="3"/>
      <c r="B70" s="278"/>
      <c r="C70" s="285" t="s">
        <v>145</v>
      </c>
      <c r="D70" s="286"/>
      <c r="E70" s="286"/>
      <c r="F70" s="286"/>
      <c r="G70" s="286"/>
      <c r="H70" s="286"/>
      <c r="I70" s="286"/>
      <c r="J70" s="286"/>
      <c r="K70" s="286"/>
      <c r="L70" s="286"/>
      <c r="M70" s="286"/>
      <c r="N70" s="286"/>
      <c r="O70" s="286"/>
      <c r="P70" s="287"/>
      <c r="Q70" s="3"/>
    </row>
    <row r="71" spans="1:20" ht="49.5" customHeight="1" thickBot="1" x14ac:dyDescent="0.25">
      <c r="A71" s="3"/>
      <c r="B71" s="278"/>
      <c r="C71" s="282" t="s">
        <v>283</v>
      </c>
      <c r="D71" s="283"/>
      <c r="E71" s="283"/>
      <c r="F71" s="283"/>
      <c r="G71" s="283"/>
      <c r="H71" s="283"/>
      <c r="I71" s="283"/>
      <c r="J71" s="283"/>
      <c r="K71" s="283"/>
      <c r="L71" s="283"/>
      <c r="M71" s="283"/>
      <c r="N71" s="283"/>
      <c r="O71" s="283"/>
      <c r="P71" s="284"/>
      <c r="Q71" s="3"/>
      <c r="T71" s="1">
        <f>125-63</f>
        <v>62</v>
      </c>
    </row>
    <row r="72" spans="1:20" ht="30.75" customHeight="1" thickBot="1" x14ac:dyDescent="0.25">
      <c r="A72" s="3"/>
      <c r="B72" s="57" t="s">
        <v>42</v>
      </c>
      <c r="C72" s="264" t="s">
        <v>268</v>
      </c>
      <c r="D72" s="199"/>
      <c r="E72" s="199"/>
      <c r="F72" s="199"/>
      <c r="G72" s="199"/>
      <c r="H72" s="199"/>
      <c r="I72" s="199"/>
      <c r="J72" s="199"/>
      <c r="K72" s="199"/>
      <c r="L72" s="199"/>
      <c r="M72" s="199"/>
      <c r="N72" s="199"/>
      <c r="O72" s="199"/>
      <c r="P72" s="200"/>
      <c r="Q72" s="3"/>
      <c r="T72" s="1">
        <f>+T71/8</f>
        <v>7.75</v>
      </c>
    </row>
    <row r="73" spans="1:20" ht="27.75" customHeight="1" thickBot="1" x14ac:dyDescent="0.25">
      <c r="A73" s="3"/>
      <c r="B73" s="57" t="s">
        <v>55</v>
      </c>
      <c r="C73" s="265" t="s">
        <v>56</v>
      </c>
      <c r="D73" s="265"/>
      <c r="E73" s="265"/>
      <c r="F73" s="265"/>
      <c r="G73" s="265"/>
      <c r="H73" s="265"/>
      <c r="I73" s="265"/>
      <c r="J73" s="265"/>
      <c r="K73" s="265"/>
      <c r="L73" s="265"/>
      <c r="M73" s="265"/>
      <c r="N73" s="265"/>
      <c r="O73" s="265"/>
      <c r="P73" s="266"/>
      <c r="Q73" s="3"/>
    </row>
    <row r="74" spans="1:20" x14ac:dyDescent="0.2">
      <c r="B74" s="1"/>
    </row>
    <row r="75" spans="1:20" x14ac:dyDescent="0.2">
      <c r="B75" s="1"/>
    </row>
    <row r="76" spans="1:20" x14ac:dyDescent="0.2">
      <c r="B76" s="1"/>
      <c r="C76" s="5"/>
    </row>
    <row r="77" spans="1:20" hidden="1" x14ac:dyDescent="0.2">
      <c r="B77" s="1"/>
      <c r="C77" s="1">
        <v>2018</v>
      </c>
    </row>
    <row r="78" spans="1:20" hidden="1" x14ac:dyDescent="0.2">
      <c r="B78" s="1"/>
      <c r="C78" s="1">
        <v>2019</v>
      </c>
    </row>
    <row r="79" spans="1:20" x14ac:dyDescent="0.2">
      <c r="B79" s="1"/>
    </row>
    <row r="80" spans="1:20" x14ac:dyDescent="0.2">
      <c r="B80" s="1"/>
    </row>
    <row r="81" spans="2:16" x14ac:dyDescent="0.2">
      <c r="B81" s="1"/>
    </row>
    <row r="82" spans="2:16" x14ac:dyDescent="0.2">
      <c r="B82" s="1"/>
    </row>
    <row r="83" spans="2:16" x14ac:dyDescent="0.2">
      <c r="B83" s="1"/>
    </row>
    <row r="84" spans="2:16" s="2" customFormat="1" x14ac:dyDescent="0.2"/>
    <row r="85" spans="2:16" s="2" customFormat="1" x14ac:dyDescent="0.2">
      <c r="B85" s="43"/>
      <c r="C85" s="43"/>
      <c r="D85" s="43"/>
      <c r="E85" s="43"/>
      <c r="F85" s="43"/>
      <c r="G85" s="43"/>
      <c r="H85" s="43"/>
      <c r="I85" s="43"/>
      <c r="J85" s="43"/>
      <c r="K85" s="43"/>
      <c r="L85" s="43"/>
      <c r="M85" s="43"/>
      <c r="N85" s="43"/>
      <c r="O85" s="43"/>
    </row>
    <row r="86" spans="2:16" s="2" customFormat="1" x14ac:dyDescent="0.2">
      <c r="B86" s="43"/>
      <c r="C86" s="43"/>
      <c r="D86" s="43"/>
      <c r="E86" s="43"/>
      <c r="F86" s="43"/>
      <c r="G86" s="43"/>
      <c r="H86" s="43"/>
      <c r="I86" s="43"/>
      <c r="J86" s="43"/>
      <c r="K86" s="43"/>
      <c r="L86" s="43"/>
      <c r="M86" s="43"/>
      <c r="N86" s="43"/>
      <c r="O86" s="43"/>
    </row>
    <row r="87" spans="2:16" s="2" customFormat="1" x14ac:dyDescent="0.2">
      <c r="B87" s="43"/>
      <c r="C87" s="43"/>
      <c r="D87" s="43"/>
      <c r="E87" s="43"/>
      <c r="F87" s="43"/>
      <c r="G87" s="43"/>
      <c r="H87" s="43"/>
      <c r="I87" s="43"/>
      <c r="J87" s="43"/>
      <c r="K87" s="43"/>
      <c r="L87" s="43"/>
      <c r="M87" s="43"/>
      <c r="N87" s="43"/>
      <c r="O87" s="43"/>
    </row>
    <row r="88" spans="2:16" s="2" customFormat="1" x14ac:dyDescent="0.2">
      <c r="B88" s="43"/>
      <c r="C88" s="43"/>
      <c r="D88" s="43"/>
      <c r="E88" s="43"/>
      <c r="F88" s="43"/>
      <c r="G88" s="43"/>
      <c r="H88" s="43"/>
      <c r="I88" s="43"/>
      <c r="J88" s="43"/>
      <c r="K88" s="43"/>
      <c r="L88" s="43"/>
      <c r="M88" s="43"/>
      <c r="N88" s="43"/>
      <c r="O88" s="43"/>
    </row>
    <row r="89" spans="2:16" s="2" customFormat="1" x14ac:dyDescent="0.2">
      <c r="B89" s="38"/>
      <c r="C89" s="38"/>
      <c r="D89" s="38"/>
      <c r="E89" s="38"/>
      <c r="F89" s="38"/>
      <c r="G89" s="43"/>
      <c r="H89" s="43"/>
      <c r="I89" s="43"/>
      <c r="J89" s="43"/>
      <c r="K89" s="43"/>
      <c r="L89" s="43"/>
      <c r="M89" s="43"/>
      <c r="N89" s="43"/>
      <c r="O89" s="43"/>
    </row>
    <row r="90" spans="2:16" s="2" customFormat="1" x14ac:dyDescent="0.2">
      <c r="B90" s="38"/>
      <c r="C90" s="38"/>
      <c r="D90" s="38"/>
      <c r="E90" s="38"/>
      <c r="F90" s="38"/>
      <c r="G90" s="43"/>
      <c r="H90" s="43"/>
      <c r="I90" s="43"/>
      <c r="J90" s="43"/>
      <c r="K90" s="43"/>
      <c r="L90" s="43"/>
      <c r="M90" s="43"/>
      <c r="N90" s="43"/>
      <c r="O90" s="43"/>
    </row>
    <row r="91" spans="2:16" s="2" customFormat="1" x14ac:dyDescent="0.2">
      <c r="B91" s="38"/>
      <c r="C91" s="38"/>
      <c r="D91" s="38"/>
      <c r="E91" s="38"/>
      <c r="F91" s="38"/>
      <c r="G91" s="43"/>
      <c r="H91" s="43"/>
      <c r="I91" s="43"/>
      <c r="J91" s="43"/>
      <c r="K91" s="43"/>
      <c r="L91" s="43"/>
      <c r="M91" s="43"/>
      <c r="N91" s="43"/>
      <c r="O91" s="43"/>
    </row>
    <row r="92" spans="2:16" s="2" customFormat="1" x14ac:dyDescent="0.2">
      <c r="B92" s="38"/>
      <c r="C92" s="38"/>
      <c r="D92" s="38"/>
      <c r="E92" s="38"/>
      <c r="F92" s="38"/>
      <c r="G92" s="43"/>
      <c r="H92" s="43"/>
      <c r="I92" s="43"/>
      <c r="J92" s="43"/>
      <c r="K92" s="43"/>
      <c r="L92" s="43"/>
      <c r="M92" s="43"/>
      <c r="N92" s="43"/>
      <c r="O92" s="43"/>
    </row>
    <row r="93" spans="2:16" s="2" customFormat="1" x14ac:dyDescent="0.2">
      <c r="B93" s="38"/>
      <c r="C93" s="38"/>
      <c r="D93" s="38"/>
      <c r="E93" s="38"/>
      <c r="F93" s="38"/>
      <c r="G93" s="43"/>
      <c r="H93" s="43"/>
      <c r="I93" s="43"/>
      <c r="J93" s="43"/>
      <c r="K93" s="43"/>
      <c r="L93" s="43"/>
      <c r="M93" s="43"/>
      <c r="N93" s="43"/>
      <c r="O93" s="43"/>
    </row>
    <row r="94" spans="2:16" s="2" customFormat="1" x14ac:dyDescent="0.2">
      <c r="B94" s="38"/>
      <c r="C94" s="38"/>
      <c r="D94" s="38"/>
      <c r="E94" s="38"/>
      <c r="F94" s="38"/>
      <c r="G94" s="43"/>
      <c r="H94" s="43"/>
      <c r="I94" s="43"/>
      <c r="J94" s="43"/>
      <c r="K94" s="43"/>
      <c r="L94" s="43"/>
      <c r="M94" s="43"/>
      <c r="N94" s="43"/>
      <c r="O94" s="43"/>
    </row>
    <row r="95" spans="2:16" s="2" customFormat="1" x14ac:dyDescent="0.2">
      <c r="B95" s="38"/>
      <c r="C95" s="38"/>
      <c r="D95" s="38"/>
      <c r="E95" s="38"/>
      <c r="F95" s="38"/>
      <c r="G95" s="43"/>
      <c r="H95" s="43"/>
      <c r="I95" s="43"/>
      <c r="J95" s="43"/>
      <c r="K95" s="43"/>
      <c r="L95" s="43"/>
      <c r="M95" s="43"/>
      <c r="N95" s="43"/>
      <c r="O95" s="43"/>
      <c r="P95" s="37"/>
    </row>
    <row r="96" spans="2:16" s="2" customFormat="1" x14ac:dyDescent="0.2">
      <c r="B96" s="38"/>
      <c r="C96" s="38"/>
      <c r="D96" s="38"/>
      <c r="E96" s="38"/>
      <c r="F96" s="38"/>
      <c r="G96" s="43"/>
      <c r="H96" s="43"/>
      <c r="I96" s="43"/>
      <c r="J96" s="43"/>
      <c r="K96" s="43"/>
      <c r="L96" s="43"/>
      <c r="M96" s="43"/>
      <c r="N96" s="43"/>
      <c r="O96" s="43"/>
      <c r="P96" s="37"/>
    </row>
    <row r="97" spans="2:17" s="2" customFormat="1" x14ac:dyDescent="0.2">
      <c r="B97" s="38"/>
      <c r="C97" s="38"/>
      <c r="D97" s="38"/>
      <c r="E97" s="38"/>
      <c r="F97" s="38"/>
      <c r="G97" s="43"/>
      <c r="H97" s="43"/>
      <c r="I97" s="43"/>
      <c r="J97" s="43"/>
      <c r="K97" s="43"/>
      <c r="L97" s="43"/>
      <c r="M97" s="43"/>
      <c r="N97" s="43"/>
      <c r="O97" s="43"/>
      <c r="P97" s="37"/>
    </row>
    <row r="98" spans="2:17" s="2" customFormat="1" x14ac:dyDescent="0.2">
      <c r="B98" s="38"/>
      <c r="C98" s="38"/>
      <c r="D98" s="38"/>
      <c r="E98" s="38"/>
      <c r="F98" s="38"/>
      <c r="G98" s="43"/>
      <c r="H98" s="43"/>
      <c r="I98" s="43"/>
      <c r="J98" s="43"/>
      <c r="K98" s="43"/>
      <c r="L98" s="43"/>
      <c r="M98" s="43"/>
      <c r="N98" s="43"/>
      <c r="O98" s="43"/>
      <c r="P98" s="37"/>
      <c r="Q98" s="6" t="s">
        <v>47</v>
      </c>
    </row>
    <row r="99" spans="2:17" s="2" customFormat="1" x14ac:dyDescent="0.2">
      <c r="B99" s="7"/>
      <c r="C99" s="7"/>
      <c r="D99" s="38"/>
      <c r="E99" s="38"/>
      <c r="F99" s="38"/>
      <c r="G99" s="43"/>
      <c r="H99" s="43"/>
      <c r="I99" s="43"/>
      <c r="J99" s="43"/>
      <c r="K99" s="43"/>
      <c r="L99" s="43"/>
      <c r="M99" s="43"/>
      <c r="N99" s="43"/>
      <c r="O99" s="43"/>
      <c r="P99" s="37"/>
      <c r="Q99" s="6" t="s">
        <v>48</v>
      </c>
    </row>
    <row r="100" spans="2:17" s="2" customFormat="1" x14ac:dyDescent="0.2">
      <c r="B100" s="7"/>
      <c r="C100" s="7"/>
      <c r="D100" s="38"/>
      <c r="E100" s="38"/>
      <c r="F100" s="38"/>
      <c r="G100" s="43"/>
      <c r="H100" s="43"/>
      <c r="I100" s="43"/>
      <c r="J100" s="43"/>
      <c r="K100" s="43"/>
      <c r="L100" s="43"/>
      <c r="M100" s="43"/>
      <c r="N100" s="43"/>
      <c r="O100" s="43"/>
      <c r="P100" s="37"/>
      <c r="Q100" s="6" t="s">
        <v>50</v>
      </c>
    </row>
    <row r="101" spans="2:17" s="2" customFormat="1" x14ac:dyDescent="0.2">
      <c r="B101" s="7"/>
      <c r="C101" s="7"/>
      <c r="D101" s="38"/>
      <c r="E101" s="38"/>
      <c r="F101" s="38"/>
      <c r="G101" s="43"/>
      <c r="H101" s="43"/>
      <c r="I101" s="43"/>
      <c r="J101" s="43"/>
      <c r="K101" s="43"/>
      <c r="L101" s="43"/>
      <c r="M101" s="43"/>
      <c r="N101" s="43"/>
      <c r="O101" s="43"/>
      <c r="P101" s="37"/>
      <c r="Q101" s="6" t="s">
        <v>49</v>
      </c>
    </row>
    <row r="102" spans="2:17" s="2" customFormat="1" x14ac:dyDescent="0.2">
      <c r="B102" s="38"/>
      <c r="C102" s="7"/>
      <c r="D102" s="38"/>
      <c r="E102" s="38"/>
      <c r="F102" s="38"/>
      <c r="G102" s="43"/>
      <c r="H102" s="43"/>
      <c r="I102" s="43"/>
      <c r="J102" s="43"/>
      <c r="K102" s="43"/>
      <c r="L102" s="43"/>
      <c r="M102" s="44"/>
      <c r="N102" s="43"/>
      <c r="O102" s="43"/>
      <c r="P102" s="37"/>
      <c r="Q102" s="6" t="s">
        <v>51</v>
      </c>
    </row>
    <row r="103" spans="2:17" s="2" customFormat="1" x14ac:dyDescent="0.2">
      <c r="B103" s="38"/>
      <c r="C103" s="7"/>
      <c r="D103" s="38"/>
      <c r="E103" s="38"/>
      <c r="F103" s="38"/>
      <c r="G103" s="43"/>
      <c r="H103" s="43"/>
      <c r="I103" s="43"/>
      <c r="J103" s="43"/>
      <c r="K103" s="43"/>
      <c r="L103" s="43"/>
      <c r="M103" s="43"/>
      <c r="N103" s="43" t="s">
        <v>46</v>
      </c>
      <c r="O103" s="43"/>
      <c r="P103" s="37"/>
      <c r="Q103" s="6" t="s">
        <v>52</v>
      </c>
    </row>
    <row r="104" spans="2:17" s="2" customFormat="1" x14ac:dyDescent="0.2">
      <c r="B104" s="38"/>
      <c r="C104" s="7"/>
      <c r="D104" s="38"/>
      <c r="E104" s="38"/>
      <c r="F104" s="38"/>
      <c r="G104" s="43"/>
      <c r="H104" s="43"/>
      <c r="I104" s="43"/>
      <c r="J104" s="43"/>
      <c r="K104" s="43"/>
      <c r="L104" s="43"/>
      <c r="M104" s="43"/>
      <c r="N104" s="43"/>
      <c r="O104" s="43"/>
      <c r="P104" s="37"/>
    </row>
    <row r="105" spans="2:17" s="2" customFormat="1" x14ac:dyDescent="0.2">
      <c r="B105" s="38"/>
      <c r="C105" s="7"/>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row>
    <row r="107" spans="2:17" s="2" customFormat="1" x14ac:dyDescent="0.2">
      <c r="B107" s="38"/>
      <c r="C107" s="38"/>
      <c r="D107" s="38"/>
      <c r="E107" s="38"/>
      <c r="F107" s="38"/>
      <c r="G107" s="43"/>
      <c r="H107" s="43"/>
      <c r="I107" s="43"/>
      <c r="J107" s="43"/>
      <c r="K107" s="43"/>
      <c r="L107" s="43"/>
      <c r="M107" s="43"/>
      <c r="N107" s="43"/>
      <c r="O107" s="43"/>
      <c r="P107" s="37"/>
    </row>
    <row r="108" spans="2:17" s="2" customFormat="1" x14ac:dyDescent="0.2">
      <c r="B108" s="38"/>
      <c r="C108" s="38"/>
      <c r="D108" s="38"/>
      <c r="E108" s="38"/>
      <c r="F108" s="38"/>
      <c r="G108" s="43"/>
      <c r="H108" s="43"/>
      <c r="I108" s="43"/>
      <c r="J108" s="43"/>
      <c r="K108" s="43"/>
      <c r="L108" s="43"/>
      <c r="M108" s="43"/>
      <c r="N108" s="43"/>
      <c r="O108" s="43"/>
      <c r="P108" s="37"/>
      <c r="Q108" s="6">
        <v>2015</v>
      </c>
    </row>
    <row r="109" spans="2:17" s="2" customFormat="1" ht="12.75" customHeight="1" x14ac:dyDescent="0.2">
      <c r="B109" s="38"/>
      <c r="C109" s="38"/>
      <c r="D109" s="38"/>
      <c r="E109" s="38"/>
      <c r="F109" s="38"/>
      <c r="G109" s="43"/>
      <c r="H109" s="43"/>
      <c r="I109" s="43"/>
      <c r="J109" s="43"/>
      <c r="K109" s="43"/>
      <c r="L109" s="43"/>
      <c r="M109" s="43"/>
      <c r="N109" s="43"/>
      <c r="O109" s="43"/>
      <c r="Q109" s="6">
        <v>2016</v>
      </c>
    </row>
    <row r="110" spans="2:17" s="2" customFormat="1" x14ac:dyDescent="0.2">
      <c r="B110" s="38"/>
      <c r="C110" s="38"/>
      <c r="D110" s="38"/>
      <c r="E110" s="38"/>
      <c r="F110" s="38"/>
      <c r="G110" s="43"/>
      <c r="H110" s="43"/>
      <c r="I110" s="43"/>
      <c r="J110" s="43"/>
      <c r="K110" s="43"/>
      <c r="L110" s="43"/>
      <c r="M110" s="43"/>
      <c r="N110" s="43"/>
      <c r="O110" s="43"/>
      <c r="Q110" s="6">
        <v>2017</v>
      </c>
    </row>
    <row r="111" spans="2:17" s="2" customFormat="1" x14ac:dyDescent="0.2">
      <c r="B111" s="38"/>
      <c r="C111" s="38"/>
      <c r="D111" s="38"/>
      <c r="E111" s="38"/>
      <c r="F111" s="38"/>
      <c r="G111" s="43"/>
      <c r="H111" s="43"/>
      <c r="I111" s="43"/>
      <c r="J111" s="43"/>
      <c r="K111" s="43"/>
      <c r="L111" s="43"/>
      <c r="M111" s="43"/>
      <c r="N111" s="43"/>
      <c r="O111" s="43"/>
      <c r="Q111" s="6">
        <v>2018</v>
      </c>
    </row>
    <row r="112" spans="2:17" s="2" customFormat="1" x14ac:dyDescent="0.2">
      <c r="B112" s="38"/>
      <c r="C112" s="38"/>
      <c r="D112" s="38"/>
      <c r="E112" s="38"/>
      <c r="F112" s="38"/>
      <c r="G112" s="43"/>
      <c r="H112" s="43"/>
      <c r="I112" s="43"/>
      <c r="J112" s="43"/>
      <c r="K112" s="43"/>
      <c r="L112" s="43"/>
      <c r="M112" s="43"/>
      <c r="N112" s="43"/>
      <c r="O112" s="43"/>
    </row>
    <row r="113" spans="2:15" s="2" customFormat="1" x14ac:dyDescent="0.2">
      <c r="B113" s="38"/>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39"/>
      <c r="C119" s="38"/>
      <c r="D119" s="38"/>
      <c r="E119" s="38"/>
      <c r="F119" s="38"/>
      <c r="G119" s="43"/>
      <c r="H119" s="43"/>
      <c r="I119" s="43"/>
      <c r="J119" s="43"/>
      <c r="K119" s="43"/>
      <c r="L119" s="43"/>
      <c r="M119" s="43"/>
      <c r="N119" s="43"/>
      <c r="O119" s="43"/>
    </row>
    <row r="120" spans="2:15" s="2" customFormat="1" x14ac:dyDescent="0.2">
      <c r="B120" s="39"/>
      <c r="C120" s="38"/>
      <c r="D120" s="38"/>
      <c r="E120" s="38"/>
      <c r="F120" s="38"/>
      <c r="G120" s="43"/>
      <c r="H120" s="43"/>
      <c r="I120" s="43"/>
      <c r="J120" s="43"/>
      <c r="K120" s="43"/>
      <c r="L120" s="43"/>
      <c r="M120" s="43"/>
      <c r="N120" s="43"/>
      <c r="O120" s="43"/>
    </row>
    <row r="121" spans="2:15" s="2" customFormat="1" x14ac:dyDescent="0.2">
      <c r="B121" s="40"/>
      <c r="C121" s="38"/>
      <c r="D121" s="38"/>
      <c r="E121" s="38"/>
      <c r="F121" s="38"/>
      <c r="G121" s="43"/>
      <c r="H121" s="43"/>
      <c r="I121" s="43"/>
      <c r="J121" s="43"/>
      <c r="K121" s="43"/>
      <c r="L121" s="43"/>
      <c r="M121" s="43"/>
      <c r="N121" s="43"/>
      <c r="O121" s="43"/>
    </row>
    <row r="122" spans="2:15" s="2" customFormat="1" x14ac:dyDescent="0.2">
      <c r="B122" s="40"/>
      <c r="C122" s="38"/>
      <c r="D122" s="38"/>
      <c r="E122" s="38"/>
      <c r="F122" s="38"/>
      <c r="G122" s="43"/>
      <c r="H122" s="43"/>
      <c r="I122" s="43"/>
      <c r="J122" s="43"/>
      <c r="K122" s="43"/>
      <c r="L122" s="43"/>
      <c r="M122" s="43"/>
      <c r="N122" s="43"/>
      <c r="O122" s="43"/>
    </row>
    <row r="123" spans="2:15" s="2" customFormat="1" x14ac:dyDescent="0.2">
      <c r="B123" s="38"/>
      <c r="C123" s="38"/>
      <c r="D123" s="38"/>
      <c r="E123" s="38"/>
      <c r="F123" s="38"/>
      <c r="G123" s="43"/>
      <c r="H123" s="43"/>
      <c r="I123" s="43"/>
      <c r="J123" s="43"/>
      <c r="K123" s="43"/>
      <c r="L123" s="43"/>
      <c r="M123" s="43"/>
      <c r="N123" s="43"/>
      <c r="O123" s="43"/>
    </row>
    <row r="124" spans="2:15" s="2" customFormat="1" x14ac:dyDescent="0.2">
      <c r="B124" s="47" t="s">
        <v>110</v>
      </c>
      <c r="C124" s="38"/>
      <c r="D124" s="38"/>
      <c r="E124" s="38"/>
      <c r="F124" s="38"/>
      <c r="G124" s="43"/>
      <c r="H124" s="43"/>
      <c r="I124" s="43"/>
      <c r="J124" s="43"/>
      <c r="K124" s="43"/>
      <c r="L124" s="43"/>
      <c r="M124" s="43"/>
      <c r="N124" s="43"/>
      <c r="O124" s="43"/>
    </row>
    <row r="125" spans="2:15" s="2" customFormat="1" x14ac:dyDescent="0.2">
      <c r="B125" s="47" t="s">
        <v>111</v>
      </c>
      <c r="C125" s="38"/>
      <c r="D125" s="38"/>
      <c r="E125" s="38"/>
      <c r="F125" s="38"/>
      <c r="G125" s="43"/>
      <c r="H125" s="43"/>
      <c r="I125" s="43"/>
      <c r="J125" s="43"/>
      <c r="K125" s="43"/>
      <c r="L125" s="43"/>
      <c r="M125" s="43"/>
      <c r="N125" s="43"/>
      <c r="O125" s="43"/>
    </row>
    <row r="126" spans="2:15" s="2" customFormat="1" x14ac:dyDescent="0.2">
      <c r="B126" s="47" t="s">
        <v>112</v>
      </c>
      <c r="C126" s="38"/>
      <c r="D126" s="38"/>
      <c r="E126" s="38"/>
      <c r="F126" s="38"/>
      <c r="G126" s="43"/>
      <c r="H126" s="43"/>
      <c r="I126" s="43"/>
      <c r="J126" s="43"/>
      <c r="K126" s="43"/>
      <c r="L126" s="43"/>
      <c r="M126" s="43"/>
      <c r="N126" s="43"/>
      <c r="O126" s="43"/>
    </row>
    <row r="127" spans="2:15" s="2" customFormat="1" x14ac:dyDescent="0.2">
      <c r="B127" s="47" t="s">
        <v>113</v>
      </c>
      <c r="C127" s="38"/>
      <c r="D127" s="38"/>
      <c r="E127" s="38"/>
      <c r="F127" s="38"/>
      <c r="G127" s="43"/>
      <c r="H127" s="43"/>
      <c r="I127" s="43"/>
      <c r="J127" s="43"/>
      <c r="K127" s="43"/>
      <c r="L127" s="43"/>
      <c r="M127" s="43"/>
      <c r="N127" s="43"/>
      <c r="O127" s="43"/>
    </row>
    <row r="128" spans="2:15" s="2" customFormat="1" x14ac:dyDescent="0.2">
      <c r="B128" s="47" t="s">
        <v>114</v>
      </c>
      <c r="C128" s="38"/>
      <c r="D128" s="38"/>
      <c r="E128" s="38"/>
      <c r="F128" s="38"/>
      <c r="G128" s="43"/>
      <c r="H128" s="43"/>
      <c r="I128" s="43"/>
      <c r="J128" s="43"/>
      <c r="K128" s="43"/>
      <c r="L128" s="43"/>
      <c r="M128" s="43"/>
      <c r="N128" s="43"/>
      <c r="O128" s="43"/>
    </row>
    <row r="129" spans="2:16" s="2" customFormat="1" x14ac:dyDescent="0.2">
      <c r="B129" s="47" t="s">
        <v>115</v>
      </c>
      <c r="C129" s="38"/>
      <c r="D129" s="38"/>
      <c r="E129" s="38"/>
      <c r="F129" s="38"/>
      <c r="G129" s="43"/>
      <c r="H129" s="43"/>
      <c r="I129" s="43"/>
      <c r="J129" s="43"/>
      <c r="K129" s="43"/>
      <c r="L129" s="43"/>
      <c r="M129" s="43"/>
      <c r="N129" s="43"/>
      <c r="O129" s="43"/>
    </row>
    <row r="130" spans="2:16" s="2" customFormat="1" x14ac:dyDescent="0.2">
      <c r="B130" s="47" t="s">
        <v>116</v>
      </c>
      <c r="C130" s="38"/>
      <c r="D130" s="38"/>
      <c r="E130" s="38"/>
      <c r="F130" s="38"/>
      <c r="G130" s="43"/>
      <c r="H130" s="43"/>
      <c r="I130" s="43"/>
      <c r="J130" s="43"/>
      <c r="K130" s="43"/>
      <c r="L130" s="43"/>
      <c r="M130" s="43"/>
      <c r="N130" s="43"/>
      <c r="O130" s="43"/>
    </row>
    <row r="131" spans="2:16" s="2" customFormat="1" x14ac:dyDescent="0.2">
      <c r="B131" s="45"/>
      <c r="C131" s="38"/>
      <c r="D131" s="38"/>
      <c r="E131" s="38"/>
      <c r="F131" s="38"/>
      <c r="G131" s="43"/>
      <c r="H131" s="43"/>
      <c r="I131" s="43"/>
      <c r="J131" s="43"/>
      <c r="K131" s="43"/>
      <c r="L131" s="43"/>
      <c r="M131" s="43"/>
      <c r="N131" s="43"/>
      <c r="O131" s="43"/>
    </row>
    <row r="132" spans="2:16" s="2" customFormat="1" x14ac:dyDescent="0.2">
      <c r="B132" s="39"/>
      <c r="C132" s="38"/>
      <c r="D132" s="38"/>
      <c r="E132" s="38"/>
      <c r="F132" s="38"/>
      <c r="G132" s="43"/>
      <c r="H132" s="43"/>
      <c r="I132" s="43"/>
      <c r="J132" s="43"/>
      <c r="K132" s="43"/>
      <c r="L132" s="43"/>
      <c r="M132" s="43"/>
      <c r="N132" s="43"/>
      <c r="O132" s="43"/>
    </row>
    <row r="133" spans="2:16" s="3" customFormat="1" x14ac:dyDescent="0.2">
      <c r="B133" s="39"/>
      <c r="C133" s="38"/>
      <c r="D133" s="38"/>
      <c r="E133" s="38"/>
      <c r="F133" s="38"/>
      <c r="G133" s="43"/>
      <c r="H133" s="43"/>
      <c r="I133" s="43"/>
      <c r="J133" s="43"/>
      <c r="K133" s="43"/>
      <c r="L133" s="43"/>
      <c r="M133" s="43"/>
      <c r="N133" s="43"/>
      <c r="O133" s="43"/>
      <c r="P133" s="2"/>
    </row>
    <row r="134" spans="2:16" s="3" customFormat="1" hidden="1" x14ac:dyDescent="0.2">
      <c r="B134" s="38" t="s">
        <v>27</v>
      </c>
      <c r="C134" s="38"/>
      <c r="D134" s="38"/>
      <c r="E134" s="38"/>
      <c r="F134" s="38"/>
      <c r="G134" s="43"/>
      <c r="H134" s="43"/>
      <c r="I134" s="43"/>
      <c r="J134" s="43"/>
      <c r="K134" s="43"/>
      <c r="L134" s="43"/>
      <c r="M134" s="43"/>
      <c r="N134" s="43"/>
      <c r="O134" s="43"/>
      <c r="P134" s="2"/>
    </row>
    <row r="135" spans="2:16" s="3" customFormat="1" hidden="1" x14ac:dyDescent="0.2">
      <c r="B135" s="7" t="s">
        <v>35</v>
      </c>
      <c r="C135" s="38"/>
      <c r="D135" s="38"/>
      <c r="E135" s="38"/>
      <c r="F135" s="38"/>
      <c r="G135" s="43"/>
      <c r="H135" s="43"/>
      <c r="I135" s="43"/>
      <c r="J135" s="43"/>
      <c r="K135" s="43"/>
      <c r="L135" s="43"/>
      <c r="M135" s="43"/>
      <c r="N135" s="43"/>
      <c r="O135" s="43"/>
      <c r="P135" s="2"/>
    </row>
    <row r="136" spans="2:16" s="3" customFormat="1" hidden="1" x14ac:dyDescent="0.2">
      <c r="B136" s="7" t="s">
        <v>84</v>
      </c>
      <c r="C136" s="38"/>
      <c r="D136" s="38"/>
      <c r="E136" s="38"/>
      <c r="F136" s="38"/>
      <c r="G136" s="43"/>
      <c r="H136" s="43"/>
      <c r="I136" s="43"/>
      <c r="J136" s="43"/>
      <c r="K136" s="43"/>
      <c r="L136" s="43"/>
      <c r="M136" s="43"/>
      <c r="N136" s="43"/>
      <c r="O136" s="43"/>
      <c r="P136" s="2"/>
    </row>
    <row r="137" spans="2:16" s="3" customFormat="1" hidden="1" x14ac:dyDescent="0.2">
      <c r="B137" s="7" t="s">
        <v>28</v>
      </c>
      <c r="C137" s="38"/>
      <c r="D137" s="38"/>
      <c r="E137" s="38"/>
      <c r="F137" s="38"/>
      <c r="G137" s="43"/>
      <c r="H137" s="43"/>
      <c r="I137" s="43"/>
      <c r="J137" s="43"/>
      <c r="K137" s="43"/>
      <c r="L137" s="43"/>
      <c r="M137" s="43"/>
      <c r="N137" s="43"/>
      <c r="O137" s="43"/>
      <c r="P137" s="2"/>
    </row>
    <row r="138" spans="2:16" s="3" customFormat="1" hidden="1" x14ac:dyDescent="0.2">
      <c r="B138" s="7" t="s">
        <v>90</v>
      </c>
      <c r="C138" s="38"/>
      <c r="D138" s="38"/>
      <c r="E138" s="38"/>
      <c r="F138" s="38"/>
      <c r="G138" s="43"/>
      <c r="H138" s="43"/>
      <c r="I138" s="43"/>
      <c r="J138" s="43"/>
      <c r="K138" s="43"/>
      <c r="L138" s="43"/>
      <c r="M138" s="43"/>
      <c r="N138" s="43"/>
      <c r="O138" s="43"/>
      <c r="P138" s="2"/>
    </row>
    <row r="139" spans="2:16" s="3" customFormat="1" hidden="1" x14ac:dyDescent="0.2">
      <c r="B139" s="7" t="s">
        <v>107</v>
      </c>
      <c r="C139" s="38"/>
      <c r="D139" s="38"/>
      <c r="E139" s="38"/>
      <c r="F139" s="38"/>
      <c r="G139" s="43"/>
      <c r="H139" s="43"/>
      <c r="I139" s="43"/>
      <c r="J139" s="43"/>
      <c r="K139" s="43"/>
      <c r="L139" s="43"/>
      <c r="M139" s="43"/>
      <c r="N139" s="43"/>
      <c r="O139" s="43"/>
      <c r="P139" s="2"/>
    </row>
    <row r="140" spans="2:16" s="3" customFormat="1" hidden="1" x14ac:dyDescent="0.2">
      <c r="B140" s="7" t="s">
        <v>92</v>
      </c>
      <c r="C140" s="38"/>
      <c r="D140" s="38"/>
      <c r="E140" s="38"/>
      <c r="F140" s="38"/>
      <c r="G140" s="43"/>
      <c r="H140" s="43"/>
      <c r="I140" s="43"/>
      <c r="J140" s="43"/>
      <c r="K140" s="43"/>
      <c r="L140" s="43"/>
      <c r="M140" s="43"/>
      <c r="N140" s="43"/>
      <c r="O140" s="43"/>
      <c r="P140" s="2"/>
    </row>
    <row r="141" spans="2:16" s="3" customFormat="1" hidden="1" x14ac:dyDescent="0.2">
      <c r="B141" s="7" t="s">
        <v>33</v>
      </c>
      <c r="C141" s="38"/>
      <c r="D141" s="38"/>
      <c r="E141" s="38"/>
      <c r="F141" s="38"/>
      <c r="G141" s="43"/>
      <c r="H141" s="43"/>
      <c r="I141" s="43"/>
      <c r="J141" s="43"/>
      <c r="K141" s="43"/>
      <c r="L141" s="43"/>
      <c r="M141" s="43"/>
      <c r="N141" s="43"/>
      <c r="O141" s="43"/>
      <c r="P141" s="2"/>
    </row>
    <row r="142" spans="2:16" s="3" customFormat="1" hidden="1" x14ac:dyDescent="0.2">
      <c r="B142" s="7" t="s">
        <v>81</v>
      </c>
      <c r="C142" s="38"/>
      <c r="D142" s="38"/>
      <c r="E142" s="38"/>
      <c r="F142" s="38"/>
      <c r="G142" s="43"/>
      <c r="H142" s="43"/>
      <c r="I142" s="43"/>
      <c r="J142" s="43"/>
      <c r="K142" s="43"/>
      <c r="L142" s="43"/>
      <c r="M142" s="43"/>
      <c r="N142" s="43"/>
      <c r="O142" s="43"/>
      <c r="P142" s="2"/>
    </row>
    <row r="143" spans="2:16" s="3" customFormat="1" hidden="1" x14ac:dyDescent="0.2">
      <c r="B143" s="7" t="s">
        <v>85</v>
      </c>
      <c r="C143" s="38"/>
      <c r="D143" s="38"/>
      <c r="E143" s="38"/>
      <c r="F143" s="38"/>
      <c r="G143" s="43"/>
      <c r="H143" s="43"/>
      <c r="I143" s="43"/>
      <c r="J143" s="43"/>
      <c r="K143" s="43"/>
      <c r="L143" s="43"/>
      <c r="M143" s="43"/>
      <c r="N143" s="43"/>
      <c r="O143" s="43"/>
      <c r="P143" s="2"/>
    </row>
    <row r="144" spans="2:16" hidden="1" x14ac:dyDescent="0.2">
      <c r="B144" s="42" t="s">
        <v>103</v>
      </c>
      <c r="C144" s="38"/>
      <c r="D144" s="38"/>
      <c r="E144" s="38"/>
      <c r="F144" s="38"/>
      <c r="G144" s="43"/>
      <c r="H144" s="43"/>
      <c r="I144" s="43"/>
      <c r="J144" s="43"/>
      <c r="K144" s="43"/>
      <c r="L144" s="43"/>
      <c r="M144" s="43"/>
      <c r="N144" s="43"/>
      <c r="O144" s="43"/>
      <c r="P144" s="2"/>
    </row>
    <row r="145" spans="2:16" hidden="1" x14ac:dyDescent="0.2">
      <c r="B145" s="7" t="s">
        <v>83</v>
      </c>
      <c r="C145" s="38"/>
      <c r="D145" s="38"/>
      <c r="E145" s="38"/>
      <c r="F145" s="38"/>
      <c r="G145" s="43"/>
      <c r="H145" s="43"/>
      <c r="I145" s="43"/>
      <c r="J145" s="43"/>
      <c r="K145" s="43"/>
      <c r="L145" s="43"/>
      <c r="M145" s="43"/>
      <c r="N145" s="43"/>
      <c r="O145" s="43"/>
      <c r="P145" s="2"/>
    </row>
    <row r="146" spans="2:16" hidden="1" x14ac:dyDescent="0.2">
      <c r="B146" s="7" t="s">
        <v>88</v>
      </c>
      <c r="C146" s="38"/>
      <c r="D146" s="38"/>
      <c r="E146" s="38"/>
      <c r="F146" s="38"/>
      <c r="G146" s="43"/>
      <c r="H146" s="43"/>
      <c r="I146" s="43"/>
      <c r="J146" s="43"/>
      <c r="K146" s="43"/>
      <c r="L146" s="43"/>
      <c r="M146" s="43"/>
      <c r="N146" s="43"/>
      <c r="O146" s="43"/>
      <c r="P146" s="2"/>
    </row>
    <row r="147" spans="2:16" hidden="1" x14ac:dyDescent="0.2">
      <c r="B147" s="7" t="s">
        <v>91</v>
      </c>
      <c r="C147" s="38"/>
      <c r="D147" s="38"/>
      <c r="E147" s="38"/>
      <c r="F147" s="38"/>
      <c r="G147" s="43"/>
      <c r="H147" s="43"/>
      <c r="I147" s="43"/>
      <c r="J147" s="43"/>
      <c r="K147" s="43"/>
      <c r="L147" s="43"/>
      <c r="M147" s="43"/>
      <c r="N147" s="43"/>
      <c r="O147" s="43"/>
      <c r="P147" s="2"/>
    </row>
    <row r="148" spans="2:16" hidden="1" x14ac:dyDescent="0.2">
      <c r="B148" s="7" t="s">
        <v>89</v>
      </c>
      <c r="C148" s="38"/>
      <c r="D148" s="38"/>
      <c r="E148" s="38"/>
      <c r="F148" s="38"/>
      <c r="G148" s="43"/>
      <c r="H148" s="43"/>
      <c r="I148" s="43"/>
      <c r="J148" s="43"/>
      <c r="K148" s="43"/>
      <c r="L148" s="43"/>
      <c r="M148" s="43"/>
      <c r="N148" s="43"/>
      <c r="O148" s="43"/>
      <c r="P148" s="2"/>
    </row>
    <row r="149" spans="2:16" hidden="1" x14ac:dyDescent="0.2">
      <c r="B149" s="7" t="s">
        <v>86</v>
      </c>
      <c r="C149" s="38"/>
      <c r="D149" s="38"/>
      <c r="E149" s="38"/>
      <c r="F149" s="38"/>
      <c r="G149" s="43"/>
      <c r="H149" s="43"/>
      <c r="I149" s="43"/>
      <c r="J149" s="43"/>
      <c r="K149" s="43"/>
      <c r="L149" s="43"/>
      <c r="M149" s="43"/>
      <c r="N149" s="43"/>
      <c r="O149" s="43"/>
      <c r="P149" s="2"/>
    </row>
    <row r="150" spans="2:16" hidden="1" x14ac:dyDescent="0.2">
      <c r="B150" s="7" t="s">
        <v>79</v>
      </c>
      <c r="C150" s="38"/>
      <c r="D150" s="38"/>
      <c r="E150" s="38"/>
      <c r="F150" s="38"/>
      <c r="G150" s="43"/>
      <c r="H150" s="43"/>
      <c r="I150" s="43"/>
      <c r="J150" s="43"/>
      <c r="K150" s="43"/>
      <c r="L150" s="43"/>
      <c r="M150" s="43"/>
      <c r="N150" s="43"/>
      <c r="O150" s="43"/>
      <c r="P150" s="2"/>
    </row>
    <row r="151" spans="2:16" hidden="1" x14ac:dyDescent="0.2">
      <c r="B151" s="7" t="s">
        <v>87</v>
      </c>
      <c r="C151" s="38"/>
      <c r="D151" s="38"/>
      <c r="E151" s="38"/>
      <c r="F151" s="38"/>
      <c r="G151" s="43"/>
      <c r="H151" s="43"/>
      <c r="I151" s="43"/>
      <c r="J151" s="43"/>
      <c r="K151" s="43"/>
      <c r="L151" s="43"/>
      <c r="M151" s="43"/>
      <c r="N151" s="43"/>
      <c r="O151" s="43"/>
      <c r="P151" s="2"/>
    </row>
    <row r="152" spans="2:16" hidden="1" x14ac:dyDescent="0.2">
      <c r="B152" s="7" t="s">
        <v>80</v>
      </c>
      <c r="C152" s="38"/>
      <c r="D152" s="38"/>
      <c r="E152" s="38"/>
      <c r="F152" s="38"/>
      <c r="G152" s="43"/>
      <c r="H152" s="43"/>
      <c r="I152" s="43"/>
      <c r="J152" s="43"/>
      <c r="K152" s="43"/>
      <c r="L152" s="43"/>
      <c r="M152" s="43"/>
      <c r="N152" s="43"/>
      <c r="O152" s="43"/>
      <c r="P152" s="2"/>
    </row>
    <row r="153" spans="2:16" hidden="1" x14ac:dyDescent="0.2">
      <c r="B153" s="7" t="s">
        <v>82</v>
      </c>
      <c r="C153" s="38"/>
      <c r="D153" s="38"/>
      <c r="E153" s="38"/>
      <c r="F153" s="38"/>
      <c r="G153" s="43"/>
      <c r="H153" s="43"/>
      <c r="I153" s="43"/>
      <c r="J153" s="43"/>
      <c r="K153" s="43"/>
      <c r="L153" s="43"/>
      <c r="M153" s="43"/>
      <c r="N153" s="43"/>
      <c r="O153" s="43"/>
      <c r="P153" s="2"/>
    </row>
    <row r="154" spans="2:16" hidden="1" x14ac:dyDescent="0.2">
      <c r="B154" s="7" t="s">
        <v>31</v>
      </c>
      <c r="C154" s="38"/>
      <c r="D154" s="38"/>
      <c r="E154" s="38"/>
      <c r="F154" s="38"/>
      <c r="G154" s="43"/>
      <c r="H154" s="43"/>
      <c r="I154" s="43"/>
      <c r="J154" s="43"/>
      <c r="K154" s="43"/>
      <c r="L154" s="43"/>
      <c r="M154" s="43"/>
      <c r="N154" s="43"/>
      <c r="O154" s="43"/>
      <c r="P154" s="2"/>
    </row>
    <row r="155" spans="2:16" hidden="1" x14ac:dyDescent="0.2">
      <c r="B155" s="7" t="s">
        <v>34</v>
      </c>
      <c r="C155" s="38"/>
      <c r="D155" s="38"/>
      <c r="E155" s="38"/>
      <c r="F155" s="38"/>
      <c r="G155" s="43"/>
      <c r="H155" s="43"/>
      <c r="I155" s="43"/>
      <c r="J155" s="43"/>
      <c r="K155" s="43"/>
      <c r="L155" s="43"/>
      <c r="M155" s="43"/>
      <c r="N155" s="43"/>
      <c r="O155" s="43"/>
      <c r="P155" s="2"/>
    </row>
    <row r="156" spans="2:16" hidden="1" x14ac:dyDescent="0.2">
      <c r="B156" s="7" t="s">
        <v>30</v>
      </c>
      <c r="C156" s="38"/>
      <c r="D156" s="38"/>
      <c r="E156" s="38"/>
      <c r="F156" s="38"/>
      <c r="G156" s="43"/>
      <c r="H156" s="43"/>
      <c r="I156" s="43"/>
      <c r="J156" s="43"/>
      <c r="K156" s="43"/>
      <c r="L156" s="43"/>
      <c r="M156" s="43"/>
      <c r="N156" s="43"/>
      <c r="O156" s="43"/>
      <c r="P156" s="2"/>
    </row>
    <row r="157" spans="2:16" hidden="1" x14ac:dyDescent="0.2">
      <c r="B157" s="7" t="s">
        <v>32</v>
      </c>
      <c r="C157" s="38"/>
      <c r="D157" s="38"/>
      <c r="E157" s="38"/>
      <c r="F157" s="38"/>
      <c r="G157" s="43"/>
      <c r="H157" s="43"/>
      <c r="I157" s="43"/>
      <c r="J157" s="43"/>
      <c r="K157" s="43"/>
      <c r="L157" s="43"/>
      <c r="M157" s="43"/>
      <c r="N157" s="43"/>
      <c r="O157" s="43"/>
      <c r="P157" s="2"/>
    </row>
    <row r="158" spans="2:16" hidden="1" x14ac:dyDescent="0.2">
      <c r="B158" s="7" t="s">
        <v>65</v>
      </c>
      <c r="C158" s="38"/>
      <c r="D158" s="38"/>
      <c r="E158" s="38"/>
      <c r="F158" s="38"/>
      <c r="G158" s="43"/>
      <c r="H158" s="43"/>
      <c r="I158" s="43"/>
      <c r="J158" s="43"/>
      <c r="K158" s="43"/>
      <c r="L158" s="43"/>
      <c r="M158" s="43"/>
      <c r="N158" s="43"/>
      <c r="O158" s="43"/>
      <c r="P158" s="2"/>
    </row>
    <row r="159" spans="2:16" hidden="1" x14ac:dyDescent="0.2">
      <c r="B159" s="7" t="s">
        <v>64</v>
      </c>
      <c r="C159" s="38"/>
      <c r="D159" s="38"/>
      <c r="E159" s="38"/>
      <c r="F159" s="38"/>
      <c r="G159" s="43"/>
      <c r="H159" s="43"/>
      <c r="I159" s="43"/>
      <c r="J159" s="43"/>
      <c r="K159" s="43"/>
      <c r="L159" s="43"/>
      <c r="M159" s="43"/>
      <c r="N159" s="43"/>
      <c r="O159" s="43"/>
      <c r="P159" s="2"/>
    </row>
    <row r="160" spans="2:16" hidden="1" x14ac:dyDescent="0.2">
      <c r="B160" s="7" t="s">
        <v>29</v>
      </c>
      <c r="C160" s="38"/>
      <c r="D160" s="38"/>
      <c r="E160" s="38"/>
      <c r="F160" s="38"/>
      <c r="G160" s="43"/>
      <c r="H160" s="43"/>
      <c r="I160" s="43"/>
      <c r="J160" s="43"/>
      <c r="K160" s="43"/>
      <c r="L160" s="43"/>
      <c r="M160" s="43"/>
      <c r="N160" s="43"/>
      <c r="O160" s="43"/>
      <c r="P160" s="2"/>
    </row>
    <row r="161" spans="2:16" hidden="1" x14ac:dyDescent="0.2">
      <c r="B161" s="7" t="s">
        <v>63</v>
      </c>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x14ac:dyDescent="0.2">
      <c r="B163" s="38"/>
      <c r="C163" s="38"/>
      <c r="D163" s="38"/>
      <c r="E163" s="38"/>
      <c r="F163" s="38"/>
      <c r="G163" s="43"/>
      <c r="H163" s="43"/>
      <c r="I163" s="43"/>
      <c r="J163" s="43"/>
      <c r="K163" s="43"/>
      <c r="L163" s="43"/>
      <c r="M163" s="43"/>
      <c r="N163" s="43"/>
      <c r="O163" s="43"/>
      <c r="P163" s="2"/>
    </row>
    <row r="164" spans="2:16" x14ac:dyDescent="0.2">
      <c r="B164" s="38"/>
      <c r="C164" s="38"/>
      <c r="D164" s="38"/>
      <c r="E164" s="38"/>
      <c r="F164" s="38"/>
      <c r="G164" s="43"/>
      <c r="H164" s="43"/>
      <c r="I164" s="43"/>
      <c r="J164" s="43"/>
      <c r="K164" s="43"/>
      <c r="L164" s="43"/>
      <c r="M164" s="43"/>
      <c r="N164" s="43"/>
      <c r="O164" s="43"/>
      <c r="P164" s="2"/>
    </row>
    <row r="165" spans="2:16" hidden="1" x14ac:dyDescent="0.2">
      <c r="B165" s="38" t="s">
        <v>104</v>
      </c>
      <c r="C165" s="38"/>
      <c r="D165" s="38"/>
      <c r="E165" s="38"/>
      <c r="F165" s="38"/>
      <c r="G165" s="43"/>
      <c r="H165" s="43"/>
      <c r="I165" s="43"/>
      <c r="J165" s="43"/>
      <c r="K165" s="43"/>
      <c r="L165" s="43"/>
      <c r="M165" s="43"/>
      <c r="N165" s="43"/>
      <c r="O165" s="43"/>
      <c r="P165" s="2"/>
    </row>
    <row r="166" spans="2:16" hidden="1" x14ac:dyDescent="0.2">
      <c r="B166" s="7" t="s">
        <v>45</v>
      </c>
      <c r="C166" s="38"/>
      <c r="D166" s="38"/>
      <c r="E166" s="38"/>
      <c r="F166" s="38"/>
      <c r="G166" s="43"/>
      <c r="H166" s="43"/>
      <c r="I166" s="43"/>
      <c r="J166" s="43"/>
      <c r="K166" s="43"/>
      <c r="L166" s="43"/>
      <c r="M166" s="43"/>
      <c r="N166" s="43"/>
      <c r="O166" s="43"/>
    </row>
    <row r="167" spans="2:16" hidden="1" x14ac:dyDescent="0.2">
      <c r="B167" s="7" t="s">
        <v>56</v>
      </c>
      <c r="C167" s="38"/>
      <c r="D167" s="38"/>
      <c r="E167" s="38"/>
      <c r="F167" s="38"/>
      <c r="G167" s="43"/>
      <c r="H167" s="43"/>
      <c r="I167" s="43"/>
      <c r="J167" s="43"/>
      <c r="K167" s="43"/>
      <c r="L167" s="43"/>
      <c r="M167" s="43"/>
      <c r="N167" s="43"/>
      <c r="O167" s="43"/>
    </row>
    <row r="168" spans="2:16" x14ac:dyDescent="0.2">
      <c r="B168" s="43"/>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x14ac:dyDescent="0.2">
      <c r="B172" s="46"/>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s="2" customFormat="1" hidden="1" x14ac:dyDescent="0.2">
      <c r="B174" s="39" t="s">
        <v>109</v>
      </c>
      <c r="C174" s="38"/>
      <c r="D174" s="38"/>
      <c r="E174" s="38"/>
      <c r="F174" s="38"/>
      <c r="G174" s="38"/>
      <c r="H174" s="38"/>
      <c r="I174" s="38"/>
      <c r="J174" s="38"/>
      <c r="K174" s="38"/>
      <c r="L174" s="38"/>
      <c r="M174" s="38"/>
      <c r="N174" s="38"/>
      <c r="O174" s="38"/>
    </row>
    <row r="175" spans="2:16" s="2" customFormat="1" hidden="1" x14ac:dyDescent="0.2">
      <c r="B175" s="40" t="s">
        <v>108</v>
      </c>
      <c r="C175" s="38"/>
      <c r="D175" s="38"/>
      <c r="E175" s="38"/>
      <c r="F175" s="38"/>
      <c r="G175" s="38"/>
      <c r="H175" s="38"/>
      <c r="I175" s="38"/>
      <c r="J175" s="38"/>
      <c r="K175" s="38"/>
      <c r="L175" s="38"/>
      <c r="M175" s="38"/>
      <c r="N175" s="38"/>
      <c r="O175" s="38"/>
    </row>
    <row r="176" spans="2:16" s="2" customFormat="1" ht="25.5" hidden="1" x14ac:dyDescent="0.2">
      <c r="B176" s="41" t="s">
        <v>53</v>
      </c>
    </row>
    <row r="177" spans="2:15" s="2" customFormat="1" ht="38.25" hidden="1" x14ac:dyDescent="0.2">
      <c r="B177" s="41" t="s">
        <v>98</v>
      </c>
    </row>
    <row r="178" spans="2:15" s="2" customFormat="1" ht="38.25" hidden="1" x14ac:dyDescent="0.2">
      <c r="B178" s="41" t="s">
        <v>99</v>
      </c>
    </row>
    <row r="179" spans="2:15" s="2" customFormat="1" ht="63.75" hidden="1" x14ac:dyDescent="0.2">
      <c r="B179" s="41" t="s">
        <v>100</v>
      </c>
    </row>
    <row r="180" spans="2:15" s="2" customFormat="1" ht="51" hidden="1" x14ac:dyDescent="0.2">
      <c r="B180" s="41" t="s">
        <v>101</v>
      </c>
    </row>
    <row r="181" spans="2:15" s="2" customFormat="1" ht="38.25" hidden="1" x14ac:dyDescent="0.2">
      <c r="B181" s="41" t="s">
        <v>102</v>
      </c>
    </row>
    <row r="182" spans="2:15" s="2" customFormat="1" ht="25.5" hidden="1" x14ac:dyDescent="0.2">
      <c r="B182" s="41" t="s">
        <v>93</v>
      </c>
    </row>
    <row r="183" spans="2:15" s="2" customFormat="1" hidden="1" x14ac:dyDescent="0.2">
      <c r="B183" s="41" t="s">
        <v>66</v>
      </c>
    </row>
    <row r="184" spans="2:15" x14ac:dyDescent="0.2">
      <c r="C184" s="3"/>
      <c r="D184" s="3"/>
      <c r="E184" s="3"/>
      <c r="F184" s="3"/>
      <c r="G184" s="3"/>
      <c r="H184" s="3"/>
      <c r="I184" s="3"/>
      <c r="J184" s="3"/>
      <c r="K184" s="3"/>
      <c r="L184" s="3"/>
      <c r="M184" s="3"/>
      <c r="N184" s="3"/>
      <c r="O184" s="3"/>
    </row>
  </sheetData>
  <mergeCells count="71">
    <mergeCell ref="C73:P73"/>
    <mergeCell ref="D48:I48"/>
    <mergeCell ref="J48:O48"/>
    <mergeCell ref="B51:P66"/>
    <mergeCell ref="A67:Q67"/>
    <mergeCell ref="B68:B71"/>
    <mergeCell ref="C68:P68"/>
    <mergeCell ref="C69:P69"/>
    <mergeCell ref="C70:P70"/>
    <mergeCell ref="C71:P71"/>
    <mergeCell ref="C72:P72"/>
    <mergeCell ref="B43:P43"/>
    <mergeCell ref="B45:B48"/>
    <mergeCell ref="B50:P50"/>
    <mergeCell ref="C40:G40"/>
    <mergeCell ref="H40:L40"/>
    <mergeCell ref="M40:P40"/>
    <mergeCell ref="C41:G41"/>
    <mergeCell ref="H41:L41"/>
    <mergeCell ref="M41:P41"/>
    <mergeCell ref="D46:I46"/>
    <mergeCell ref="J46:O46"/>
    <mergeCell ref="D47:I47"/>
    <mergeCell ref="J47:O47"/>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48">
    <cfRule type="cellIs" dxfId="123" priority="1" stopIfTrue="1" operator="equal">
      <formula>0</formula>
    </cfRule>
    <cfRule type="cellIs" dxfId="122" priority="2" stopIfTrue="1" operator="lessThan">
      <formula>0.7</formula>
    </cfRule>
    <cfRule type="cellIs" dxfId="121" priority="3" stopIfTrue="1" operator="between">
      <formula>0.7</formula>
      <formula>0.89</formula>
    </cfRule>
    <cfRule type="cellIs" dxfId="120" priority="4" stopIfTrue="1" operator="greaterThanOrEqual">
      <formula>0.9</formula>
    </cfRule>
  </conditionalFormatting>
  <dataValidations count="6">
    <dataValidation type="list" allowBlank="1" showInputMessage="1" showErrorMessage="1" sqref="C73:P73" xr:uid="{00000000-0002-0000-0800-000000000000}">
      <formula1>$B$166:$B$167</formula1>
    </dataValidation>
    <dataValidation type="list" allowBlank="1" showInputMessage="1" showErrorMessage="1" sqref="C12:P12" xr:uid="{00000000-0002-0000-0800-000001000000}">
      <formula1>$B$135:$B$161</formula1>
    </dataValidation>
    <dataValidation type="list" allowBlank="1" showInputMessage="1" showErrorMessage="1" sqref="C10:I10" xr:uid="{00000000-0002-0000-0800-000002000000}">
      <formula1>"2022,2023,2024,2025,2026,2027"</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32:P32 C36:P36 C34:P34" xr:uid="{00000000-0002-0000-0800-000004000000}">
      <formula1>$Q$98:$Q$103</formula1>
    </dataValidation>
    <dataValidation type="list" allowBlank="1" showInputMessage="1" showErrorMessage="1" sqref="C18:P18" xr:uid="{00000000-0002-0000-0800-000005000000}">
      <formula1>$B$124:$B$130</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2.xml><?xml version="1.0" encoding="utf-8"?>
<ds:datastoreItem xmlns:ds="http://schemas.openxmlformats.org/officeDocument/2006/customXml" ds:itemID="{33DB7F9D-A379-49EC-BDE1-F4680DBF0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4.xml><?xml version="1.0" encoding="utf-8"?>
<ds:datastoreItem xmlns:ds="http://schemas.openxmlformats.org/officeDocument/2006/customXml" ds:itemID="{179D415A-3918-4AD2-9D09-3D3A1E41566F}">
  <ds:schemaRefs>
    <ds:schemaRef ds:uri="http://schemas.microsoft.com/sharepoint/v4"/>
    <ds:schemaRef ds:uri="http://purl.org/dc/elements/1.1/"/>
    <ds:schemaRef ds:uri="http://schemas.microsoft.com/sharepoint/v3"/>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f8e3638-9d45-4162-afb4-6d390653d547"/>
    <ds:schemaRef ds:uri="http://www.w3.org/XML/1998/namespace"/>
  </ds:schemaRefs>
</ds:datastoreItem>
</file>

<file path=customXml/itemProps5.xml><?xml version="1.0" encoding="utf-8"?>
<ds:datastoreItem xmlns:ds="http://schemas.openxmlformats.org/officeDocument/2006/customXml" ds:itemID="{50E8DAA2-8DBB-435C-9572-35C7F4E4735D}">
  <ds:schemaRefs>
    <ds:schemaRef ds:uri="http://schemas.microsoft.com/office/2006/metadata/customXsn"/>
  </ds:schemaRefs>
</ds:datastoreItem>
</file>

<file path=customXml/itemProps6.xml><?xml version="1.0" encoding="utf-8"?>
<ds:datastoreItem xmlns:ds="http://schemas.openxmlformats.org/officeDocument/2006/customXml" ds:itemID="{51F098A2-9265-4A38-9A5E-1971E30C93D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1. Consultas atendidad E.F.</vt:lpstr>
      <vt:lpstr>1.1. Registro consultas atendid</vt:lpstr>
      <vt:lpstr>2. Consultas atendidas NIIF</vt:lpstr>
      <vt:lpstr>2.1. Registro consultas atendid</vt:lpstr>
      <vt:lpstr>3. Solicitudes atendidas oportu</vt:lpstr>
      <vt:lpstr>3.1. Registro solicitudes atend</vt:lpstr>
      <vt:lpstr>4. Solicitudes atendidas</vt:lpstr>
      <vt:lpstr>4.1. Registro solicitudes atend</vt:lpstr>
      <vt:lpstr>5. Capacitaciones realizadas</vt:lpstr>
      <vt:lpstr>5.1. Registro capacitaciones re</vt:lpstr>
      <vt:lpstr>6. Informes E.F. recepcionados</vt:lpstr>
      <vt:lpstr>6.1. Registro informes E.F. rec</vt:lpstr>
      <vt:lpstr>7. Actos Administrativos notifi</vt:lpstr>
      <vt:lpstr>7.1. Registro actos administrat</vt:lpstr>
      <vt:lpstr>'2. Consultas atendidas NIIF'!Área_de_impresión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Alejandro Mario Llinas Simanca</cp:lastModifiedBy>
  <cp:lastPrinted>2022-11-22T18:45:25Z</cp:lastPrinted>
  <dcterms:created xsi:type="dcterms:W3CDTF">2012-02-20T19:54:14Z</dcterms:created>
  <dcterms:modified xsi:type="dcterms:W3CDTF">2025-01-22T19:55:05Z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