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4/02_IndicadoresdeGestion/24_GestionApoyoJudicial/"/>
    </mc:Choice>
  </mc:AlternateContent>
  <xr:revisionPtr revIDLastSave="0" documentId="14_{9FE15873-444F-4395-8585-71482869167F}" xr6:coauthVersionLast="47" xr6:coauthVersionMax="47" xr10:uidLastSave="{00000000-0000-0000-0000-000000000000}"/>
  <bookViews>
    <workbookView xWindow="20370" yWindow="-120" windowWidth="15600" windowHeight="11160" tabRatio="724" firstSheet="2" activeTab="2" xr2:uid="{00000000-000D-0000-FFFF-FFFF00000000}"/>
  </bookViews>
  <sheets>
    <sheet name="DERECHOS DE PETICIÓN" sheetId="9" r:id="rId1"/>
    <sheet name="Registro Derechos Petición" sheetId="10" r:id="rId2"/>
    <sheet name="SATISFACCION DE USUARIOS" sheetId="11" r:id="rId3"/>
    <sheet name="Registro satisfación usuarios" sheetId="12" r:id="rId4"/>
    <sheet name="Atención de Solicitudes" sheetId="13" r:id="rId5"/>
    <sheet name="Registro de Atención solicitude" sheetId="1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2" l="1"/>
  <c r="P50" i="13"/>
  <c r="O50" i="13"/>
  <c r="N50" i="13"/>
  <c r="M50" i="13"/>
  <c r="L50" i="13"/>
  <c r="K50" i="13"/>
  <c r="J50" i="13"/>
  <c r="I50" i="13"/>
  <c r="H50" i="13"/>
  <c r="G50" i="13"/>
  <c r="E50" i="13"/>
  <c r="D50" i="13"/>
  <c r="N50" i="11"/>
  <c r="M50" i="11"/>
  <c r="L50" i="11"/>
  <c r="K50" i="11"/>
  <c r="J50" i="11"/>
  <c r="I50" i="11"/>
  <c r="H50" i="11"/>
  <c r="G50" i="11"/>
  <c r="F50" i="11"/>
  <c r="E50" i="11"/>
  <c r="D50" i="11"/>
  <c r="O50" i="9"/>
  <c r="N50" i="9"/>
  <c r="M50" i="9"/>
  <c r="L50" i="9"/>
  <c r="K50" i="9"/>
  <c r="J50" i="9"/>
  <c r="I50" i="9"/>
  <c r="H50" i="9"/>
  <c r="G50" i="9"/>
  <c r="E50" i="9"/>
  <c r="D50" i="9"/>
  <c r="M49" i="13" l="1"/>
  <c r="D49" i="13" l="1"/>
  <c r="J49" i="13"/>
  <c r="G49" i="13"/>
  <c r="O242" i="12"/>
  <c r="O241" i="12"/>
  <c r="O240" i="12"/>
  <c r="P242" i="12" s="1"/>
  <c r="O239" i="12"/>
  <c r="F245" i="12"/>
  <c r="O245" i="12" s="1"/>
  <c r="J245" i="12"/>
  <c r="N244" i="12"/>
  <c r="D254" i="12" l="1"/>
  <c r="D253" i="12"/>
  <c r="G49" i="11" l="1"/>
  <c r="F10" i="12"/>
  <c r="F254" i="12"/>
  <c r="I254" i="12"/>
  <c r="I253" i="12" l="1"/>
  <c r="F253" i="12"/>
  <c r="B11" i="14" l="1"/>
  <c r="B10" i="14"/>
  <c r="B10" i="12"/>
  <c r="B11" i="12"/>
  <c r="K11" i="14" l="1"/>
  <c r="K10" i="14"/>
  <c r="P49" i="13" s="1"/>
  <c r="J10" i="14"/>
  <c r="H10" i="14"/>
  <c r="F10" i="14"/>
  <c r="D10" i="14"/>
  <c r="A10" i="14"/>
  <c r="C8" i="14"/>
  <c r="B6" i="14"/>
  <c r="K11" i="12"/>
  <c r="K10" i="12"/>
  <c r="J10" i="12"/>
  <c r="M49" i="11" s="1"/>
  <c r="H10" i="12"/>
  <c r="J49" i="11" s="1"/>
  <c r="D10" i="12"/>
  <c r="D49" i="11" s="1"/>
  <c r="A10" i="12"/>
  <c r="C8" i="12"/>
  <c r="B6" i="12"/>
  <c r="F50" i="13"/>
  <c r="P50" i="11"/>
  <c r="O50" i="11"/>
  <c r="L10" i="14" l="1"/>
  <c r="L10" i="12"/>
  <c r="B11" i="10"/>
  <c r="B10" i="10"/>
  <c r="A10" i="10"/>
  <c r="C8" i="10"/>
  <c r="B6" i="10"/>
  <c r="M49" i="9" l="1"/>
  <c r="J49" i="9"/>
  <c r="G49" i="9"/>
  <c r="D49" i="9"/>
  <c r="D10" i="10"/>
  <c r="P50" i="9"/>
  <c r="F50" i="9"/>
  <c r="K11" i="10"/>
  <c r="K10" i="10"/>
  <c r="J10" i="10"/>
  <c r="H10" i="10"/>
  <c r="F10" i="10"/>
  <c r="L10" i="10" l="1"/>
  <c r="P49" i="9" s="1"/>
  <c r="P4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</commentList>
</comments>
</file>

<file path=xl/sharedStrings.xml><?xml version="1.0" encoding="utf-8"?>
<sst xmlns="http://schemas.openxmlformats.org/spreadsheetml/2006/main" count="506" uniqueCount="196">
  <si>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</si>
  <si>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</si>
  <si>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</si>
  <si>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</si>
  <si>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</si>
  <si>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</si>
  <si>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</si>
  <si>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</si>
  <si>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</si>
  <si>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</si>
  <si>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</si>
  <si>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</si>
  <si>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</si>
  <si>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</si>
  <si>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</si>
  <si>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</si>
  <si>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</si>
  <si>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</si>
  <si>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</si>
  <si>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</si>
  <si>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</si>
  <si>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</si>
  <si>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</si>
  <si>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</si>
  <si>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</si>
  <si>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</si>
  <si>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</si>
  <si>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</si>
  <si>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</si>
  <si>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</si>
  <si>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</si>
  <si>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</si>
  <si>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</si>
  <si>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</si>
  <si>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</si>
  <si>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</si>
  <si>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</si>
  <si>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</si>
  <si>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</si>
  <si>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</si>
  <si>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</si>
  <si>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</si>
  <si>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</si>
  <si>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</si>
  <si>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</si>
  <si>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</si>
  <si>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</si>
  <si>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</si>
  <si>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</si>
  <si>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</si>
  <si>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</si>
  <si>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</si>
  <si>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</si>
  <si>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</si>
  <si>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</si>
  <si>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</si>
  <si>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</si>
  <si>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</si>
  <si>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</si>
  <si>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</si>
  <si>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</si>
  <si>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</si>
  <si>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</si>
  <si>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</si>
  <si>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</si>
  <si>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</si>
  <si>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</si>
  <si>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</si>
  <si>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</si>
  <si>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</si>
  <si>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</si>
  <si>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</si>
  <si>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</si>
  <si>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</si>
  <si>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</si>
  <si>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</si>
  <si>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</si>
  <si>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</si>
  <si>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</si>
  <si>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</si>
  <si>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</si>
  <si>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</si>
  <si>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Entre 65% y 80%</t>
  </si>
  <si>
    <t>Mayor a 80%</t>
  </si>
  <si>
    <t>Menor a 65%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</si>
  <si>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</si>
  <si>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</si>
  <si>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</si>
  <si>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</si>
  <si>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</si>
  <si>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</si>
  <si>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</si>
  <si>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</si>
  <si>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</si>
  <si>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</si>
  <si>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</si>
  <si>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</si>
  <si>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</si>
  <si>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</si>
  <si>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</si>
  <si>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</si>
  <si>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</si>
  <si>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</si>
  <si>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</si>
  <si>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</si>
  <si>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</si>
  <si>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</si>
  <si>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</si>
  <si>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Atención a derechos de petición</t>
  </si>
  <si>
    <t>Medir la oportunidad de la respuesta de los derechos de petición radicados</t>
  </si>
  <si>
    <t>(Número de Derechos de Petición atendidos en términos de postal / total de Derechos de Petición recibidos en el período)</t>
  </si>
  <si>
    <t>Número de Derechos de Petición atendidos en términos de postal: Derechos de petición radicados diferentes a los jurisdiccionales.
Total de Derechos de Petición recibidos en el período: Derechos de Petición  recibidos con vencimiento en el periodo de medición.</t>
  </si>
  <si>
    <t>Número de Derechos de Petición atendidos en términos de postal</t>
  </si>
  <si>
    <t>Reporte de Postal</t>
  </si>
  <si>
    <t>Número de derechos de petición</t>
  </si>
  <si>
    <t>Coordinador del Grupo de Apoyo Judicial</t>
  </si>
  <si>
    <t>Total de Derechos de Petición recibidos en el período</t>
  </si>
  <si>
    <t>Cordinador Grupo de Apoyo Judicial</t>
  </si>
  <si>
    <t xml:space="preserve">Nivel de satisfacción del usuario externo </t>
  </si>
  <si>
    <t xml:space="preserve">Medir Nivel de satisfacción del usuario externo </t>
  </si>
  <si>
    <t>Número de calificaciones con nivel superior / Total de usuarios atendidos y que calificaron el servicio</t>
  </si>
  <si>
    <t xml:space="preserve">Número de calificaciones con nivel superior:  Número de usuarios que calificaron como superior el servicio en la encuesta de satisfacción aplicada.
Total de usuarios atendidos y que calificaron el servicio: Número de usuarios que respondieron la encuesta de satisfacción. </t>
  </si>
  <si>
    <t>Número de calificaciones con nivel superior</t>
  </si>
  <si>
    <t>Informe con resultados de encuesta</t>
  </si>
  <si>
    <t xml:space="preserve">Total de usuarios atendidos y que calificaron el servicio      </t>
  </si>
  <si>
    <t>Número de usuarios que respondieron la encuesta</t>
  </si>
  <si>
    <t>Atención de las solicitudes de las partes</t>
  </si>
  <si>
    <t>Medir la oportunidad de la atención de las solicitudes de Postal</t>
  </si>
  <si>
    <t>(Número de solicitudes de postal atendidas en término / total de solicitudes recibidas en el período)</t>
  </si>
  <si>
    <t>Número de solicitudes de postal atendidas en término: radicados atendidos dentro de los términos que establece el gestor documental.
Total de solicitudes recibidas en el período: radicados recibidos con vencimiento en el periodo de medición.</t>
  </si>
  <si>
    <t>Número de solicitudes de postal atendidas en término</t>
  </si>
  <si>
    <t>Número de radicaciones</t>
  </si>
  <si>
    <t>Total de solicitudes recibidas en el período</t>
  </si>
  <si>
    <t>Eficiencia</t>
  </si>
  <si>
    <t>Efectividad</t>
  </si>
  <si>
    <t xml:space="preserve">ABRIL: </t>
  </si>
  <si>
    <t>TOTAL ABRIL</t>
  </si>
  <si>
    <t xml:space="preserve">MAYO: </t>
  </si>
  <si>
    <t>TOTAL MAYO</t>
  </si>
  <si>
    <r>
      <t xml:space="preserve">telefónicas – </t>
    </r>
    <r>
      <rPr>
        <b/>
        <sz val="11"/>
        <rFont val="Calibri"/>
        <family val="2"/>
      </rPr>
      <t xml:space="preserve">1697 </t>
    </r>
  </si>
  <si>
    <r>
      <rPr>
        <sz val="11"/>
        <rFont val="Calibri"/>
        <family val="2"/>
      </rPr>
      <t xml:space="preserve">correo electrónico – </t>
    </r>
    <r>
      <rPr>
        <b/>
        <sz val="11"/>
        <rFont val="Calibri"/>
        <family val="2"/>
      </rPr>
      <t>361</t>
    </r>
  </si>
  <si>
    <r>
      <t>chat -</t>
    </r>
    <r>
      <rPr>
        <b/>
        <sz val="11"/>
        <rFont val="Calibri"/>
        <family val="2"/>
      </rPr>
      <t>265</t>
    </r>
  </si>
  <si>
    <r>
      <t xml:space="preserve">baranda física – </t>
    </r>
    <r>
      <rPr>
        <b/>
        <sz val="11"/>
        <rFont val="Calibri"/>
        <family val="2"/>
      </rPr>
      <t xml:space="preserve">447 </t>
    </r>
  </si>
  <si>
    <t xml:space="preserve"> baranda física – 388 </t>
  </si>
  <si>
    <t xml:space="preserve"> telefónicas – 1340 </t>
  </si>
  <si>
    <t xml:space="preserve"> correo electrónico – 299 </t>
  </si>
  <si>
    <t>chat -220</t>
  </si>
  <si>
    <t>Junio</t>
  </si>
  <si>
    <t xml:space="preserve"> </t>
  </si>
  <si>
    <t>total junio</t>
  </si>
  <si>
    <t xml:space="preserve">JULIO: </t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</si>
  <si>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baranda física – </t>
    </r>
    <r>
      <rPr>
        <b/>
        <sz val="11"/>
        <rFont val="Calibri"/>
        <family val="2"/>
      </rPr>
      <t xml:space="preserve">397 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</si>
  <si>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telefónicas – </t>
    </r>
    <r>
      <rPr>
        <b/>
        <sz val="11"/>
        <rFont val="Calibri"/>
        <family val="2"/>
      </rPr>
      <t xml:space="preserve">1438 </t>
    </r>
  </si>
  <si>
    <r>
      <t>-</t>
    </r>
    <r>
      <rPr>
        <sz val="7"/>
        <color rgb="FFFF0000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por correo electrónico – </t>
    </r>
    <r>
      <rPr>
        <b/>
        <sz val="11"/>
        <rFont val="Calibri"/>
        <family val="2"/>
      </rPr>
      <t>262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</si>
  <si>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>Consultas por chat</t>
    </r>
    <r>
      <rPr>
        <b/>
        <sz val="11"/>
        <rFont val="Calibri"/>
        <family val="2"/>
      </rPr>
      <t xml:space="preserve"> 266</t>
    </r>
  </si>
  <si>
    <t>TOTAL JULIO</t>
  </si>
  <si>
    <t>TOTAL AGOSTO</t>
  </si>
  <si>
    <t xml:space="preserve">AGOSTO: </t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</si>
  <si>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baranda física – </t>
    </r>
    <r>
      <rPr>
        <b/>
        <sz val="11"/>
        <rFont val="Calibri"/>
        <family val="2"/>
      </rPr>
      <t xml:space="preserve">578 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</si>
  <si>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telefónicas – </t>
    </r>
    <r>
      <rPr>
        <b/>
        <sz val="11"/>
        <rFont val="Calibri"/>
        <family val="2"/>
      </rPr>
      <t xml:space="preserve">1329 </t>
    </r>
  </si>
  <si>
    <r>
      <t>-</t>
    </r>
    <r>
      <rPr>
        <sz val="7"/>
        <color rgb="FFFF0000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por correo electrónico – </t>
    </r>
    <r>
      <rPr>
        <b/>
        <sz val="11"/>
        <rFont val="Calibri"/>
        <family val="2"/>
      </rPr>
      <t>285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</si>
  <si>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>Consultas por chat</t>
    </r>
    <r>
      <rPr>
        <b/>
        <sz val="11"/>
        <rFont val="Calibri"/>
        <family val="2"/>
      </rPr>
      <t xml:space="preserve"> 413</t>
    </r>
  </si>
  <si>
    <t xml:space="preserve">SEPTIEMBRE: </t>
  </si>
  <si>
    <t>TOTAL SEPTIEMBRE</t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</si>
  <si>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baranda física – </t>
    </r>
    <r>
      <rPr>
        <b/>
        <sz val="11"/>
        <rFont val="Calibri"/>
        <family val="2"/>
      </rPr>
      <t>480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</si>
  <si>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telefónicas – </t>
    </r>
    <r>
      <rPr>
        <b/>
        <sz val="11"/>
        <rFont val="Calibri"/>
        <family val="2"/>
      </rPr>
      <t xml:space="preserve">1331 </t>
    </r>
  </si>
  <si>
    <r>
      <t>-</t>
    </r>
    <r>
      <rPr>
        <sz val="7"/>
        <color rgb="FFFF0000"/>
        <rFont val="Times New Roman"/>
        <family val="1"/>
      </rPr>
      <t xml:space="preserve">          </t>
    </r>
    <r>
      <rPr>
        <sz val="11"/>
        <rFont val="Calibri"/>
        <family val="2"/>
      </rPr>
      <t xml:space="preserve">Consultas por correo electrónico – </t>
    </r>
    <r>
      <rPr>
        <b/>
        <sz val="11"/>
        <rFont val="Calibri"/>
        <family val="2"/>
      </rPr>
      <t>439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</si>
  <si>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1"/>
        <rFont val="Calibri"/>
        <family val="2"/>
      </rPr>
      <t>Consultas por chat</t>
    </r>
    <r>
      <rPr>
        <b/>
        <sz val="11"/>
        <rFont val="Calibri"/>
        <family val="2"/>
      </rPr>
      <t xml:space="preserve"> 362</t>
    </r>
  </si>
  <si>
    <t>Versión: 004</t>
  </si>
  <si>
    <t xml:space="preserve">Coordinador del Grupo de Apoyo Judicial 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</si>
  <si>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</si>
  <si>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</si>
  <si>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</si>
  <si>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</si>
  <si>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</si>
  <si>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</si>
  <si>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</si>
  <si>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 xml:space="preserve">Es importante resaltar que las respuestas a los derechos de petición se efectuaron en su totalidad, y esto se puede corroborar con los informes mensuales, donde hemos quedado sin ningún radicado vencido. Así mismo, se advierte que las respuestas a veces no tienen el mismo código de trámite de derecho de petición, o algunos son tramitados en una sola radicación, por correo electrónico, o radicados en la última semana de marzo, y pendiente de contestación. </t>
  </si>
  <si>
    <t xml:space="preserve">Nota: Es importante resaltar que las respuestas a los derechos de petición se efectuaron en su totalidad, y esto se puede corroborar con los informes mensuales, donde hemos quedado sin ningún radicado vencido. Así mismo, se advierte que las respuestas a veces no tienen el mismo código de trámite de derecho de petición, o algunos son tramitados en una sola radicación,  por correo electrónico, o radicados en la última semana de marzo, y pendiente de contestación. </t>
  </si>
  <si>
    <t xml:space="preserve">Es importante resaltar que las respuestas se efectuaron en su totalidad, y esto se puede corroborar con los informes mensuales, donde hemos quedado sin ningún radicado vencido. Así mismo, se advierte que las respuestas a veces no tienen el mismo código de trámite de solicitudes, o algunas son tramitadas en una sola radicación, o por correo electrónico, o radicados en la última semana de marzo, y pendiente de contestación. </t>
  </si>
  <si>
    <t>Es importante resaltar que las respuestas se efectuaron en su totalidad, y esto se puede corroborar con los informes mensuales, donde hemos quedado sin ningún radicado vencido. Así mismo, se advierte que las respuestas a veces no tienen el mismo código de trámite de solicitudes, o algunas son tramitadas en una sola radicación, o por correo electrónico, o radicados en la última semana de marzo, y pendiente de contestación.</t>
  </si>
  <si>
    <t xml:space="preserve">La atención de Usuarios en este trímestre fue buena, se tuvo una excelente calificación.
Es preciso advertir que las llamadas telefonicas y el servicio de chat no cuenta con servicio de calificación. </t>
  </si>
  <si>
    <t>En el segundo trimestre del año, entraron 2.018 solicitudes correspondientes a peticiones varias, por lo tanto, este Grupo de trabajo, cumplió con las debidas respuestas, tal y como se puede corroborar con los informes mensuales, donde hemos tramitado los radicados sin vencidos. Es importante advertir que en nuestras evidencias, y el informe de postal, no va ser la misma información, por diferencia en códigos, y porque algunas contestaciones son dadas a través de correo electrónico</t>
  </si>
  <si>
    <t>En el segundo trimestre del año, ingresaron 102 derechos de petición, por lo tanto, este Grupo de trabajo, cumplió con las debidas respuestas, tal y como se puede corroborar con los informes mensuales, donde hemos tramitado los radicados sin vencidos. Es importante advertir que en nuestras evidencias, y el informe de postal, no va ser la misma información, por diferencia en códigos, y porque algunas contestaciones son dadas a través de correo electrónico.
En el tercer trimestre del año, ingresaron 92 derechos de petición, y se gestionaron 90. Es importante advertir que en nuestras evidencias, y el informe de postal, no va ser la misma información, por diferencia en códigos, y porque algunas contestaciones son dadas a través de correo electrónico.</t>
  </si>
  <si>
    <t>Análisis Trimestre 3: En el tercer trimestre del año, ingresaron 92 derechos de petición, y se gestionaron 90. Es importante advertir que en nuestras evidencias, y el informe de postal, no va ser la misma información, por diferencia en códigos, y porque algunas contestaciones son dadas a través de correo electrónico.</t>
  </si>
  <si>
    <t>Análisis Trimestre 2: En el segundo trimestre del año, ingresaron 102 derechos de petición, por lo tanto, este Grupo de trabajo, cumplió con las debidas respuestas, tal y como se puede corroborar con los informes mensuales, donde hemos tramitado los radicados sin vencidos. Es importante advertir que en nuestras evidencias, y el informe de postal, no va ser la misma información, por diferencia en códigos, y porque algunas contestaciones son dadas a través de correo electrónico.</t>
  </si>
  <si>
    <t xml:space="preserve">En el segundo trimestre del año, entraron 2.018 solicitudes correspondientes a peticiones varias, por lo tanto, este Grupo de trabajo, cumplió con las debidas respuestas, tal y como se puede corroborar con los informes mensuales, donde hemos tramitado los radicados sin vencidos. Es importante advertir que en nuestras evidencias, y el informe de postal, no va ser la misma información, por diferencia en códigos, y porque algunas contestaciones son dadas a través de correo electrónico.
En el tercer trimestre del año, entraron 1.061 solicitudes correspondientes a peticiones varias, y se gestionaron 1032. La diferencia se debe a la implementación del nuevo Gestor Documemental GeDeSS. </t>
  </si>
  <si>
    <t xml:space="preserve">En el tercer trimestre del año, entraron 1.061 solicitudes correspondientes a peticiones varias, y se gestionaron 1032. La diferencia se debe a la implementación del nuevo Gestor Documemental GeDeSS. </t>
  </si>
  <si>
    <t xml:space="preserve">La atención de Usuarios en este trímestre fue buena, se tuvo una excelente calificación.
Es preciso advertir que las llamadas telefonicas y el servicio de chat no cuenta con servicio de calificación por parte del Grupo de Apoyo Judicial. </t>
  </si>
  <si>
    <t>ENE-MAR</t>
  </si>
  <si>
    <t>ABR-JUN</t>
  </si>
  <si>
    <t>JUL-SEP</t>
  </si>
  <si>
    <t>OCT-DIC</t>
  </si>
  <si>
    <t>Clasificación de radicaciones, respuestas por correo electrónico certificado que facilita la gestión de solicitudes de copias.</t>
  </si>
  <si>
    <t xml:space="preserve">En el cuarto trimestre del año, entraron 67 Derechos de Petición, y se gestionaron 14. La diferencia obedece a que debido a la implementación del nuevo Gestor Documental GeDeSS, en dónde la intermitencia y las jornadas de actualización de la Webmaster han generado radicaciones masivas para el área de trabajo que sobrecargaron la revisión y gestión diaria de cada ponente jurídico. </t>
  </si>
  <si>
    <t xml:space="preserve">En el cuarto trimestre del año, entraron 3393 solicitudes correspondientes a peticiones varias, y se gestionaron 1815. La diferencia obedece a que debido a la implementación del nuevo Gestor Documemental GeDeSS, en dónde la intermitencia y las jornadas de actualización de la Webmaster han generado radicaciones masivas para el área de trabajo que desbordó su capacidad de operación.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</si>
</sst>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7"/>
      <name val="Times New Roman"/>
      <family val="1"/>
    </font>
    <font>
      <sz val="11"/>
      <color rgb="FFFF0000"/>
      <name val="Calibri"/>
      <family val="2"/>
    </font>
    <font>
      <sz val="7"/>
      <color rgb="FFFF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260">
    <xf numFmtId="0" fontId="0" fillId="0" borderId="0" xfId="0"/>
    <xf numFmtId="0" fontId="33" fillId="29" borderId="21" xfId="0" applyFont="1" applyFill="1" applyBorder="1" applyAlignment="1">
      <alignment horizontal="center" vertical="center" wrapText="1"/>
    </xf>
    <xf numFmtId="0" fontId="0" fillId="25" borderId="0" xfId="0" applyFill="1" applyProtection="1">
      <protection locked="0"/>
    </xf>
    <xf numFmtId="0" fontId="32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33" fillId="25" borderId="0" xfId="0" applyFont="1" applyFill="1" applyProtection="1">
      <protection locked="0"/>
    </xf>
    <xf numFmtId="0" fontId="33" fillId="30" borderId="0" xfId="0" applyFont="1" applyFill="1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3" fillId="24" borderId="10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9" xfId="32" applyFont="1" applyFill="1" applyBorder="1" applyAlignment="1">
      <alignment horizontal="center"/>
    </xf>
    <xf numFmtId="0" fontId="2" fillId="25" borderId="14" xfId="32" applyFont="1" applyFill="1" applyBorder="1"/>
    <xf numFmtId="165" fontId="2" fillId="31" borderId="17" xfId="34" applyNumberFormat="1" applyFont="1" applyFill="1" applyBorder="1" applyAlignment="1" applyProtection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3" fillId="24" borderId="10" xfId="32" applyFont="1" applyFill="1" applyBorder="1"/>
    <xf numFmtId="0" fontId="3" fillId="24" borderId="10" xfId="32" applyFont="1" applyFill="1" applyBorder="1" applyAlignment="1">
      <alignment horizontal="center" vertical="distributed" wrapText="1"/>
    </xf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2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3" fillId="30" borderId="0" xfId="0" applyFont="1" applyFill="1" applyAlignment="1">
      <alignment horizontal="center" vertical="center"/>
    </xf>
    <xf numFmtId="0" fontId="1" fillId="0" borderId="20" xfId="32" applyBorder="1" applyAlignment="1">
      <alignment horizontal="center" vertical="center" wrapText="1"/>
    </xf>
    <xf numFmtId="0" fontId="1" fillId="0" borderId="24" xfId="32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31" fillId="25" borderId="0" xfId="0" applyFont="1" applyFill="1" applyProtection="1">
      <protection locked="0"/>
    </xf>
    <xf numFmtId="0" fontId="32" fillId="30" borderId="0" xfId="0" applyFont="1" applyFill="1" applyProtection="1">
      <protection locked="0"/>
    </xf>
    <xf numFmtId="0" fontId="32" fillId="30" borderId="0" xfId="0" applyFont="1" applyFill="1" applyAlignment="1" applyProtection="1">
      <alignment vertical="center" wrapText="1"/>
      <protection locked="0"/>
    </xf>
    <xf numFmtId="0" fontId="32" fillId="30" borderId="0" xfId="0" applyFont="1" applyFill="1" applyAlignment="1" applyProtection="1">
      <alignment horizontal="center" vertical="center" wrapText="1"/>
      <protection locked="0"/>
    </xf>
    <xf numFmtId="0" fontId="33" fillId="30" borderId="0" xfId="0" applyFont="1" applyFill="1" applyAlignment="1" applyProtection="1">
      <alignment horizontal="center" vertical="center" wrapText="1"/>
      <protection locked="0"/>
    </xf>
    <xf numFmtId="0" fontId="33" fillId="30" borderId="0" xfId="0" applyFont="1" applyFill="1" applyAlignment="1" applyProtection="1">
      <alignment vertical="center" wrapText="1"/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0" fontId="2" fillId="30" borderId="0" xfId="0" applyFont="1" applyFill="1" applyAlignment="1" applyProtection="1">
      <alignment horizontal="center" vertical="center" wrapText="1"/>
      <protection locked="0"/>
    </xf>
    <xf numFmtId="0" fontId="1" fillId="30" borderId="0" xfId="0" applyFont="1" applyFill="1" applyAlignment="1" applyProtection="1">
      <alignment vertical="center" wrapText="1"/>
      <protection locked="0"/>
    </xf>
    <xf numFmtId="0" fontId="33" fillId="30" borderId="0" xfId="0" applyFont="1" applyFill="1" applyAlignment="1" applyProtection="1">
      <alignment horizontal="left" vertical="center"/>
      <protection locked="0"/>
    </xf>
    <xf numFmtId="0" fontId="3" fillId="24" borderId="16" xfId="0" applyFont="1" applyFill="1" applyBorder="1" applyAlignment="1">
      <alignment horizontal="center"/>
    </xf>
    <xf numFmtId="0" fontId="34" fillId="25" borderId="0" xfId="0" applyFont="1" applyFill="1" applyProtection="1">
      <protection locked="0"/>
    </xf>
    <xf numFmtId="0" fontId="2" fillId="25" borderId="10" xfId="0" applyFont="1" applyFill="1" applyBorder="1" applyAlignment="1" applyProtection="1">
      <alignment horizontal="center"/>
      <protection locked="0"/>
    </xf>
    <xf numFmtId="0" fontId="3" fillId="25" borderId="11" xfId="0" applyFont="1" applyFill="1" applyBorder="1" applyAlignment="1" applyProtection="1">
      <alignment horizontal="center"/>
      <protection locked="0"/>
    </xf>
    <xf numFmtId="0" fontId="2" fillId="25" borderId="16" xfId="0" applyFont="1" applyFill="1" applyBorder="1" applyAlignment="1" applyProtection="1">
      <alignment horizontal="center"/>
      <protection locked="0"/>
    </xf>
    <xf numFmtId="0" fontId="3" fillId="25" borderId="14" xfId="0" applyFont="1" applyFill="1" applyBorder="1" applyAlignment="1" applyProtection="1">
      <alignment horizontal="center"/>
      <protection locked="0"/>
    </xf>
    <xf numFmtId="0" fontId="3" fillId="25" borderId="0" xfId="0" applyFont="1" applyFill="1" applyAlignment="1" applyProtection="1">
      <alignment horizontal="center"/>
      <protection locked="0"/>
    </xf>
    <xf numFmtId="0" fontId="3" fillId="25" borderId="9" xfId="0" applyFont="1" applyFill="1" applyBorder="1" applyProtection="1">
      <protection locked="0"/>
    </xf>
    <xf numFmtId="0" fontId="3" fillId="25" borderId="23" xfId="0" applyFont="1" applyFill="1" applyBorder="1" applyProtection="1">
      <protection locked="0"/>
    </xf>
    <xf numFmtId="9" fontId="3" fillId="25" borderId="23" xfId="0" applyNumberFormat="1" applyFont="1" applyFill="1" applyBorder="1" applyProtection="1">
      <protection locked="0"/>
    </xf>
    <xf numFmtId="0" fontId="32" fillId="0" borderId="0" xfId="0" applyFont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1" fillId="25" borderId="48" xfId="0" applyFont="1" applyFill="1" applyBorder="1" applyAlignment="1" applyProtection="1">
      <alignment vertical="center" wrapText="1"/>
      <protection locked="0"/>
    </xf>
    <xf numFmtId="0" fontId="1" fillId="25" borderId="16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indent="4"/>
    </xf>
    <xf numFmtId="0" fontId="40" fillId="0" borderId="0" xfId="0" applyFont="1" applyAlignment="1">
      <alignment horizontal="left" vertical="center" indent="4"/>
    </xf>
    <xf numFmtId="0" fontId="38" fillId="0" borderId="25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22" fillId="30" borderId="0" xfId="0" applyFont="1" applyFill="1" applyAlignment="1">
      <alignment horizontal="left"/>
    </xf>
    <xf numFmtId="0" fontId="33" fillId="29" borderId="21" xfId="0" applyFont="1" applyFill="1" applyBorder="1" applyAlignment="1">
      <alignment horizontal="left" vertical="center" wrapText="1"/>
    </xf>
    <xf numFmtId="164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2" fillId="25" borderId="15" xfId="32" applyFont="1" applyFill="1" applyBorder="1" applyAlignment="1">
      <alignment horizontal="center" vertical="center"/>
    </xf>
    <xf numFmtId="10" fontId="2" fillId="31" borderId="56" xfId="34" applyNumberFormat="1" applyFont="1" applyFill="1" applyBorder="1" applyAlignment="1" applyProtection="1">
      <alignment horizontal="center"/>
    </xf>
    <xf numFmtId="10" fontId="2" fillId="31" borderId="57" xfId="34" applyNumberFormat="1" applyFont="1" applyFill="1" applyBorder="1" applyAlignment="1" applyProtection="1">
      <alignment horizontal="center"/>
    </xf>
    <xf numFmtId="10" fontId="2" fillId="31" borderId="31" xfId="34" applyNumberFormat="1" applyFont="1" applyFill="1" applyBorder="1" applyAlignment="1" applyProtection="1">
      <alignment horizontal="center"/>
    </xf>
    <xf numFmtId="165" fontId="2" fillId="31" borderId="56" xfId="34" applyNumberFormat="1" applyFont="1" applyFill="1" applyBorder="1" applyAlignment="1" applyProtection="1">
      <alignment horizontal="center"/>
    </xf>
    <xf numFmtId="165" fontId="2" fillId="31" borderId="57" xfId="34" applyNumberFormat="1" applyFont="1" applyFill="1" applyBorder="1" applyAlignment="1" applyProtection="1">
      <alignment horizontal="center"/>
    </xf>
    <xf numFmtId="165" fontId="2" fillId="31" borderId="31" xfId="34" applyNumberFormat="1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3" xfId="32" applyFont="1" applyFill="1" applyBorder="1" applyAlignment="1" applyProtection="1">
      <alignment horizontal="center" vertical="center"/>
      <protection locked="0"/>
    </xf>
    <xf numFmtId="0" fontId="2" fillId="25" borderId="25" xfId="32" applyFont="1" applyFill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 wrapText="1"/>
      <protection locked="0"/>
    </xf>
    <xf numFmtId="0" fontId="2" fillId="0" borderId="25" xfId="32" applyFont="1" applyBorder="1" applyAlignment="1" applyProtection="1">
      <alignment horizontal="center" vertical="center" wrapText="1"/>
      <protection locked="0"/>
    </xf>
    <xf numFmtId="0" fontId="2" fillId="0" borderId="26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27" xfId="32" applyFont="1" applyBorder="1" applyAlignment="1" applyProtection="1">
      <alignment horizontal="justify" vertical="center" wrapText="1"/>
      <protection locked="0"/>
    </xf>
    <xf numFmtId="0" fontId="2" fillId="30" borderId="44" xfId="32" applyFont="1" applyFill="1" applyBorder="1" applyAlignment="1" applyProtection="1">
      <alignment horizontal="left" vertical="top" wrapText="1"/>
      <protection locked="0"/>
    </xf>
    <xf numFmtId="0" fontId="2" fillId="30" borderId="45" xfId="32" applyFont="1" applyFill="1" applyBorder="1" applyAlignment="1" applyProtection="1">
      <alignment horizontal="left" vertical="top" wrapText="1"/>
      <protection locked="0"/>
    </xf>
    <xf numFmtId="0" fontId="2" fillId="30" borderId="46" xfId="32" applyFont="1" applyFill="1" applyBorder="1" applyAlignment="1" applyProtection="1">
      <alignment horizontal="left" vertical="top" wrapText="1"/>
      <protection locked="0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3" fillId="24" borderId="32" xfId="0" applyFont="1" applyFill="1" applyBorder="1" applyAlignment="1">
      <alignment horizontal="left" vertical="center" wrapText="1"/>
    </xf>
    <xf numFmtId="0" fontId="3" fillId="24" borderId="43" xfId="0" applyFont="1" applyFill="1" applyBorder="1" applyAlignment="1">
      <alignment horizontal="left" vertical="center" wrapText="1"/>
    </xf>
    <xf numFmtId="0" fontId="3" fillId="24" borderId="33" xfId="0" applyFont="1" applyFill="1" applyBorder="1" applyAlignment="1">
      <alignment horizontal="left" vertical="center" wrapText="1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25" borderId="17" xfId="0" applyFont="1" applyFill="1" applyBorder="1" applyAlignment="1" applyProtection="1">
      <alignment horizontal="center"/>
      <protection locked="0"/>
    </xf>
    <xf numFmtId="0" fontId="3" fillId="25" borderId="18" xfId="0" applyFont="1" applyFill="1" applyBorder="1" applyAlignment="1" applyProtection="1">
      <alignment horizontal="center"/>
      <protection locked="0"/>
    </xf>
    <xf numFmtId="0" fontId="3" fillId="24" borderId="9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24" borderId="32" xfId="32" applyFont="1" applyFill="1" applyBorder="1" applyAlignment="1">
      <alignment horizontal="left" vertical="center" wrapText="1"/>
    </xf>
    <xf numFmtId="0" fontId="3" fillId="24" borderId="33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/>
      <protection locked="0"/>
    </xf>
    <xf numFmtId="0" fontId="3" fillId="24" borderId="23" xfId="0" applyFont="1" applyFill="1" applyBorder="1" applyAlignment="1" applyProtection="1">
      <alignment horizontal="center"/>
      <protection locked="0"/>
    </xf>
    <xf numFmtId="0" fontId="3" fillId="24" borderId="25" xfId="0" applyFont="1" applyFill="1" applyBorder="1" applyAlignment="1" applyProtection="1">
      <alignment horizontal="center"/>
      <protection locked="0"/>
    </xf>
    <xf numFmtId="0" fontId="2" fillId="25" borderId="22" xfId="0" applyFont="1" applyFill="1" applyBorder="1" applyAlignment="1">
      <alignment horizontal="center"/>
    </xf>
    <xf numFmtId="0" fontId="2" fillId="25" borderId="55" xfId="0" applyFont="1" applyFill="1" applyBorder="1" applyAlignment="1">
      <alignment horizontal="center"/>
    </xf>
    <xf numFmtId="0" fontId="2" fillId="25" borderId="41" xfId="0" applyFont="1" applyFill="1" applyBorder="1" applyAlignment="1">
      <alignment horizontal="center"/>
    </xf>
    <xf numFmtId="0" fontId="2" fillId="25" borderId="24" xfId="0" applyFont="1" applyFill="1" applyBorder="1" applyAlignment="1" applyProtection="1">
      <alignment horizontal="center"/>
      <protection locked="0"/>
    </xf>
    <xf numFmtId="0" fontId="2" fillId="25" borderId="42" xfId="0" applyFont="1" applyFill="1" applyBorder="1" applyAlignment="1" applyProtection="1">
      <alignment horizontal="center"/>
      <protection locked="0"/>
    </xf>
    <xf numFmtId="0" fontId="1" fillId="25" borderId="49" xfId="0" applyFont="1" applyFill="1" applyBorder="1" applyAlignment="1" applyProtection="1">
      <alignment horizontal="center" vertical="center"/>
      <protection locked="0"/>
    </xf>
    <xf numFmtId="0" fontId="2" fillId="25" borderId="50" xfId="0" applyFont="1" applyFill="1" applyBorder="1" applyAlignment="1" applyProtection="1">
      <alignment horizontal="center" vertical="center"/>
      <protection locked="0"/>
    </xf>
    <xf numFmtId="0" fontId="2" fillId="25" borderId="51" xfId="0" applyFont="1" applyFill="1" applyBorder="1" applyAlignment="1" applyProtection="1">
      <alignment horizontal="center" vertical="center"/>
      <protection locked="0"/>
    </xf>
    <xf numFmtId="0" fontId="1" fillId="25" borderId="49" xfId="0" applyFont="1" applyFill="1" applyBorder="1" applyAlignment="1" applyProtection="1">
      <alignment horizontal="center" vertical="center" wrapText="1"/>
      <protection locked="0"/>
    </xf>
    <xf numFmtId="0" fontId="1" fillId="25" borderId="50" xfId="0" applyFont="1" applyFill="1" applyBorder="1" applyAlignment="1" applyProtection="1">
      <alignment horizontal="center" vertical="center" wrapText="1"/>
      <protection locked="0"/>
    </xf>
    <xf numFmtId="0" fontId="1" fillId="25" borderId="51" xfId="0" applyFont="1" applyFill="1" applyBorder="1" applyAlignment="1" applyProtection="1">
      <alignment horizontal="center" vertical="center" wrapText="1"/>
      <protection locked="0"/>
    </xf>
    <xf numFmtId="0" fontId="1" fillId="25" borderId="52" xfId="0" applyFont="1" applyFill="1" applyBorder="1" applyAlignment="1" applyProtection="1">
      <alignment horizontal="center" vertical="center" wrapText="1"/>
      <protection locked="0"/>
    </xf>
    <xf numFmtId="0" fontId="1" fillId="25" borderId="34" xfId="0" applyFont="1" applyFill="1" applyBorder="1" applyAlignment="1" applyProtection="1">
      <alignment horizontal="center" vertical="center"/>
      <protection locked="0"/>
    </xf>
    <xf numFmtId="0" fontId="2" fillId="25" borderId="35" xfId="0" applyFont="1" applyFill="1" applyBorder="1" applyAlignment="1" applyProtection="1">
      <alignment horizontal="center" vertical="center"/>
      <protection locked="0"/>
    </xf>
    <xf numFmtId="0" fontId="2" fillId="25" borderId="36" xfId="0" applyFont="1" applyFill="1" applyBorder="1" applyAlignment="1" applyProtection="1">
      <alignment horizontal="center" vertical="center"/>
      <protection locked="0"/>
    </xf>
    <xf numFmtId="0" fontId="1" fillId="25" borderId="34" xfId="0" applyFont="1" applyFill="1" applyBorder="1" applyAlignment="1" applyProtection="1">
      <alignment horizontal="center" vertical="center" wrapText="1"/>
      <protection locked="0"/>
    </xf>
    <xf numFmtId="0" fontId="1" fillId="25" borderId="35" xfId="0" applyFont="1" applyFill="1" applyBorder="1" applyAlignment="1" applyProtection="1">
      <alignment horizontal="center" vertical="center" wrapText="1"/>
      <protection locked="0"/>
    </xf>
    <xf numFmtId="0" fontId="1" fillId="25" borderId="36" xfId="0" applyFont="1" applyFill="1" applyBorder="1" applyAlignment="1" applyProtection="1">
      <alignment horizontal="center" vertical="center" wrapText="1"/>
      <protection locked="0"/>
    </xf>
    <xf numFmtId="0" fontId="1" fillId="25" borderId="53" xfId="0" applyFont="1" applyFill="1" applyBorder="1" applyAlignment="1" applyProtection="1">
      <alignment horizontal="center" vertical="center" wrapText="1"/>
      <protection locked="0"/>
    </xf>
    <xf numFmtId="0" fontId="2" fillId="25" borderId="9" xfId="32" applyFont="1" applyFill="1" applyBorder="1" applyAlignment="1" applyProtection="1">
      <alignment horizontal="center" wrapText="1"/>
      <protection locked="0"/>
    </xf>
    <xf numFmtId="0" fontId="2" fillId="25" borderId="23" xfId="32" applyFont="1" applyFill="1" applyBorder="1" applyAlignment="1" applyProtection="1">
      <alignment horizontal="center"/>
      <protection locked="0"/>
    </xf>
    <xf numFmtId="0" fontId="2" fillId="25" borderId="25" xfId="32" applyFont="1" applyFill="1" applyBorder="1" applyAlignment="1" applyProtection="1">
      <alignment horizontal="center"/>
      <protection locked="0"/>
    </xf>
    <xf numFmtId="0" fontId="3" fillId="25" borderId="12" xfId="32" applyFont="1" applyFill="1" applyBorder="1" applyAlignment="1" applyProtection="1">
      <alignment horizontal="center"/>
      <protection locked="0"/>
    </xf>
    <xf numFmtId="0" fontId="3" fillId="25" borderId="11" xfId="32" applyFont="1" applyFill="1" applyBorder="1" applyAlignment="1" applyProtection="1">
      <alignment horizontal="center"/>
      <protection locked="0"/>
    </xf>
    <xf numFmtId="0" fontId="3" fillId="25" borderId="13" xfId="32" applyFont="1" applyFill="1" applyBorder="1" applyAlignment="1" applyProtection="1">
      <alignment horizontal="center"/>
      <protection locked="0"/>
    </xf>
    <xf numFmtId="0" fontId="2" fillId="25" borderId="9" xfId="32" applyFont="1" applyFill="1" applyBorder="1" applyAlignment="1" applyProtection="1">
      <alignment horizontal="center"/>
      <protection locked="0"/>
    </xf>
    <xf numFmtId="0" fontId="3" fillId="24" borderId="15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42" xfId="0" applyFont="1" applyFill="1" applyBorder="1" applyAlignment="1">
      <alignment horizontal="center"/>
    </xf>
    <xf numFmtId="0" fontId="3" fillId="0" borderId="12" xfId="32" applyFont="1" applyBorder="1" applyAlignment="1" applyProtection="1">
      <alignment horizontal="center"/>
      <protection locked="0"/>
    </xf>
    <xf numFmtId="0" fontId="3" fillId="0" borderId="11" xfId="32" applyFont="1" applyBorder="1" applyAlignment="1" applyProtection="1">
      <alignment horizontal="center"/>
      <protection locked="0"/>
    </xf>
    <xf numFmtId="0" fontId="3" fillId="0" borderId="13" xfId="32" applyFont="1" applyBorder="1" applyAlignment="1" applyProtection="1">
      <alignment horizontal="center"/>
      <protection locked="0"/>
    </xf>
    <xf numFmtId="0" fontId="3" fillId="25" borderId="9" xfId="32" applyFont="1" applyFill="1" applyBorder="1" applyAlignment="1" applyProtection="1">
      <alignment horizontal="center"/>
      <protection locked="0"/>
    </xf>
    <xf numFmtId="0" fontId="3" fillId="25" borderId="23" xfId="32" applyFont="1" applyFill="1" applyBorder="1" applyAlignment="1" applyProtection="1">
      <alignment horizontal="center"/>
      <protection locked="0"/>
    </xf>
    <xf numFmtId="0" fontId="3" fillId="25" borderId="25" xfId="32" applyFont="1" applyFill="1" applyBorder="1" applyAlignment="1" applyProtection="1">
      <alignment horizontal="center"/>
      <protection locked="0"/>
    </xf>
    <xf numFmtId="9" fontId="2" fillId="25" borderId="9" xfId="0" applyNumberFormat="1" applyFont="1" applyFill="1" applyBorder="1" applyAlignment="1" applyProtection="1">
      <alignment horizontal="center" wrapText="1"/>
      <protection locked="0"/>
    </xf>
    <xf numFmtId="0" fontId="2" fillId="25" borderId="23" xfId="0" applyFont="1" applyFill="1" applyBorder="1" applyAlignment="1" applyProtection="1">
      <alignment horizontal="center" wrapText="1"/>
      <protection locked="0"/>
    </xf>
    <xf numFmtId="0" fontId="2" fillId="25" borderId="25" xfId="0" applyFont="1" applyFill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2" fillId="25" borderId="9" xfId="0" applyFont="1" applyFill="1" applyBorder="1" applyAlignment="1" applyProtection="1">
      <alignment horizontal="center" wrapText="1"/>
      <protection locked="0"/>
    </xf>
    <xf numFmtId="0" fontId="2" fillId="27" borderId="23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" fillId="25" borderId="9" xfId="32" applyFill="1" applyBorder="1" applyAlignment="1" applyProtection="1">
      <alignment horizontal="center" vertical="center" wrapText="1"/>
      <protection locked="0"/>
    </xf>
    <xf numFmtId="0" fontId="1" fillId="25" borderId="23" xfId="32" applyFill="1" applyBorder="1" applyAlignment="1" applyProtection="1">
      <alignment horizontal="center" vertical="center"/>
      <protection locked="0"/>
    </xf>
    <xf numFmtId="0" fontId="1" fillId="25" borderId="25" xfId="32" applyFill="1" applyBorder="1" applyAlignment="1" applyProtection="1">
      <alignment horizontal="center" vertical="center"/>
      <protection locked="0"/>
    </xf>
    <xf numFmtId="0" fontId="2" fillId="0" borderId="9" xfId="32" applyFont="1" applyBorder="1" applyAlignment="1" applyProtection="1">
      <alignment horizontal="justify" vertical="center" wrapText="1"/>
      <protection locked="0"/>
    </xf>
    <xf numFmtId="0" fontId="1" fillId="0" borderId="23" xfId="32" applyBorder="1" applyAlignment="1" applyProtection="1">
      <alignment horizontal="justify" vertical="center"/>
      <protection locked="0"/>
    </xf>
    <xf numFmtId="0" fontId="1" fillId="0" borderId="25" xfId="32" applyBorder="1" applyAlignment="1" applyProtection="1">
      <alignment horizontal="justify" vertical="center"/>
      <protection locked="0"/>
    </xf>
    <xf numFmtId="0" fontId="3" fillId="25" borderId="9" xfId="0" applyFont="1" applyFill="1" applyBorder="1" applyAlignment="1" applyProtection="1">
      <alignment horizontal="center"/>
      <protection locked="0"/>
    </xf>
    <xf numFmtId="0" fontId="3" fillId="25" borderId="23" xfId="0" applyFont="1" applyFill="1" applyBorder="1" applyAlignment="1" applyProtection="1">
      <alignment horizontal="center"/>
      <protection locked="0"/>
    </xf>
    <xf numFmtId="0" fontId="3" fillId="25" borderId="25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" fillId="25" borderId="26" xfId="32" applyFill="1" applyBorder="1" applyAlignment="1" applyProtection="1">
      <alignment horizontal="center"/>
      <protection locked="0"/>
    </xf>
    <xf numFmtId="0" fontId="1" fillId="25" borderId="0" xfId="32" applyFill="1" applyAlignment="1" applyProtection="1">
      <alignment horizontal="center"/>
      <protection locked="0"/>
    </xf>
    <xf numFmtId="0" fontId="1" fillId="25" borderId="27" xfId="32" applyFill="1" applyBorder="1" applyAlignment="1" applyProtection="1">
      <alignment horizontal="center"/>
      <protection locked="0"/>
    </xf>
    <xf numFmtId="0" fontId="1" fillId="0" borderId="9" xfId="32" applyBorder="1" applyAlignment="1" applyProtection="1">
      <alignment horizontal="center" vertical="center"/>
      <protection locked="0"/>
    </xf>
    <xf numFmtId="0" fontId="1" fillId="0" borderId="23" xfId="32" applyBorder="1" applyAlignment="1" applyProtection="1">
      <alignment horizontal="center" vertical="center"/>
      <protection locked="0"/>
    </xf>
    <xf numFmtId="0" fontId="1" fillId="0" borderId="25" xfId="32" applyBorder="1" applyAlignment="1" applyProtection="1">
      <alignment horizontal="center" vertical="center"/>
      <protection locked="0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5" fillId="24" borderId="30" xfId="0" applyFont="1" applyFill="1" applyBorder="1" applyAlignment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  <protection locked="0"/>
    </xf>
    <xf numFmtId="0" fontId="3" fillId="24" borderId="9" xfId="32" applyFont="1" applyFill="1" applyBorder="1" applyAlignment="1">
      <alignment horizontal="center" vertical="distributed"/>
    </xf>
    <xf numFmtId="0" fontId="3" fillId="24" borderId="23" xfId="32" applyFont="1" applyFill="1" applyBorder="1" applyAlignment="1">
      <alignment horizontal="center" vertical="distributed"/>
    </xf>
    <xf numFmtId="0" fontId="2" fillId="0" borderId="9" xfId="32" applyFont="1" applyBorder="1" applyAlignment="1" applyProtection="1">
      <alignment horizontal="center" vertical="distributed"/>
      <protection locked="0"/>
    </xf>
    <xf numFmtId="0" fontId="2" fillId="0" borderId="23" xfId="32" applyFont="1" applyBorder="1" applyAlignment="1" applyProtection="1">
      <alignment horizontal="center" vertical="distributed"/>
      <protection locked="0"/>
    </xf>
    <xf numFmtId="0" fontId="2" fillId="0" borderId="25" xfId="32" applyFont="1" applyBorder="1" applyAlignment="1" applyProtection="1">
      <alignment horizontal="center" vertical="distributed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41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42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0" fontId="2" fillId="0" borderId="20" xfId="0" applyNumberFormat="1" applyFont="1" applyBorder="1" applyAlignment="1" applyProtection="1">
      <alignment horizontal="center" vertical="center" wrapText="1"/>
      <protection locked="0"/>
    </xf>
    <xf numFmtId="1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42" xfId="0" applyFont="1" applyBorder="1" applyAlignment="1" applyProtection="1">
      <alignment horizontal="left" vertical="top" wrapText="1"/>
      <protection locked="0"/>
    </xf>
    <xf numFmtId="165" fontId="2" fillId="0" borderId="37" xfId="34" applyNumberFormat="1" applyFont="1" applyFill="1" applyBorder="1" applyAlignment="1" applyProtection="1">
      <alignment horizontal="center" vertical="center"/>
      <protection locked="0"/>
    </xf>
    <xf numFmtId="165" fontId="2" fillId="0" borderId="47" xfId="34" applyNumberFormat="1" applyFont="1" applyFill="1" applyBorder="1" applyAlignment="1" applyProtection="1">
      <alignment horizontal="center" vertical="center"/>
      <protection locked="0"/>
    </xf>
    <xf numFmtId="0" fontId="23" fillId="30" borderId="0" xfId="0" applyFont="1" applyFill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5" fillId="29" borderId="21" xfId="0" applyFont="1" applyFill="1" applyBorder="1" applyAlignment="1">
      <alignment horizontal="center" vertical="center" wrapText="1"/>
    </xf>
    <xf numFmtId="0" fontId="35" fillId="29" borderId="47" xfId="0" applyFont="1" applyFill="1" applyBorder="1" applyAlignment="1">
      <alignment horizontal="center" vertical="center" wrapText="1"/>
    </xf>
    <xf numFmtId="0" fontId="35" fillId="29" borderId="24" xfId="0" applyFont="1" applyFill="1" applyBorder="1" applyAlignment="1">
      <alignment horizontal="center" vertical="center" wrapText="1"/>
    </xf>
    <xf numFmtId="0" fontId="2" fillId="0" borderId="28" xfId="32" applyFont="1" applyBorder="1" applyAlignment="1" applyProtection="1">
      <alignment horizontal="justify" vertical="center" wrapText="1"/>
      <protection locked="0"/>
    </xf>
    <xf numFmtId="0" fontId="2" fillId="0" borderId="29" xfId="32" applyFont="1" applyBorder="1" applyAlignment="1" applyProtection="1">
      <alignment horizontal="justify" vertical="center" wrapText="1"/>
      <protection locked="0"/>
    </xf>
    <xf numFmtId="0" fontId="2" fillId="0" borderId="30" xfId="32" applyFont="1" applyBorder="1" applyAlignment="1" applyProtection="1">
      <alignment horizontal="justify" vertical="center" wrapText="1"/>
      <protection locked="0"/>
    </xf>
    <xf numFmtId="165" fontId="2" fillId="0" borderId="37" xfId="34" applyNumberFormat="1" applyFont="1" applyFill="1" applyBorder="1" applyAlignment="1" applyProtection="1">
      <alignment horizontal="left" vertical="center"/>
      <protection locked="0"/>
    </xf>
    <xf numFmtId="165" fontId="2" fillId="0" borderId="47" xfId="34" applyNumberFormat="1" applyFont="1" applyFill="1" applyBorder="1" applyAlignment="1" applyProtection="1">
      <alignment horizontal="left" vertical="center"/>
      <protection locked="0"/>
    </xf>
    <xf numFmtId="10" fontId="2" fillId="0" borderId="37" xfId="0" applyNumberFormat="1" applyFont="1" applyBorder="1" applyAlignment="1" applyProtection="1">
      <alignment horizontal="center" vertical="center" wrapText="1"/>
      <protection locked="0"/>
    </xf>
    <xf numFmtId="10" fontId="2" fillId="0" borderId="54" xfId="0" applyNumberFormat="1" applyFont="1" applyBorder="1" applyAlignment="1" applyProtection="1">
      <alignment horizontal="center" vertical="center" wrapText="1"/>
      <protection locked="0"/>
    </xf>
    <xf numFmtId="0" fontId="1" fillId="25" borderId="50" xfId="0" applyFont="1" applyFill="1" applyBorder="1" applyAlignment="1" applyProtection="1">
      <alignment horizontal="center" vertical="center"/>
      <protection locked="0"/>
    </xf>
    <xf numFmtId="0" fontId="1" fillId="25" borderId="51" xfId="0" applyFont="1" applyFill="1" applyBorder="1" applyAlignment="1" applyProtection="1">
      <alignment horizontal="center" vertical="center"/>
      <protection locked="0"/>
    </xf>
    <xf numFmtId="0" fontId="1" fillId="25" borderId="35" xfId="0" applyFont="1" applyFill="1" applyBorder="1" applyAlignment="1" applyProtection="1">
      <alignment horizontal="center" vertical="center"/>
      <protection locked="0"/>
    </xf>
    <xf numFmtId="0" fontId="1" fillId="25" borderId="36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justify" vertical="center" wrapText="1"/>
      <protection locked="0"/>
    </xf>
    <xf numFmtId="0" fontId="1" fillId="0" borderId="42" xfId="0" applyFont="1" applyBorder="1" applyAlignment="1" applyProtection="1">
      <alignment horizontal="justify" vertical="center" wrapText="1"/>
      <protection locked="0"/>
    </xf>
    <xf numFmtId="0" fontId="2" fillId="0" borderId="11" xfId="32" applyFont="1" applyBorder="1" applyAlignment="1" applyProtection="1">
      <alignment horizontal="center" vertical="center" wrapText="1"/>
      <protection locked="0"/>
    </xf>
    <xf numFmtId="0" fontId="2" fillId="0" borderId="13" xfId="32" applyFont="1" applyBorder="1" applyAlignment="1" applyProtection="1">
      <alignment horizontal="center" vertical="center" wrapText="1"/>
      <protection locked="0"/>
    </xf>
    <xf numFmtId="0" fontId="0" fillId="25" borderId="24" xfId="0" applyFill="1" applyBorder="1" applyAlignment="1" applyProtection="1">
      <alignment horizontal="center"/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48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'DERECHOS DE PETICIÓN'!$C$49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'DERECHOS DE PETICIÓN'!$D$48:$P$48</c:f>
              <c:strCache>
                <c:ptCount val="13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  <c:pt idx="12">
                  <c:v>PROMEDIO</c:v>
                </c:pt>
              </c:strCache>
            </c:strRef>
          </c:cat>
          <c:val>
            <c:numRef>
              <c:f>'DERECHOS DE PETICIÓN'!$D$49:$P$49</c:f>
              <c:numCache>
                <c:formatCode>0.0%</c:formatCode>
                <c:ptCount val="13"/>
                <c:pt idx="0">
                  <c:v>1</c:v>
                </c:pt>
                <c:pt idx="3">
                  <c:v>1</c:v>
                </c:pt>
                <c:pt idx="6" formatCode="0.00%">
                  <c:v>0.97826086956521741</c:v>
                </c:pt>
                <c:pt idx="9">
                  <c:v>0.20895522388059701</c:v>
                </c:pt>
                <c:pt idx="12">
                  <c:v>0.84419263456090654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7-4FE2-A6C3-D274C659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573184"/>
        <c:axId val="91574144"/>
      </c:barChart>
      <c:lineChart>
        <c:grouping val="standard"/>
        <c:varyColors val="0"/>
        <c:ser>
          <c:idx val="1"/>
          <c:order val="1"/>
          <c:tx>
            <c:strRef>
              <c:f>'DERECHOS DE PETICIÓN'!$C$50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'DERECHOS DE PETICIÓN'!$D$48:$P$48</c:f>
              <c:strCache>
                <c:ptCount val="13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  <c:pt idx="12">
                  <c:v>PROMEDIO</c:v>
                </c:pt>
              </c:strCache>
            </c:strRef>
          </c:cat>
          <c:val>
            <c:numRef>
              <c:f>'DERECHOS DE PETICIÓN'!$D$50:$P$50</c:f>
              <c:numCache>
                <c:formatCode>0%</c:formatCode>
                <c:ptCount val="13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7-4FE2-A6C3-D274C659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3184"/>
        <c:axId val="91574144"/>
      </c:lineChart>
      <c:catAx>
        <c:axId val="915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74144"/>
        <c:crosses val="autoZero"/>
        <c:auto val="1"/>
        <c:lblAlgn val="ctr"/>
        <c:lblOffset val="100"/>
        <c:noMultiLvlLbl val="0"/>
      </c:catAx>
      <c:valAx>
        <c:axId val="9157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7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'SATISFACCION DE USUARIOS'!$C$49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'SATISFACCION DE USUARIOS'!$D$48:$P$48</c:f>
              <c:strCache>
                <c:ptCount val="13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  <c:pt idx="12">
                  <c:v>PROMEDIO</c:v>
                </c:pt>
              </c:strCache>
            </c:strRef>
          </c:cat>
          <c:val>
            <c:numRef>
              <c:f>'SATISFACCION DE USUARIOS'!$D$49:$P$49</c:f>
              <c:numCache>
                <c:formatCode>0.00%</c:formatCode>
                <c:ptCount val="13"/>
                <c:pt idx="0">
                  <c:v>0.99979983987189747</c:v>
                </c:pt>
                <c:pt idx="3" formatCode="0.0%">
                  <c:v>1</c:v>
                </c:pt>
                <c:pt idx="6" formatCode="0.0%">
                  <c:v>1</c:v>
                </c:pt>
                <c:pt idx="9" formatCode="0.0%">
                  <c:v>1</c:v>
                </c:pt>
                <c:pt idx="12" formatCode="0.0%">
                  <c:v>0.84419263456090654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B-4BAD-ADFC-354568B6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688448"/>
        <c:axId val="330687968"/>
      </c:barChart>
      <c:lineChart>
        <c:grouping val="standard"/>
        <c:varyColors val="0"/>
        <c:ser>
          <c:idx val="1"/>
          <c:order val="1"/>
          <c:tx>
            <c:strRef>
              <c:f>'SATISFACCION DE USUARIOS'!$C$50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'SATISFACCION DE USUARIOS'!$D$48:$P$48</c:f>
              <c:strCache>
                <c:ptCount val="13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  <c:pt idx="12">
                  <c:v>PROMEDIO</c:v>
                </c:pt>
              </c:strCache>
            </c:strRef>
          </c:cat>
          <c:val>
            <c:numRef>
              <c:f>'SATISFACCION DE USUARIOS'!$D$50:$P$50</c:f>
              <c:numCache>
                <c:formatCode>0%</c:formatCode>
                <c:ptCount val="13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B-4BAD-ADFC-354568B6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88448"/>
        <c:axId val="330687968"/>
      </c:lineChart>
      <c:catAx>
        <c:axId val="33068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0687968"/>
        <c:crosses val="autoZero"/>
        <c:auto val="1"/>
        <c:lblAlgn val="ctr"/>
        <c:lblOffset val="100"/>
        <c:noMultiLvlLbl val="0"/>
      </c:catAx>
      <c:valAx>
        <c:axId val="3306879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06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de Solicitudes'!$C$49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'Atención de Solicitudes'!$D$48:$O$48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'Atención de Solicitudes'!$D$49:$O$49</c:f>
              <c:numCache>
                <c:formatCode>0.0%</c:formatCode>
                <c:ptCount val="12"/>
                <c:pt idx="0">
                  <c:v>1</c:v>
                </c:pt>
                <c:pt idx="3">
                  <c:v>1</c:v>
                </c:pt>
                <c:pt idx="6">
                  <c:v>0.9726672950047125</c:v>
                </c:pt>
                <c:pt idx="9">
                  <c:v>0.53492484526967288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A-4FDA-BEF5-C840B81E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684128"/>
        <c:axId val="330663008"/>
      </c:barChart>
      <c:lineChart>
        <c:grouping val="standard"/>
        <c:varyColors val="0"/>
        <c:ser>
          <c:idx val="1"/>
          <c:order val="1"/>
          <c:tx>
            <c:strRef>
              <c:f>'Atención de Solicitudes'!$C$50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'Atención de Solicitudes'!$D$48:$O$48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'Atención de Solicitudes'!$D$50:$O$50</c:f>
              <c:numCache>
                <c:formatCode>0%</c:formatCode>
                <c:ptCount val="12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A-4FDA-BEF5-C840B81E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84128"/>
        <c:axId val="330663008"/>
      </c:lineChart>
      <c:catAx>
        <c:axId val="33068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0663008"/>
        <c:crosses val="autoZero"/>
        <c:auto val="1"/>
        <c:lblAlgn val="ctr"/>
        <c:lblOffset val="100"/>
        <c:noMultiLvlLbl val="0"/>
      </c:catAx>
      <c:valAx>
        <c:axId val="330663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068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3263" name="Imagen 1">
          <a:extLst>
            <a:ext uri="{FF2B5EF4-FFF2-40B4-BE49-F238E27FC236}">
              <a16:creationId xmlns:a16="http://schemas.microsoft.com/office/drawing/2014/main" id="{00000000-0008-0000-0000-0000FF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638175</xdr:colOff>
      <xdr:row>51</xdr:row>
      <xdr:rowOff>85725</xdr:rowOff>
    </xdr:from>
    <xdr:to>
      <xdr:col>11</xdr:col>
      <xdr:colOff>561975</xdr:colOff>
      <xdr:row>65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DEED-547C-CFBB-2CB4-CD9135385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390468" name="Imagen 1">
          <a:extLst>
            <a:ext uri="{FF2B5EF4-FFF2-40B4-BE49-F238E27FC236}">
              <a16:creationId xmlns:a16="http://schemas.microsoft.com/office/drawing/2014/main" id="{00000000-0008-0000-0100-000044F5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982980</xdr:colOff>
      <xdr:row>51</xdr:row>
      <xdr:rowOff>68580</xdr:rowOff>
    </xdr:from>
    <xdr:to>
      <xdr:col>12</xdr:col>
      <xdr:colOff>259080</xdr:colOff>
      <xdr:row>66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9ECE9C-C4DB-717C-E13E-FDDCA7338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83820</xdr:colOff>
      <xdr:row>51</xdr:row>
      <xdr:rowOff>121920</xdr:rowOff>
    </xdr:from>
    <xdr:to>
      <xdr:col>13</xdr:col>
      <xdr:colOff>228600</xdr:colOff>
      <xdr:row>65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153267-19DB-DFD9-A0A2-4CA9FDC085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GrpSpPr>
          <a:grpSpLocks/>
        </xdr:cNvGrpSpPr>
      </xdr:nvGrpSpPr>
      <xdr:grpSpPr bwMode="auto">
        <a:xfrm>
          <a:off x="3810000" y="102870"/>
          <a:ext cx="0" cy="430530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7"/>
  <sheetViews>
    <sheetView topLeftCell="A70" zoomScale="80" zoomScaleNormal="80" workbookViewId="0">
      <selection activeCell="C75" sqref="C75:P75"/>
    </sheetView>
  </sheetViews>
  <sheetFormatPr baseColWidth="10" defaultColWidth="11.44140625" defaultRowHeight="13.2" x14ac:dyDescent="0.25"/>
  <cols>
    <col min="1" max="1" width="3" style="2" customWidth="1"/>
    <col min="2" max="2" width="30" style="4" customWidth="1"/>
    <col min="3" max="3" width="16.88671875" style="2" customWidth="1"/>
    <col min="4" max="4" width="5" style="2" bestFit="1" customWidth="1"/>
    <col min="5" max="5" width="5.5546875" style="2" customWidth="1"/>
    <col min="6" max="6" width="9.5546875" style="2" bestFit="1" customWidth="1"/>
    <col min="7" max="7" width="5.44140625" style="2" bestFit="1" customWidth="1"/>
    <col min="8" max="8" width="5.109375" style="2" bestFit="1" customWidth="1"/>
    <col min="9" max="9" width="9.5546875" style="2" bestFit="1" customWidth="1"/>
    <col min="10" max="10" width="4.109375" style="2" bestFit="1" customWidth="1"/>
    <col min="11" max="11" width="6.44140625" style="2" bestFit="1" customWidth="1"/>
    <col min="12" max="12" width="9.5546875" style="2" bestFit="1" customWidth="1"/>
    <col min="13" max="13" width="8.44140625" style="2" customWidth="1"/>
    <col min="14" max="14" width="6.44140625" style="2" customWidth="1"/>
    <col min="15" max="15" width="11" style="2" customWidth="1"/>
    <col min="16" max="16" width="12.109375" style="2" customWidth="1"/>
    <col min="17" max="18" width="11.6640625" style="2" customWidth="1"/>
    <col min="19" max="19" width="11.44140625" style="3" hidden="1" customWidth="1"/>
    <col min="20" max="16384" width="11.44140625" style="2"/>
  </cols>
  <sheetData>
    <row r="1" spans="1:19" ht="13.8" thickBot="1" x14ac:dyDescent="0.3">
      <c r="B1" s="2"/>
    </row>
    <row r="2" spans="1:19" ht="16.5" customHeight="1" x14ac:dyDescent="0.25">
      <c r="B2" s="205"/>
      <c r="C2" s="208" t="s">
        <v>36</v>
      </c>
      <c r="D2" s="209"/>
      <c r="E2" s="209"/>
      <c r="F2" s="209"/>
      <c r="G2" s="209"/>
      <c r="H2" s="209"/>
      <c r="I2" s="209"/>
      <c r="J2" s="209"/>
      <c r="K2" s="209"/>
      <c r="L2" s="209"/>
      <c r="M2" s="210"/>
      <c r="N2" s="211" t="s">
        <v>94</v>
      </c>
      <c r="O2" s="212"/>
      <c r="P2" s="213"/>
      <c r="S2" s="47">
        <v>0.8</v>
      </c>
    </row>
    <row r="3" spans="1:19" ht="15.75" customHeight="1" x14ac:dyDescent="0.25">
      <c r="B3" s="206"/>
      <c r="C3" s="214" t="s">
        <v>38</v>
      </c>
      <c r="D3" s="215"/>
      <c r="E3" s="215"/>
      <c r="F3" s="215"/>
      <c r="G3" s="215"/>
      <c r="H3" s="215"/>
      <c r="I3" s="215"/>
      <c r="J3" s="215"/>
      <c r="K3" s="215"/>
      <c r="L3" s="215"/>
      <c r="M3" s="216"/>
      <c r="N3" s="217" t="s">
        <v>103</v>
      </c>
      <c r="O3" s="218"/>
      <c r="P3" s="219"/>
      <c r="S3" s="47">
        <v>0.79998999999999998</v>
      </c>
    </row>
    <row r="4" spans="1:19" ht="15.75" customHeight="1" x14ac:dyDescent="0.25">
      <c r="B4" s="206"/>
      <c r="C4" s="214" t="s">
        <v>39</v>
      </c>
      <c r="D4" s="215"/>
      <c r="E4" s="215"/>
      <c r="F4" s="215"/>
      <c r="G4" s="215"/>
      <c r="H4" s="215"/>
      <c r="I4" s="215"/>
      <c r="J4" s="215"/>
      <c r="K4" s="215"/>
      <c r="L4" s="215"/>
      <c r="M4" s="216"/>
      <c r="N4" s="217" t="s">
        <v>95</v>
      </c>
      <c r="O4" s="218"/>
      <c r="P4" s="219"/>
      <c r="S4" s="47">
        <v>0.65</v>
      </c>
    </row>
    <row r="5" spans="1:19" ht="16.5" customHeight="1" thickBot="1" x14ac:dyDescent="0.3">
      <c r="B5" s="207"/>
      <c r="C5" s="220" t="s">
        <v>40</v>
      </c>
      <c r="D5" s="221"/>
      <c r="E5" s="221"/>
      <c r="F5" s="221"/>
      <c r="G5" s="221"/>
      <c r="H5" s="221"/>
      <c r="I5" s="221"/>
      <c r="J5" s="221"/>
      <c r="K5" s="221"/>
      <c r="L5" s="221"/>
      <c r="M5" s="222"/>
      <c r="N5" s="223" t="s">
        <v>41</v>
      </c>
      <c r="O5" s="224"/>
      <c r="P5" s="225"/>
      <c r="S5" s="47">
        <v>0.64999899999999999</v>
      </c>
    </row>
    <row r="6" spans="1:19" ht="3" customHeight="1" thickBot="1" x14ac:dyDescent="0.3">
      <c r="B6" s="2"/>
      <c r="S6" s="47"/>
    </row>
    <row r="7" spans="1:19" x14ac:dyDescent="0.25">
      <c r="A7" s="4"/>
      <c r="B7" s="193" t="s">
        <v>44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Q7" s="4"/>
      <c r="S7" s="47"/>
    </row>
    <row r="8" spans="1:19" ht="13.8" thickBot="1" x14ac:dyDescent="0.3">
      <c r="A8" s="4"/>
      <c r="B8" s="196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4"/>
    </row>
    <row r="9" spans="1:19" ht="3" customHeight="1" thickBot="1" x14ac:dyDescent="0.3">
      <c r="A9" s="4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4"/>
    </row>
    <row r="10" spans="1:19" ht="26.25" customHeight="1" thickBot="1" x14ac:dyDescent="0.3">
      <c r="A10" s="4"/>
      <c r="B10" s="22" t="s">
        <v>54</v>
      </c>
      <c r="C10" s="202">
        <v>2024</v>
      </c>
      <c r="D10" s="203"/>
      <c r="E10" s="203"/>
      <c r="F10" s="203"/>
      <c r="G10" s="203"/>
      <c r="H10" s="203"/>
      <c r="I10" s="204"/>
      <c r="J10" s="200" t="s">
        <v>1</v>
      </c>
      <c r="K10" s="201"/>
      <c r="L10" s="201"/>
      <c r="M10" s="201"/>
      <c r="N10" s="180" t="s">
        <v>133</v>
      </c>
      <c r="O10" s="181"/>
      <c r="P10" s="182"/>
      <c r="Q10" s="4"/>
    </row>
    <row r="11" spans="1:19" ht="3" customHeight="1" thickBot="1" x14ac:dyDescent="0.3">
      <c r="A11" s="4"/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9"/>
      <c r="Q11" s="4"/>
    </row>
    <row r="12" spans="1:19" ht="30" customHeight="1" thickBot="1" x14ac:dyDescent="0.3">
      <c r="A12" s="4"/>
      <c r="B12" s="9" t="s">
        <v>0</v>
      </c>
      <c r="C12" s="85" t="s">
        <v>101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  <c r="Q12" s="4"/>
    </row>
    <row r="13" spans="1:19" ht="3" customHeight="1" thickBot="1" x14ac:dyDescent="0.3">
      <c r="A13" s="4"/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5"/>
      <c r="Q13" s="4"/>
    </row>
    <row r="14" spans="1:19" ht="30" customHeight="1" thickBot="1" x14ac:dyDescent="0.3">
      <c r="A14" s="4"/>
      <c r="B14" s="9" t="s">
        <v>6</v>
      </c>
      <c r="C14" s="190" t="s">
        <v>108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Q14" s="4"/>
    </row>
    <row r="15" spans="1:19" ht="3" customHeight="1" thickBot="1" x14ac:dyDescent="0.3">
      <c r="A15" s="4"/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7"/>
      <c r="Q15" s="4"/>
    </row>
    <row r="16" spans="1:19" ht="30" customHeight="1" thickBot="1" x14ac:dyDescent="0.3">
      <c r="A16" s="4"/>
      <c r="B16" s="9" t="s">
        <v>25</v>
      </c>
      <c r="C16" s="180" t="s">
        <v>109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2"/>
      <c r="Q16" s="4"/>
    </row>
    <row r="17" spans="1:17" ht="4.5" customHeight="1" thickBot="1" x14ac:dyDescent="0.3">
      <c r="A17" s="4"/>
      <c r="B17" s="155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7"/>
      <c r="Q17" s="4"/>
    </row>
    <row r="18" spans="1:17" ht="30" customHeight="1" thickBot="1" x14ac:dyDescent="0.3">
      <c r="A18" s="4"/>
      <c r="B18" s="9" t="s">
        <v>11</v>
      </c>
      <c r="C18" s="183" t="s">
        <v>172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5"/>
      <c r="Q18" s="4"/>
    </row>
    <row r="19" spans="1:17" ht="3" customHeight="1" thickBot="1" x14ac:dyDescent="0.3">
      <c r="A19" s="4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4"/>
    </row>
    <row r="20" spans="1:17" ht="17.25" customHeight="1" thickBot="1" x14ac:dyDescent="0.3">
      <c r="A20" s="4"/>
      <c r="B20" s="113" t="s">
        <v>26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  <c r="Q20" s="4"/>
    </row>
    <row r="21" spans="1:17" ht="3" customHeight="1" thickBot="1" x14ac:dyDescent="0.3">
      <c r="A21" s="4"/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70"/>
      <c r="Q21" s="4"/>
    </row>
    <row r="22" spans="1:17" ht="51" customHeight="1" thickBot="1" x14ac:dyDescent="0.3">
      <c r="A22" s="4"/>
      <c r="B22" s="9" t="s">
        <v>3</v>
      </c>
      <c r="C22" s="171" t="s">
        <v>110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3"/>
      <c r="Q22" s="4"/>
    </row>
    <row r="23" spans="1:17" ht="3" customHeight="1" thickBot="1" x14ac:dyDescent="0.3">
      <c r="A23" s="4"/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7"/>
      <c r="Q23" s="4"/>
    </row>
    <row r="24" spans="1:17" ht="82.5" customHeight="1" thickBot="1" x14ac:dyDescent="0.3">
      <c r="A24" s="4"/>
      <c r="B24" s="9" t="s">
        <v>12</v>
      </c>
      <c r="C24" s="174" t="s">
        <v>111</v>
      </c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6"/>
      <c r="Q24" s="4"/>
    </row>
    <row r="25" spans="1:17" ht="3" customHeight="1" thickBot="1" x14ac:dyDescent="0.3">
      <c r="A25" s="4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9"/>
      <c r="Q25" s="4"/>
    </row>
    <row r="26" spans="1:17" ht="13.5" customHeight="1" thickBot="1" x14ac:dyDescent="0.3">
      <c r="A26" s="4"/>
      <c r="B26" s="10" t="s">
        <v>2</v>
      </c>
      <c r="C26" s="158">
        <v>0.8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60"/>
      <c r="Q26" s="4"/>
    </row>
    <row r="27" spans="1:17" ht="3" customHeight="1" thickBot="1" x14ac:dyDescent="0.3">
      <c r="A27" s="4"/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3"/>
      <c r="Q27" s="4"/>
    </row>
    <row r="28" spans="1:17" ht="12.75" customHeight="1" thickBot="1" x14ac:dyDescent="0.3">
      <c r="A28" s="4"/>
      <c r="B28" s="10" t="s">
        <v>13</v>
      </c>
      <c r="C28" s="11" t="s">
        <v>14</v>
      </c>
      <c r="D28" s="164" t="s">
        <v>83</v>
      </c>
      <c r="E28" s="159"/>
      <c r="F28" s="159"/>
      <c r="G28" s="160"/>
      <c r="H28" s="165" t="s">
        <v>15</v>
      </c>
      <c r="I28" s="165"/>
      <c r="J28" s="165"/>
      <c r="K28" s="164" t="s">
        <v>82</v>
      </c>
      <c r="L28" s="159"/>
      <c r="M28" s="160"/>
      <c r="N28" s="166" t="s">
        <v>16</v>
      </c>
      <c r="O28" s="167"/>
      <c r="P28" s="48" t="s">
        <v>84</v>
      </c>
      <c r="Q28" s="4"/>
    </row>
    <row r="29" spans="1:17" ht="3" customHeight="1" thickBot="1" x14ac:dyDescent="0.3">
      <c r="A29" s="4"/>
      <c r="B29" s="152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4"/>
      <c r="Q29" s="4"/>
    </row>
    <row r="30" spans="1:17" ht="13.8" thickBot="1" x14ac:dyDescent="0.3">
      <c r="A30" s="4"/>
      <c r="B30" s="21" t="s">
        <v>7</v>
      </c>
      <c r="C30" s="146" t="s">
        <v>93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  <c r="Q30" s="4"/>
    </row>
    <row r="31" spans="1:17" ht="3" customHeight="1" thickBot="1" x14ac:dyDescent="0.3">
      <c r="A31" s="4"/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7"/>
      <c r="Q31" s="4"/>
    </row>
    <row r="32" spans="1:17" ht="13.8" thickBot="1" x14ac:dyDescent="0.3">
      <c r="A32" s="4"/>
      <c r="B32" s="21" t="s">
        <v>4</v>
      </c>
      <c r="C32" s="140" t="s">
        <v>49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  <c r="Q32" s="4"/>
    </row>
    <row r="33" spans="1:17" ht="3" customHeight="1" thickBot="1" x14ac:dyDescent="0.3">
      <c r="A33" s="4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7"/>
      <c r="Q33" s="4"/>
    </row>
    <row r="34" spans="1:17" ht="13.8" thickBot="1" x14ac:dyDescent="0.3">
      <c r="A34" s="4"/>
      <c r="B34" s="21" t="s">
        <v>23</v>
      </c>
      <c r="C34" s="140" t="s">
        <v>49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  <c r="Q34" s="4"/>
    </row>
    <row r="35" spans="1:17" ht="3" customHeight="1" thickBot="1" x14ac:dyDescent="0.3">
      <c r="A35" s="4"/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  <c r="Q35" s="4"/>
    </row>
    <row r="36" spans="1:17" ht="16.5" customHeight="1" thickBot="1" x14ac:dyDescent="0.3">
      <c r="A36" s="4"/>
      <c r="B36" s="21" t="s">
        <v>43</v>
      </c>
      <c r="C36" s="146" t="s">
        <v>49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  <c r="Q36" s="4"/>
    </row>
    <row r="37" spans="1:17" ht="3" customHeight="1" thickBot="1" x14ac:dyDescent="0.3">
      <c r="A37" s="4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"/>
    </row>
    <row r="38" spans="1:17" x14ac:dyDescent="0.25">
      <c r="A38" s="4"/>
      <c r="B38" s="147" t="s">
        <v>17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9"/>
      <c r="Q38" s="4"/>
    </row>
    <row r="39" spans="1:17" x14ac:dyDescent="0.25">
      <c r="A39" s="4"/>
      <c r="B39" s="46" t="s">
        <v>22</v>
      </c>
      <c r="C39" s="150" t="s">
        <v>18</v>
      </c>
      <c r="D39" s="150"/>
      <c r="E39" s="150"/>
      <c r="F39" s="150"/>
      <c r="G39" s="150"/>
      <c r="H39" s="150" t="s">
        <v>7</v>
      </c>
      <c r="I39" s="150"/>
      <c r="J39" s="150"/>
      <c r="K39" s="150"/>
      <c r="L39" s="150"/>
      <c r="M39" s="150" t="s">
        <v>19</v>
      </c>
      <c r="N39" s="150"/>
      <c r="O39" s="150"/>
      <c r="P39" s="151"/>
      <c r="Q39" s="4"/>
    </row>
    <row r="40" spans="1:17" ht="54" customHeight="1" x14ac:dyDescent="0.25">
      <c r="A40" s="4"/>
      <c r="B40" s="58" t="s">
        <v>112</v>
      </c>
      <c r="C40" s="126" t="s">
        <v>113</v>
      </c>
      <c r="D40" s="127"/>
      <c r="E40" s="127"/>
      <c r="F40" s="127"/>
      <c r="G40" s="128"/>
      <c r="H40" s="129" t="s">
        <v>114</v>
      </c>
      <c r="I40" s="130"/>
      <c r="J40" s="130"/>
      <c r="K40" s="130"/>
      <c r="L40" s="131"/>
      <c r="M40" s="129" t="s">
        <v>115</v>
      </c>
      <c r="N40" s="130"/>
      <c r="O40" s="130"/>
      <c r="P40" s="132"/>
      <c r="Q40" s="4"/>
    </row>
    <row r="41" spans="1:17" ht="55.5" customHeight="1" x14ac:dyDescent="0.25">
      <c r="A41" s="4"/>
      <c r="B41" s="59" t="s">
        <v>116</v>
      </c>
      <c r="C41" s="133" t="s">
        <v>113</v>
      </c>
      <c r="D41" s="134"/>
      <c r="E41" s="134"/>
      <c r="F41" s="134"/>
      <c r="G41" s="135"/>
      <c r="H41" s="136" t="s">
        <v>114</v>
      </c>
      <c r="I41" s="137"/>
      <c r="J41" s="137"/>
      <c r="K41" s="137"/>
      <c r="L41" s="138"/>
      <c r="M41" s="136" t="s">
        <v>115</v>
      </c>
      <c r="N41" s="137"/>
      <c r="O41" s="137"/>
      <c r="P41" s="139"/>
      <c r="Q41" s="4"/>
    </row>
    <row r="42" spans="1:17" ht="13.5" customHeight="1" x14ac:dyDescent="0.25">
      <c r="A42" s="4"/>
      <c r="B42" s="50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5"/>
      <c r="Q42" s="4"/>
    </row>
    <row r="43" spans="1:17" ht="12.75" customHeight="1" x14ac:dyDescent="0.25">
      <c r="A43" s="4"/>
      <c r="B43" s="50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5"/>
      <c r="Q43" s="4"/>
    </row>
    <row r="44" spans="1:17" ht="11.25" customHeight="1" thickBot="1" x14ac:dyDescent="0.3">
      <c r="A44" s="4"/>
      <c r="B44" s="5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2"/>
      <c r="Q44" s="4"/>
    </row>
    <row r="45" spans="1:17" ht="3" customHeight="1" thickBot="1" x14ac:dyDescent="0.3">
      <c r="A45" s="4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"/>
    </row>
    <row r="46" spans="1:17" ht="13.5" customHeight="1" thickBot="1" x14ac:dyDescent="0.3">
      <c r="A46" s="4"/>
      <c r="B46" s="113" t="s">
        <v>8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4"/>
    </row>
    <row r="47" spans="1:17" ht="3" customHeight="1" thickBot="1" x14ac:dyDescent="0.3">
      <c r="A47" s="4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5"/>
      <c r="Q47" s="4"/>
    </row>
    <row r="48" spans="1:17" x14ac:dyDescent="0.25">
      <c r="A48" s="4"/>
      <c r="B48" s="116" t="s">
        <v>20</v>
      </c>
      <c r="C48" s="77" t="s">
        <v>9</v>
      </c>
      <c r="D48" s="121" t="s">
        <v>189</v>
      </c>
      <c r="E48" s="122"/>
      <c r="F48" s="123"/>
      <c r="G48" s="121" t="s">
        <v>190</v>
      </c>
      <c r="H48" s="122"/>
      <c r="I48" s="123"/>
      <c r="J48" s="121" t="s">
        <v>191</v>
      </c>
      <c r="K48" s="122"/>
      <c r="L48" s="123"/>
      <c r="M48" s="121" t="s">
        <v>192</v>
      </c>
      <c r="N48" s="122"/>
      <c r="O48" s="123"/>
      <c r="P48" s="12" t="s">
        <v>24</v>
      </c>
      <c r="Q48" s="4"/>
    </row>
    <row r="49" spans="1:17" ht="13.8" thickBot="1" x14ac:dyDescent="0.3">
      <c r="A49" s="4"/>
      <c r="B49" s="117"/>
      <c r="C49" s="13" t="s">
        <v>10</v>
      </c>
      <c r="D49" s="81">
        <f>+'Registro Derechos Petición'!C10/'Registro Derechos Petición'!C11</f>
        <v>1</v>
      </c>
      <c r="E49" s="82"/>
      <c r="F49" s="83"/>
      <c r="G49" s="81">
        <f>+'Registro Derechos Petición'!E10/'Registro Derechos Petición'!E11</f>
        <v>1</v>
      </c>
      <c r="H49" s="82"/>
      <c r="I49" s="83"/>
      <c r="J49" s="78">
        <f>+'Registro Derechos Petición'!G10/'Registro Derechos Petición'!G11</f>
        <v>0.97826086956521741</v>
      </c>
      <c r="K49" s="79"/>
      <c r="L49" s="80"/>
      <c r="M49" s="81">
        <f>+'Registro Derechos Petición'!I10/'Registro Derechos Petición'!I11</f>
        <v>0.20895522388059701</v>
      </c>
      <c r="N49" s="82"/>
      <c r="O49" s="83"/>
      <c r="P49" s="14">
        <f>+'Registro Derechos Petición'!L10</f>
        <v>0.84419263456090654</v>
      </c>
      <c r="Q49" s="4"/>
    </row>
    <row r="50" spans="1:17" ht="3" customHeight="1" thickBot="1" x14ac:dyDescent="0.3">
      <c r="A50" s="4"/>
      <c r="B50" s="53">
        <v>0.9</v>
      </c>
      <c r="C50" s="54"/>
      <c r="D50" s="55">
        <f t="shared" ref="D50:E50" si="0">+$C$26</f>
        <v>0.8</v>
      </c>
      <c r="E50" s="55">
        <f t="shared" si="0"/>
        <v>0.8</v>
      </c>
      <c r="F50" s="55">
        <f>+$C$26</f>
        <v>0.8</v>
      </c>
      <c r="G50" s="55">
        <f t="shared" ref="G50:O50" si="1">+$C$26</f>
        <v>0.8</v>
      </c>
      <c r="H50" s="55">
        <f t="shared" si="1"/>
        <v>0.8</v>
      </c>
      <c r="I50" s="55">
        <f t="shared" si="1"/>
        <v>0.8</v>
      </c>
      <c r="J50" s="55">
        <f t="shared" si="1"/>
        <v>0.8</v>
      </c>
      <c r="K50" s="55">
        <f t="shared" si="1"/>
        <v>0.8</v>
      </c>
      <c r="L50" s="55">
        <f t="shared" si="1"/>
        <v>0.8</v>
      </c>
      <c r="M50" s="55">
        <f t="shared" si="1"/>
        <v>0.8</v>
      </c>
      <c r="N50" s="55">
        <f t="shared" si="1"/>
        <v>0.8</v>
      </c>
      <c r="O50" s="55">
        <f t="shared" si="1"/>
        <v>0.8</v>
      </c>
      <c r="P50" s="55">
        <f>+$C$26</f>
        <v>0.8</v>
      </c>
      <c r="Q50" s="4"/>
    </row>
    <row r="51" spans="1:17" ht="22.5" customHeight="1" thickBot="1" x14ac:dyDescent="0.3">
      <c r="A51" s="4"/>
      <c r="B51" s="118" t="s">
        <v>21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  <c r="Q51" s="4"/>
    </row>
    <row r="52" spans="1:17" x14ac:dyDescent="0.25">
      <c r="A52" s="4"/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4"/>
    </row>
    <row r="53" spans="1:17" x14ac:dyDescent="0.25">
      <c r="A53" s="4"/>
      <c r="B53" s="104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4"/>
    </row>
    <row r="54" spans="1:17" x14ac:dyDescent="0.25">
      <c r="A54" s="4"/>
      <c r="B54" s="104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Q54" s="4"/>
    </row>
    <row r="55" spans="1:17" x14ac:dyDescent="0.25">
      <c r="A55" s="4"/>
      <c r="B55" s="104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4"/>
    </row>
    <row r="56" spans="1:17" x14ac:dyDescent="0.25">
      <c r="A56" s="4"/>
      <c r="B56" s="104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  <c r="Q56" s="4"/>
    </row>
    <row r="57" spans="1:17" x14ac:dyDescent="0.25">
      <c r="A57" s="4"/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4"/>
    </row>
    <row r="58" spans="1:17" x14ac:dyDescent="0.25">
      <c r="A58" s="4"/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4"/>
    </row>
    <row r="59" spans="1:17" x14ac:dyDescent="0.25">
      <c r="A59" s="4"/>
      <c r="B59" s="104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  <c r="Q59" s="4"/>
    </row>
    <row r="60" spans="1:17" ht="49.2" customHeight="1" x14ac:dyDescent="0.25">
      <c r="A60" s="4"/>
      <c r="B60" s="104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6"/>
      <c r="Q60" s="4"/>
    </row>
    <row r="61" spans="1:17" ht="49.2" customHeight="1" x14ac:dyDescent="0.25">
      <c r="A61" s="4"/>
      <c r="B61" s="104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6"/>
      <c r="Q61" s="4"/>
    </row>
    <row r="62" spans="1:17" x14ac:dyDescent="0.25">
      <c r="A62" s="4"/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6"/>
      <c r="Q62" s="4"/>
    </row>
    <row r="63" spans="1:17" x14ac:dyDescent="0.25">
      <c r="A63" s="4"/>
      <c r="B63" s="10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6"/>
      <c r="Q63" s="4"/>
    </row>
    <row r="64" spans="1:17" x14ac:dyDescent="0.25">
      <c r="A64" s="4"/>
      <c r="B64" s="104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6"/>
      <c r="Q64" s="4"/>
    </row>
    <row r="65" spans="1:19" x14ac:dyDescent="0.25">
      <c r="A65" s="4"/>
      <c r="B65" s="104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6"/>
      <c r="Q65" s="4"/>
    </row>
    <row r="66" spans="1:19" x14ac:dyDescent="0.25">
      <c r="A66" s="4"/>
      <c r="B66" s="104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6"/>
      <c r="Q66" s="4"/>
    </row>
    <row r="67" spans="1:19" ht="13.8" thickBot="1" x14ac:dyDescent="0.3">
      <c r="A67" s="4"/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9"/>
      <c r="Q67" s="4"/>
    </row>
    <row r="68" spans="1:19" s="5" customFormat="1" ht="3" customHeight="1" thickBot="1" x14ac:dyDescent="0.3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S68" s="56"/>
    </row>
    <row r="69" spans="1:19" ht="15" customHeight="1" x14ac:dyDescent="0.25">
      <c r="A69" s="4"/>
      <c r="B69" s="98" t="s">
        <v>5</v>
      </c>
      <c r="C69" s="95" t="s">
        <v>89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  <c r="Q69" s="4"/>
    </row>
    <row r="70" spans="1:19" ht="61.2" customHeight="1" x14ac:dyDescent="0.25">
      <c r="A70" s="4"/>
      <c r="B70" s="99"/>
      <c r="C70" s="89" t="s">
        <v>177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1"/>
      <c r="Q70" s="4"/>
    </row>
    <row r="71" spans="1:19" ht="69.599999999999994" customHeight="1" x14ac:dyDescent="0.25">
      <c r="A71" s="4"/>
      <c r="B71" s="99"/>
      <c r="C71" s="89" t="s">
        <v>185</v>
      </c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1"/>
      <c r="Q71" s="4"/>
    </row>
    <row r="72" spans="1:19" ht="50.4" customHeight="1" x14ac:dyDescent="0.25">
      <c r="A72" s="4"/>
      <c r="B72" s="99"/>
      <c r="C72" s="89" t="s">
        <v>184</v>
      </c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1"/>
      <c r="Q72" s="4"/>
    </row>
    <row r="73" spans="1:19" ht="17.25" customHeight="1" x14ac:dyDescent="0.25">
      <c r="A73" s="4"/>
      <c r="B73" s="99"/>
      <c r="C73" s="92" t="s">
        <v>92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4"/>
      <c r="Q73" s="4"/>
    </row>
    <row r="74" spans="1:19" ht="68.400000000000006" customHeight="1" thickBot="1" x14ac:dyDescent="0.3">
      <c r="A74" s="4"/>
      <c r="B74" s="100"/>
      <c r="C74" s="89" t="s">
        <v>194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1"/>
      <c r="Q74" s="4"/>
    </row>
    <row r="75" spans="1:19" ht="30.75" customHeight="1" thickBot="1" x14ac:dyDescent="0.3">
      <c r="A75" s="4"/>
      <c r="B75" s="57" t="s">
        <v>42</v>
      </c>
      <c r="C75" s="84" t="s">
        <v>117</v>
      </c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6"/>
      <c r="Q75" s="4"/>
    </row>
    <row r="76" spans="1:19" ht="27.75" customHeight="1" thickBot="1" x14ac:dyDescent="0.3">
      <c r="A76" s="4"/>
      <c r="B76" s="57" t="s">
        <v>55</v>
      </c>
      <c r="C76" s="87" t="s">
        <v>56</v>
      </c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8"/>
      <c r="Q76" s="4"/>
    </row>
    <row r="77" spans="1:19" x14ac:dyDescent="0.25">
      <c r="B77" s="2"/>
    </row>
    <row r="78" spans="1:19" x14ac:dyDescent="0.25">
      <c r="B78" s="2"/>
    </row>
    <row r="79" spans="1:19" x14ac:dyDescent="0.25">
      <c r="B79" s="2"/>
      <c r="C79" s="6"/>
    </row>
    <row r="80" spans="1:19" hidden="1" x14ac:dyDescent="0.25">
      <c r="B80" s="2"/>
      <c r="C80" s="2">
        <v>2018</v>
      </c>
    </row>
    <row r="81" spans="2:15" hidden="1" x14ac:dyDescent="0.25">
      <c r="B81" s="2"/>
      <c r="C81" s="2">
        <v>2019</v>
      </c>
    </row>
    <row r="82" spans="2:15" x14ac:dyDescent="0.25">
      <c r="B82" s="2"/>
    </row>
    <row r="83" spans="2:15" x14ac:dyDescent="0.25">
      <c r="B83" s="2"/>
    </row>
    <row r="84" spans="2:15" x14ac:dyDescent="0.25">
      <c r="B84" s="2"/>
    </row>
    <row r="85" spans="2:15" x14ac:dyDescent="0.25">
      <c r="B85" s="2"/>
    </row>
    <row r="86" spans="2:15" x14ac:dyDescent="0.25">
      <c r="B86" s="2"/>
    </row>
    <row r="87" spans="2:15" s="3" customFormat="1" x14ac:dyDescent="0.25"/>
    <row r="88" spans="2:15" s="3" customFormat="1" x14ac:dyDescent="0.25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</row>
    <row r="89" spans="2:15" s="3" customFormat="1" x14ac:dyDescent="0.25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</row>
    <row r="90" spans="2:15" s="3" customFormat="1" x14ac:dyDescent="0.25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2:15" s="3" customFormat="1" x14ac:dyDescent="0.25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2:15" s="3" customFormat="1" x14ac:dyDescent="0.25">
      <c r="B92" s="36"/>
      <c r="C92" s="36"/>
      <c r="D92" s="36"/>
      <c r="E92" s="36"/>
      <c r="F92" s="36"/>
      <c r="G92" s="41"/>
      <c r="H92" s="41"/>
      <c r="I92" s="41"/>
      <c r="J92" s="41"/>
      <c r="K92" s="41"/>
      <c r="L92" s="41"/>
      <c r="M92" s="41"/>
      <c r="N92" s="41"/>
      <c r="O92" s="41"/>
    </row>
    <row r="93" spans="2:15" s="3" customFormat="1" x14ac:dyDescent="0.25">
      <c r="B93" s="36"/>
      <c r="C93" s="36"/>
      <c r="D93" s="36"/>
      <c r="E93" s="36"/>
      <c r="F93" s="36"/>
      <c r="G93" s="41"/>
      <c r="H93" s="41"/>
      <c r="I93" s="41"/>
      <c r="J93" s="41"/>
      <c r="K93" s="41"/>
      <c r="L93" s="41"/>
      <c r="M93" s="41"/>
      <c r="N93" s="41"/>
      <c r="O93" s="41"/>
    </row>
    <row r="94" spans="2:15" s="3" customFormat="1" x14ac:dyDescent="0.25">
      <c r="B94" s="36"/>
      <c r="C94" s="36"/>
      <c r="D94" s="36"/>
      <c r="E94" s="36"/>
      <c r="F94" s="36"/>
      <c r="G94" s="41"/>
      <c r="H94" s="41"/>
      <c r="I94" s="41"/>
      <c r="J94" s="41"/>
      <c r="K94" s="41"/>
      <c r="L94" s="41"/>
      <c r="M94" s="41"/>
      <c r="N94" s="41"/>
      <c r="O94" s="41"/>
    </row>
    <row r="95" spans="2:15" s="3" customFormat="1" x14ac:dyDescent="0.25">
      <c r="B95" s="36"/>
      <c r="C95" s="36"/>
      <c r="D95" s="36"/>
      <c r="E95" s="36"/>
      <c r="F95" s="36"/>
      <c r="G95" s="41"/>
      <c r="H95" s="41"/>
      <c r="I95" s="41"/>
      <c r="J95" s="41"/>
      <c r="K95" s="41"/>
      <c r="L95" s="41"/>
      <c r="M95" s="41"/>
      <c r="N95" s="41"/>
      <c r="O95" s="41"/>
    </row>
    <row r="96" spans="2:15" s="3" customFormat="1" x14ac:dyDescent="0.25">
      <c r="B96" s="36"/>
      <c r="C96" s="36"/>
      <c r="D96" s="36"/>
      <c r="E96" s="36"/>
      <c r="F96" s="36"/>
      <c r="G96" s="41"/>
      <c r="H96" s="41"/>
      <c r="I96" s="41"/>
      <c r="J96" s="41"/>
      <c r="K96" s="41"/>
      <c r="L96" s="41"/>
      <c r="M96" s="41"/>
      <c r="N96" s="41"/>
      <c r="O96" s="41"/>
    </row>
    <row r="97" spans="2:17" s="3" customFormat="1" x14ac:dyDescent="0.25">
      <c r="B97" s="36"/>
      <c r="C97" s="36"/>
      <c r="D97" s="36"/>
      <c r="E97" s="36"/>
      <c r="F97" s="36"/>
      <c r="G97" s="41"/>
      <c r="H97" s="41"/>
      <c r="I97" s="41"/>
      <c r="J97" s="41"/>
      <c r="K97" s="41"/>
      <c r="L97" s="41"/>
      <c r="M97" s="41"/>
      <c r="N97" s="41"/>
      <c r="O97" s="41"/>
    </row>
    <row r="98" spans="2:17" s="3" customFormat="1" x14ac:dyDescent="0.25">
      <c r="B98" s="36"/>
      <c r="C98" s="36"/>
      <c r="D98" s="36"/>
      <c r="E98" s="36"/>
      <c r="F98" s="36"/>
      <c r="G98" s="41"/>
      <c r="H98" s="41"/>
      <c r="I98" s="41"/>
      <c r="J98" s="41"/>
      <c r="K98" s="41"/>
      <c r="L98" s="41"/>
      <c r="M98" s="41"/>
      <c r="N98" s="41"/>
      <c r="O98" s="41"/>
      <c r="P98" s="35"/>
    </row>
    <row r="99" spans="2:17" s="3" customFormat="1" x14ac:dyDescent="0.25">
      <c r="B99" s="36"/>
      <c r="C99" s="36"/>
      <c r="D99" s="36"/>
      <c r="E99" s="36"/>
      <c r="F99" s="36"/>
      <c r="G99" s="41"/>
      <c r="H99" s="41"/>
      <c r="I99" s="41"/>
      <c r="J99" s="41"/>
      <c r="K99" s="41"/>
      <c r="L99" s="41"/>
      <c r="M99" s="41"/>
      <c r="N99" s="41"/>
      <c r="O99" s="41"/>
      <c r="P99" s="35"/>
    </row>
    <row r="100" spans="2:17" s="3" customFormat="1" x14ac:dyDescent="0.25">
      <c r="B100" s="36"/>
      <c r="C100" s="36"/>
      <c r="D100" s="36"/>
      <c r="E100" s="36"/>
      <c r="F100" s="36"/>
      <c r="G100" s="41"/>
      <c r="H100" s="41"/>
      <c r="I100" s="41"/>
      <c r="J100" s="41"/>
      <c r="K100" s="41"/>
      <c r="L100" s="41"/>
      <c r="M100" s="41"/>
      <c r="N100" s="41"/>
      <c r="O100" s="41"/>
      <c r="P100" s="35"/>
    </row>
    <row r="101" spans="2:17" s="3" customFormat="1" x14ac:dyDescent="0.25">
      <c r="B101" s="36"/>
      <c r="C101" s="36"/>
      <c r="D101" s="36"/>
      <c r="E101" s="36"/>
      <c r="F101" s="36"/>
      <c r="G101" s="41"/>
      <c r="H101" s="41"/>
      <c r="I101" s="41"/>
      <c r="J101" s="41"/>
      <c r="K101" s="41"/>
      <c r="L101" s="41"/>
      <c r="M101" s="41"/>
      <c r="N101" s="41"/>
      <c r="O101" s="41"/>
      <c r="P101" s="35"/>
      <c r="Q101" s="7" t="s">
        <v>47</v>
      </c>
    </row>
    <row r="102" spans="2:17" s="3" customFormat="1" x14ac:dyDescent="0.25">
      <c r="B102" s="8"/>
      <c r="C102" s="8"/>
      <c r="D102" s="36"/>
      <c r="E102" s="36"/>
      <c r="F102" s="36"/>
      <c r="G102" s="41"/>
      <c r="H102" s="41"/>
      <c r="I102" s="41"/>
      <c r="J102" s="41"/>
      <c r="K102" s="41"/>
      <c r="L102" s="41"/>
      <c r="M102" s="41"/>
      <c r="N102" s="41"/>
      <c r="O102" s="41"/>
      <c r="P102" s="35"/>
      <c r="Q102" s="7" t="s">
        <v>48</v>
      </c>
    </row>
    <row r="103" spans="2:17" s="3" customFormat="1" x14ac:dyDescent="0.25">
      <c r="B103" s="8"/>
      <c r="C103" s="8"/>
      <c r="D103" s="36"/>
      <c r="E103" s="36"/>
      <c r="F103" s="36"/>
      <c r="G103" s="41"/>
      <c r="H103" s="41"/>
      <c r="I103" s="41"/>
      <c r="J103" s="41"/>
      <c r="K103" s="41"/>
      <c r="L103" s="41"/>
      <c r="M103" s="41"/>
      <c r="N103" s="41"/>
      <c r="O103" s="41"/>
      <c r="P103" s="35"/>
      <c r="Q103" s="7" t="s">
        <v>50</v>
      </c>
    </row>
    <row r="104" spans="2:17" s="3" customFormat="1" x14ac:dyDescent="0.25">
      <c r="B104" s="8"/>
      <c r="C104" s="8"/>
      <c r="D104" s="36"/>
      <c r="E104" s="36"/>
      <c r="F104" s="36"/>
      <c r="G104" s="41"/>
      <c r="H104" s="41"/>
      <c r="I104" s="41"/>
      <c r="J104" s="41"/>
      <c r="K104" s="41"/>
      <c r="L104" s="41"/>
      <c r="M104" s="41"/>
      <c r="N104" s="41"/>
      <c r="O104" s="41"/>
      <c r="P104" s="35"/>
      <c r="Q104" s="7" t="s">
        <v>49</v>
      </c>
    </row>
    <row r="105" spans="2:17" s="3" customFormat="1" x14ac:dyDescent="0.25">
      <c r="B105" s="36"/>
      <c r="C105" s="8"/>
      <c r="D105" s="36"/>
      <c r="E105" s="36"/>
      <c r="F105" s="36"/>
      <c r="G105" s="41"/>
      <c r="H105" s="41"/>
      <c r="I105" s="41"/>
      <c r="J105" s="41"/>
      <c r="K105" s="41"/>
      <c r="L105" s="41"/>
      <c r="M105" s="42"/>
      <c r="N105" s="41"/>
      <c r="O105" s="41"/>
      <c r="P105" s="35"/>
      <c r="Q105" s="7" t="s">
        <v>51</v>
      </c>
    </row>
    <row r="106" spans="2:17" s="3" customFormat="1" x14ac:dyDescent="0.25">
      <c r="B106" s="36"/>
      <c r="C106" s="8"/>
      <c r="D106" s="36"/>
      <c r="E106" s="36"/>
      <c r="F106" s="36"/>
      <c r="G106" s="41"/>
      <c r="H106" s="41"/>
      <c r="I106" s="41"/>
      <c r="J106" s="41"/>
      <c r="K106" s="41"/>
      <c r="L106" s="41"/>
      <c r="M106" s="41"/>
      <c r="N106" s="41" t="s">
        <v>46</v>
      </c>
      <c r="O106" s="41"/>
      <c r="P106" s="35"/>
      <c r="Q106" s="7" t="s">
        <v>52</v>
      </c>
    </row>
    <row r="107" spans="2:17" s="3" customFormat="1" x14ac:dyDescent="0.25">
      <c r="B107" s="36"/>
      <c r="C107" s="8"/>
      <c r="D107" s="36"/>
      <c r="E107" s="36"/>
      <c r="F107" s="36"/>
      <c r="G107" s="41"/>
      <c r="H107" s="41"/>
      <c r="I107" s="41"/>
      <c r="J107" s="41"/>
      <c r="K107" s="41"/>
      <c r="L107" s="41"/>
      <c r="M107" s="41"/>
      <c r="N107" s="41"/>
      <c r="O107" s="41"/>
      <c r="P107" s="35"/>
    </row>
    <row r="108" spans="2:17" s="3" customFormat="1" x14ac:dyDescent="0.25">
      <c r="B108" s="36"/>
      <c r="C108" s="8"/>
      <c r="D108" s="36"/>
      <c r="E108" s="36"/>
      <c r="F108" s="36"/>
      <c r="G108" s="41"/>
      <c r="H108" s="41"/>
      <c r="I108" s="41"/>
      <c r="J108" s="41"/>
      <c r="K108" s="41"/>
      <c r="L108" s="41"/>
      <c r="M108" s="41"/>
      <c r="N108" s="41"/>
      <c r="O108" s="41"/>
      <c r="P108" s="35"/>
    </row>
    <row r="109" spans="2:17" s="3" customFormat="1" x14ac:dyDescent="0.25">
      <c r="B109" s="36"/>
      <c r="C109" s="36"/>
      <c r="D109" s="36"/>
      <c r="E109" s="36"/>
      <c r="F109" s="36"/>
      <c r="G109" s="41"/>
      <c r="H109" s="41"/>
      <c r="I109" s="41"/>
      <c r="J109" s="41"/>
      <c r="K109" s="41"/>
      <c r="L109" s="41"/>
      <c r="M109" s="41"/>
      <c r="N109" s="41"/>
      <c r="O109" s="41"/>
      <c r="P109" s="35"/>
    </row>
    <row r="110" spans="2:17" s="3" customFormat="1" x14ac:dyDescent="0.25">
      <c r="B110" s="36"/>
      <c r="C110" s="36"/>
      <c r="D110" s="36"/>
      <c r="E110" s="36"/>
      <c r="F110" s="36"/>
      <c r="G110" s="41"/>
      <c r="H110" s="41"/>
      <c r="I110" s="41"/>
      <c r="J110" s="41"/>
      <c r="K110" s="41"/>
      <c r="L110" s="41"/>
      <c r="M110" s="41"/>
      <c r="N110" s="41"/>
      <c r="O110" s="41"/>
      <c r="P110" s="35"/>
    </row>
    <row r="111" spans="2:17" s="3" customFormat="1" x14ac:dyDescent="0.25">
      <c r="B111" s="36"/>
      <c r="C111" s="36"/>
      <c r="D111" s="36"/>
      <c r="E111" s="36"/>
      <c r="F111" s="36"/>
      <c r="G111" s="41"/>
      <c r="H111" s="41"/>
      <c r="I111" s="41"/>
      <c r="J111" s="41"/>
      <c r="K111" s="41"/>
      <c r="L111" s="41"/>
      <c r="M111" s="41"/>
      <c r="N111" s="41"/>
      <c r="O111" s="41"/>
      <c r="P111" s="35"/>
      <c r="Q111" s="7">
        <v>2015</v>
      </c>
    </row>
    <row r="112" spans="2:17" s="3" customFormat="1" ht="12.75" customHeight="1" x14ac:dyDescent="0.25">
      <c r="B112" s="36"/>
      <c r="C112" s="36"/>
      <c r="D112" s="36"/>
      <c r="E112" s="36"/>
      <c r="F112" s="36"/>
      <c r="G112" s="41"/>
      <c r="H112" s="41"/>
      <c r="I112" s="41"/>
      <c r="J112" s="41"/>
      <c r="K112" s="41"/>
      <c r="L112" s="41"/>
      <c r="M112" s="41"/>
      <c r="N112" s="41"/>
      <c r="O112" s="41"/>
      <c r="Q112" s="7">
        <v>2016</v>
      </c>
    </row>
    <row r="113" spans="2:17" s="3" customFormat="1" x14ac:dyDescent="0.25">
      <c r="B113" s="36"/>
      <c r="C113" s="36"/>
      <c r="D113" s="36"/>
      <c r="E113" s="36"/>
      <c r="F113" s="36"/>
      <c r="G113" s="41"/>
      <c r="H113" s="41"/>
      <c r="I113" s="41"/>
      <c r="J113" s="41"/>
      <c r="K113" s="41"/>
      <c r="L113" s="41"/>
      <c r="M113" s="41"/>
      <c r="N113" s="41"/>
      <c r="O113" s="41"/>
      <c r="Q113" s="7">
        <v>2017</v>
      </c>
    </row>
    <row r="114" spans="2:17" s="3" customFormat="1" x14ac:dyDescent="0.25">
      <c r="B114" s="36"/>
      <c r="C114" s="36"/>
      <c r="D114" s="36"/>
      <c r="E114" s="36"/>
      <c r="F114" s="36"/>
      <c r="G114" s="41"/>
      <c r="H114" s="41"/>
      <c r="I114" s="41"/>
      <c r="J114" s="41"/>
      <c r="K114" s="41"/>
      <c r="L114" s="41"/>
      <c r="M114" s="41"/>
      <c r="N114" s="41"/>
      <c r="O114" s="41"/>
      <c r="Q114" s="7">
        <v>2018</v>
      </c>
    </row>
    <row r="115" spans="2:17" s="3" customFormat="1" x14ac:dyDescent="0.25">
      <c r="B115" s="36"/>
      <c r="C115" s="36"/>
      <c r="D115" s="36"/>
      <c r="E115" s="36"/>
      <c r="F115" s="36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2:17" s="3" customFormat="1" x14ac:dyDescent="0.25">
      <c r="B116" s="36"/>
      <c r="C116" s="36"/>
      <c r="D116" s="36"/>
      <c r="E116" s="36"/>
      <c r="F116" s="36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2:17" s="3" customFormat="1" x14ac:dyDescent="0.25">
      <c r="B117" s="37"/>
      <c r="C117" s="36"/>
      <c r="D117" s="36"/>
      <c r="E117" s="36"/>
      <c r="F117" s="36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2:17" s="3" customFormat="1" x14ac:dyDescent="0.25">
      <c r="B118" s="37"/>
      <c r="C118" s="36"/>
      <c r="D118" s="36"/>
      <c r="E118" s="36"/>
      <c r="F118" s="36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2:17" s="3" customFormat="1" x14ac:dyDescent="0.25">
      <c r="B119" s="37"/>
      <c r="C119" s="36"/>
      <c r="D119" s="36"/>
      <c r="E119" s="36"/>
      <c r="F119" s="36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2:17" s="3" customFormat="1" x14ac:dyDescent="0.25">
      <c r="B120" s="37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7" s="3" customFormat="1" x14ac:dyDescent="0.25">
      <c r="B121" s="37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7" s="3" customFormat="1" x14ac:dyDescent="0.25">
      <c r="B122" s="37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7" s="3" customFormat="1" x14ac:dyDescent="0.25">
      <c r="B123" s="37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7" s="3" customFormat="1" x14ac:dyDescent="0.25">
      <c r="B124" s="38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7" s="3" customFormat="1" x14ac:dyDescent="0.25">
      <c r="B125" s="38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7" s="3" customFormat="1" x14ac:dyDescent="0.25">
      <c r="B126" s="36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2:17" s="3" customFormat="1" x14ac:dyDescent="0.25">
      <c r="B127" s="45" t="s">
        <v>170</v>
      </c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2:17" s="3" customFormat="1" x14ac:dyDescent="0.25">
      <c r="B128" s="45" t="s">
        <v>171</v>
      </c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2:16" s="3" customFormat="1" x14ac:dyDescent="0.25">
      <c r="B129" s="45" t="s">
        <v>172</v>
      </c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2:16" s="3" customFormat="1" x14ac:dyDescent="0.25">
      <c r="B130" s="45" t="s">
        <v>173</v>
      </c>
      <c r="C130" s="36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2:16" s="3" customFormat="1" x14ac:dyDescent="0.25">
      <c r="B131" s="45" t="s">
        <v>174</v>
      </c>
      <c r="C131" s="36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2:16" s="3" customFormat="1" x14ac:dyDescent="0.25">
      <c r="B132" s="45" t="s">
        <v>175</v>
      </c>
      <c r="C132" s="36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2:16" s="3" customFormat="1" x14ac:dyDescent="0.25">
      <c r="B133" s="45" t="s">
        <v>176</v>
      </c>
      <c r="C133" s="36"/>
      <c r="D133" s="36"/>
      <c r="E133" s="36"/>
      <c r="F133" s="36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2:16" s="3" customFormat="1" x14ac:dyDescent="0.25">
      <c r="B134" s="43"/>
      <c r="C134" s="36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2:16" s="3" customFormat="1" x14ac:dyDescent="0.25">
      <c r="B135" s="37"/>
      <c r="C135" s="36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2:16" s="4" customFormat="1" x14ac:dyDescent="0.25">
      <c r="B136" s="37"/>
      <c r="C136" s="36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  <c r="P136" s="3"/>
    </row>
    <row r="137" spans="2:16" s="4" customFormat="1" hidden="1" x14ac:dyDescent="0.25">
      <c r="B137" s="36" t="s">
        <v>27</v>
      </c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  <c r="P137" s="3"/>
    </row>
    <row r="138" spans="2:16" s="4" customFormat="1" hidden="1" x14ac:dyDescent="0.25">
      <c r="B138" s="8" t="s">
        <v>35</v>
      </c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  <c r="P138" s="3"/>
    </row>
    <row r="139" spans="2:16" s="4" customFormat="1" hidden="1" x14ac:dyDescent="0.25">
      <c r="B139" s="8" t="s">
        <v>72</v>
      </c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  <c r="P139" s="3"/>
    </row>
    <row r="140" spans="2:16" s="4" customFormat="1" hidden="1" x14ac:dyDescent="0.25">
      <c r="B140" s="8" t="s">
        <v>28</v>
      </c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  <c r="P140" s="3"/>
    </row>
    <row r="141" spans="2:16" s="4" customFormat="1" hidden="1" x14ac:dyDescent="0.25">
      <c r="B141" s="8" t="s">
        <v>78</v>
      </c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P141" s="3"/>
    </row>
    <row r="142" spans="2:16" s="4" customFormat="1" hidden="1" x14ac:dyDescent="0.25">
      <c r="B142" s="8" t="s">
        <v>105</v>
      </c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P142" s="3"/>
    </row>
    <row r="143" spans="2:16" s="4" customFormat="1" hidden="1" x14ac:dyDescent="0.25">
      <c r="B143" s="8" t="s">
        <v>80</v>
      </c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  <c r="P143" s="3"/>
    </row>
    <row r="144" spans="2:16" s="4" customFormat="1" hidden="1" x14ac:dyDescent="0.25">
      <c r="B144" s="8" t="s">
        <v>33</v>
      </c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  <c r="P144" s="3"/>
    </row>
    <row r="145" spans="2:16" s="4" customFormat="1" hidden="1" x14ac:dyDescent="0.25">
      <c r="B145" s="8" t="s">
        <v>69</v>
      </c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  <c r="P145" s="3"/>
    </row>
    <row r="146" spans="2:16" s="4" customFormat="1" hidden="1" x14ac:dyDescent="0.25">
      <c r="B146" s="8" t="s">
        <v>73</v>
      </c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  <c r="P146" s="3"/>
    </row>
    <row r="147" spans="2:16" hidden="1" x14ac:dyDescent="0.25">
      <c r="B147" s="40" t="s">
        <v>101</v>
      </c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  <c r="P147" s="3"/>
    </row>
    <row r="148" spans="2:16" hidden="1" x14ac:dyDescent="0.25">
      <c r="B148" s="8" t="s">
        <v>71</v>
      </c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  <c r="P148" s="3"/>
    </row>
    <row r="149" spans="2:16" hidden="1" x14ac:dyDescent="0.25">
      <c r="B149" s="8" t="s">
        <v>76</v>
      </c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  <c r="P149" s="3"/>
    </row>
    <row r="150" spans="2:16" hidden="1" x14ac:dyDescent="0.25">
      <c r="B150" s="8" t="s">
        <v>79</v>
      </c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  <c r="P150" s="3"/>
    </row>
    <row r="151" spans="2:16" hidden="1" x14ac:dyDescent="0.25">
      <c r="B151" s="8" t="s">
        <v>77</v>
      </c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  <c r="P151" s="3"/>
    </row>
    <row r="152" spans="2:16" hidden="1" x14ac:dyDescent="0.25">
      <c r="B152" s="8" t="s">
        <v>74</v>
      </c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  <c r="P152" s="3"/>
    </row>
    <row r="153" spans="2:16" hidden="1" x14ac:dyDescent="0.25">
      <c r="B153" s="8" t="s">
        <v>67</v>
      </c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  <c r="P153" s="3"/>
    </row>
    <row r="154" spans="2:16" hidden="1" x14ac:dyDescent="0.25">
      <c r="B154" s="8" t="s">
        <v>75</v>
      </c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  <c r="P154" s="3"/>
    </row>
    <row r="155" spans="2:16" hidden="1" x14ac:dyDescent="0.25">
      <c r="B155" s="8" t="s">
        <v>68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  <c r="P155" s="3"/>
    </row>
    <row r="156" spans="2:16" hidden="1" x14ac:dyDescent="0.25">
      <c r="B156" s="8" t="s">
        <v>70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  <c r="P156" s="3"/>
    </row>
    <row r="157" spans="2:16" hidden="1" x14ac:dyDescent="0.25">
      <c r="B157" s="8" t="s">
        <v>31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  <c r="P157" s="3"/>
    </row>
    <row r="158" spans="2:16" hidden="1" x14ac:dyDescent="0.25">
      <c r="B158" s="8" t="s">
        <v>34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  <c r="P158" s="3"/>
    </row>
    <row r="159" spans="2:16" hidden="1" x14ac:dyDescent="0.25">
      <c r="B159" s="8" t="s">
        <v>30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  <c r="P159" s="3"/>
    </row>
    <row r="160" spans="2:16" hidden="1" x14ac:dyDescent="0.25">
      <c r="B160" s="8" t="s">
        <v>32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  <c r="P160" s="3"/>
    </row>
    <row r="161" spans="2:16" hidden="1" x14ac:dyDescent="0.25">
      <c r="B161" s="8" t="s">
        <v>65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  <c r="P161" s="3"/>
    </row>
    <row r="162" spans="2:16" hidden="1" x14ac:dyDescent="0.25">
      <c r="B162" s="8" t="s">
        <v>64</v>
      </c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  <c r="P162" s="3"/>
    </row>
    <row r="163" spans="2:16" hidden="1" x14ac:dyDescent="0.25">
      <c r="B163" s="8" t="s">
        <v>29</v>
      </c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  <c r="P163" s="3"/>
    </row>
    <row r="164" spans="2:16" hidden="1" x14ac:dyDescent="0.25">
      <c r="B164" s="8" t="s">
        <v>63</v>
      </c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3"/>
    </row>
    <row r="165" spans="2:16" x14ac:dyDescent="0.25">
      <c r="B165" s="36"/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3"/>
    </row>
    <row r="166" spans="2:16" x14ac:dyDescent="0.25">
      <c r="B166" s="36"/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3"/>
    </row>
    <row r="167" spans="2:16" x14ac:dyDescent="0.25">
      <c r="B167" s="36"/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3"/>
    </row>
    <row r="168" spans="2:16" hidden="1" x14ac:dyDescent="0.25">
      <c r="B168" s="36" t="s">
        <v>102</v>
      </c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3"/>
    </row>
    <row r="169" spans="2:16" hidden="1" x14ac:dyDescent="0.25">
      <c r="B169" s="8" t="s">
        <v>45</v>
      </c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</row>
    <row r="170" spans="2:16" hidden="1" x14ac:dyDescent="0.25">
      <c r="B170" s="8" t="s">
        <v>56</v>
      </c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</row>
    <row r="171" spans="2:16" x14ac:dyDescent="0.25">
      <c r="B171" s="41"/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</row>
    <row r="172" spans="2:16" x14ac:dyDescent="0.25">
      <c r="B172" s="44"/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</row>
    <row r="173" spans="2:16" x14ac:dyDescent="0.25">
      <c r="B173" s="44"/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</row>
    <row r="174" spans="2:16" x14ac:dyDescent="0.25">
      <c r="B174" s="44"/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2:16" x14ac:dyDescent="0.25">
      <c r="B175" s="44"/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2:16" x14ac:dyDescent="0.25">
      <c r="B176" s="44"/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2:15" s="3" customFormat="1" hidden="1" x14ac:dyDescent="0.25">
      <c r="B177" s="37" t="s">
        <v>107</v>
      </c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</row>
    <row r="178" spans="2:15" s="3" customFormat="1" hidden="1" x14ac:dyDescent="0.25">
      <c r="B178" s="38" t="s">
        <v>106</v>
      </c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</row>
    <row r="179" spans="2:15" s="3" customFormat="1" ht="39.6" hidden="1" x14ac:dyDescent="0.25">
      <c r="B179" s="39" t="s">
        <v>53</v>
      </c>
    </row>
    <row r="180" spans="2:15" s="3" customFormat="1" ht="39.6" hidden="1" x14ac:dyDescent="0.25">
      <c r="B180" s="39" t="s">
        <v>96</v>
      </c>
    </row>
    <row r="181" spans="2:15" s="3" customFormat="1" ht="39.6" hidden="1" x14ac:dyDescent="0.25">
      <c r="B181" s="39" t="s">
        <v>97</v>
      </c>
    </row>
    <row r="182" spans="2:15" s="3" customFormat="1" ht="66" hidden="1" x14ac:dyDescent="0.25">
      <c r="B182" s="39" t="s">
        <v>98</v>
      </c>
    </row>
    <row r="183" spans="2:15" s="3" customFormat="1" ht="52.8" hidden="1" x14ac:dyDescent="0.25">
      <c r="B183" s="39" t="s">
        <v>99</v>
      </c>
    </row>
    <row r="184" spans="2:15" s="3" customFormat="1" ht="39.6" hidden="1" x14ac:dyDescent="0.25">
      <c r="B184" s="39" t="s">
        <v>100</v>
      </c>
    </row>
    <row r="185" spans="2:15" s="3" customFormat="1" ht="26.4" hidden="1" x14ac:dyDescent="0.25">
      <c r="B185" s="39" t="s">
        <v>81</v>
      </c>
    </row>
    <row r="186" spans="2:15" s="3" customFormat="1" hidden="1" x14ac:dyDescent="0.25">
      <c r="B186" s="39" t="s">
        <v>66</v>
      </c>
    </row>
    <row r="187" spans="2:15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</sheetData>
  <sheetProtection formatColumns="0" formatRows="0"/>
  <mergeCells count="8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J10:M10"/>
    <mergeCell ref="N10:P10"/>
    <mergeCell ref="C10:I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B69:B74"/>
    <mergeCell ref="B52:P67"/>
    <mergeCell ref="A68:Q68"/>
    <mergeCell ref="C44:G44"/>
    <mergeCell ref="H44:L44"/>
    <mergeCell ref="M44:P44"/>
    <mergeCell ref="B46:P46"/>
    <mergeCell ref="B48:B49"/>
    <mergeCell ref="B51:P51"/>
    <mergeCell ref="D48:F48"/>
    <mergeCell ref="G48:I48"/>
    <mergeCell ref="J48:L48"/>
    <mergeCell ref="M48:O48"/>
    <mergeCell ref="D49:F49"/>
    <mergeCell ref="G49:I49"/>
    <mergeCell ref="J49:L49"/>
    <mergeCell ref="M49:O49"/>
    <mergeCell ref="C75:P75"/>
    <mergeCell ref="C76:P76"/>
    <mergeCell ref="C70:P70"/>
    <mergeCell ref="C71:P71"/>
    <mergeCell ref="C72:P72"/>
    <mergeCell ref="C73:P73"/>
    <mergeCell ref="C74:P74"/>
    <mergeCell ref="C69:P69"/>
  </mergeCells>
  <conditionalFormatting sqref="D49 M49 P49">
    <cfRule type="cellIs" dxfId="47" priority="17" stopIfTrue="1" operator="equal">
      <formula>"0"</formula>
    </cfRule>
    <cfRule type="cellIs" dxfId="46" priority="18" stopIfTrue="1" operator="lessThanOrEqual">
      <formula>$S$5</formula>
    </cfRule>
    <cfRule type="cellIs" dxfId="45" priority="19" stopIfTrue="1" operator="greaterThanOrEqual">
      <formula>$S$2</formula>
    </cfRule>
    <cfRule type="cellIs" dxfId="44" priority="20" stopIfTrue="1" operator="between">
      <formula>$S$4</formula>
      <formula>$S$3</formula>
    </cfRule>
  </conditionalFormatting>
  <conditionalFormatting sqref="G49">
    <cfRule type="cellIs" dxfId="43" priority="13" stopIfTrue="1" operator="equal">
      <formula>"0"</formula>
    </cfRule>
    <cfRule type="cellIs" dxfId="42" priority="14" stopIfTrue="1" operator="lessThanOrEqual">
      <formula>$S$5</formula>
    </cfRule>
    <cfRule type="cellIs" dxfId="41" priority="15" stopIfTrue="1" operator="greaterThanOrEqual">
      <formula>$S$2</formula>
    </cfRule>
    <cfRule type="cellIs" dxfId="40" priority="16" stopIfTrue="1" operator="between">
      <formula>$S$4</formula>
      <formula>$S$3</formula>
    </cfRule>
  </conditionalFormatting>
  <conditionalFormatting sqref="J49">
    <cfRule type="cellIs" dxfId="39" priority="9" stopIfTrue="1" operator="equal">
      <formula>"0"</formula>
    </cfRule>
    <cfRule type="cellIs" dxfId="38" priority="10" stopIfTrue="1" operator="lessThanOrEqual">
      <formula>$S$5</formula>
    </cfRule>
    <cfRule type="cellIs" dxfId="37" priority="11" stopIfTrue="1" operator="greaterThanOrEqual">
      <formula>$S$2</formula>
    </cfRule>
    <cfRule type="cellIs" dxfId="36" priority="12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00000000-0002-0000-0000-000000000000}">
      <formula1>$B$127:$B$133</formula1>
    </dataValidation>
    <dataValidation type="list" allowBlank="1" showInputMessage="1" showErrorMessage="1" sqref="C32:P32 C36:P36 C34:P34" xr:uid="{00000000-0002-0000-0000-000001000000}">
      <formula1>$Q$101:$Q$106</formula1>
    </dataValidation>
    <dataValidation type="list" allowBlank="1" showInputMessage="1" showErrorMessage="1" sqref="N10:P10" xr:uid="{00000000-0002-0000-0000-000002000000}">
      <formula1>"Economicos,Eficiencia,Eficacia, Efectividad,Calidad"</formula1>
    </dataValidation>
    <dataValidation type="list" allowBlank="1" showInputMessage="1" showErrorMessage="1" sqref="C10:I10" xr:uid="{00000000-0002-0000-0000-000003000000}">
      <formula1>"2022,2023,2024,2025,2026,2027"</formula1>
    </dataValidation>
    <dataValidation type="list" allowBlank="1" showInputMessage="1" showErrorMessage="1" sqref="C12:P12" xr:uid="{00000000-0002-0000-0000-000004000000}">
      <formula1>$B$138:$B$164</formula1>
    </dataValidation>
    <dataValidation type="list" allowBlank="1" showInputMessage="1" showErrorMessage="1" sqref="C76:P76" xr:uid="{00000000-0002-0000-0000-000005000000}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6"/>
  <sheetViews>
    <sheetView topLeftCell="A4" zoomScale="80" zoomScaleNormal="80" workbookViewId="0">
      <selection activeCell="J10" sqref="J10:J11"/>
    </sheetView>
  </sheetViews>
  <sheetFormatPr baseColWidth="10" defaultColWidth="11.44140625" defaultRowHeight="30" customHeight="1" x14ac:dyDescent="0.25"/>
  <cols>
    <col min="1" max="1" width="28.5546875" style="19" customWidth="1"/>
    <col min="2" max="2" width="27" style="5" bestFit="1" customWidth="1"/>
    <col min="3" max="12" width="15.6640625" style="5" customWidth="1"/>
    <col min="13" max="13" width="5.33203125" style="5" customWidth="1"/>
    <col min="14" max="14" width="10.6640625" style="5" customWidth="1"/>
    <col min="15" max="15" width="27.5546875" style="5" bestFit="1" customWidth="1"/>
    <col min="16" max="18" width="11.44140625" style="5"/>
    <col min="19" max="19" width="11.44140625" style="3" hidden="1" customWidth="1"/>
    <col min="20" max="16384" width="11.44140625" style="5"/>
  </cols>
  <sheetData>
    <row r="1" spans="1:22" ht="30" customHeight="1" x14ac:dyDescent="0.3">
      <c r="A1" s="235"/>
      <c r="B1" s="236" t="s">
        <v>36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8"/>
      <c r="N1" s="239" t="s">
        <v>37</v>
      </c>
      <c r="O1" s="240"/>
      <c r="P1" s="15"/>
      <c r="Q1" s="15"/>
      <c r="T1" s="15"/>
      <c r="U1" s="15"/>
      <c r="V1" s="15"/>
    </row>
    <row r="2" spans="1:22" ht="30" customHeight="1" x14ac:dyDescent="0.3">
      <c r="A2" s="235"/>
      <c r="B2" s="236" t="s">
        <v>57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  <c r="N2" s="239" t="s">
        <v>103</v>
      </c>
      <c r="O2" s="240"/>
      <c r="P2" s="15"/>
      <c r="Q2" s="15"/>
      <c r="S2" s="47">
        <v>0.8</v>
      </c>
      <c r="T2" s="15"/>
      <c r="U2" s="15"/>
      <c r="V2" s="15"/>
    </row>
    <row r="3" spans="1:22" ht="30" customHeight="1" x14ac:dyDescent="0.3">
      <c r="A3" s="235"/>
      <c r="B3" s="236" t="s">
        <v>58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8"/>
      <c r="N3" s="239" t="s">
        <v>104</v>
      </c>
      <c r="O3" s="240"/>
      <c r="P3" s="15"/>
      <c r="Q3" s="15"/>
      <c r="S3" s="47">
        <v>0.79998999999999998</v>
      </c>
      <c r="T3" s="15"/>
      <c r="U3" s="15"/>
      <c r="V3" s="15"/>
    </row>
    <row r="4" spans="1:22" ht="30" customHeight="1" x14ac:dyDescent="0.3">
      <c r="A4" s="235"/>
      <c r="B4" s="236" t="s">
        <v>59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8"/>
      <c r="N4" s="240" t="s">
        <v>41</v>
      </c>
      <c r="O4" s="240"/>
      <c r="P4" s="16"/>
      <c r="Q4" s="16"/>
      <c r="S4" s="47">
        <v>0.65</v>
      </c>
      <c r="T4" s="16"/>
      <c r="U4" s="16"/>
      <c r="V4" s="16"/>
    </row>
    <row r="5" spans="1:22" ht="17.399999999999999" x14ac:dyDescent="0.3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9"/>
      <c r="O5" s="29"/>
      <c r="P5" s="16"/>
      <c r="Q5" s="16"/>
      <c r="S5" s="47">
        <v>0.64999899999999999</v>
      </c>
      <c r="T5" s="16"/>
      <c r="U5" s="16"/>
      <c r="V5" s="16"/>
    </row>
    <row r="6" spans="1:22" ht="21" customHeight="1" x14ac:dyDescent="0.25">
      <c r="A6" s="30" t="s">
        <v>0</v>
      </c>
      <c r="B6" s="234" t="str">
        <f>IF('DERECHOS DE PETICIÓN'!C12="","",'DERECHOS DE PETICIÓN'!C12)</f>
        <v>GESTION DE APOYO JUDICIAL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S6" s="47"/>
    </row>
    <row r="7" spans="1:22" ht="11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S7" s="47"/>
    </row>
    <row r="8" spans="1:22" s="17" customFormat="1" ht="30" customHeight="1" x14ac:dyDescent="0.25">
      <c r="A8" s="241" t="s">
        <v>60</v>
      </c>
      <c r="B8" s="243" t="s">
        <v>20</v>
      </c>
      <c r="C8" s="243" t="str">
        <f>IF('DERECHOS DE PETICIÓN'!C14="","",'DERECHOS DE PETICIÓN'!C14)</f>
        <v>Atención a derechos de petición</v>
      </c>
      <c r="D8" s="243"/>
      <c r="E8" s="243"/>
      <c r="F8" s="243"/>
      <c r="G8" s="243"/>
      <c r="H8" s="243"/>
      <c r="I8" s="243"/>
      <c r="J8" s="243"/>
      <c r="K8" s="243"/>
      <c r="L8" s="243"/>
      <c r="M8" s="243" t="s">
        <v>62</v>
      </c>
      <c r="N8" s="243"/>
      <c r="O8" s="243"/>
      <c r="S8" s="3"/>
    </row>
    <row r="9" spans="1:22" s="18" customFormat="1" ht="30" customHeight="1" thickBot="1" x14ac:dyDescent="0.3">
      <c r="A9" s="242"/>
      <c r="B9" s="241"/>
      <c r="C9" s="1" t="s">
        <v>85</v>
      </c>
      <c r="D9" s="1" t="s">
        <v>61</v>
      </c>
      <c r="E9" s="1" t="s">
        <v>86</v>
      </c>
      <c r="F9" s="1" t="s">
        <v>61</v>
      </c>
      <c r="G9" s="1" t="s">
        <v>87</v>
      </c>
      <c r="H9" s="1" t="s">
        <v>61</v>
      </c>
      <c r="I9" s="1" t="s">
        <v>88</v>
      </c>
      <c r="J9" s="1" t="s">
        <v>61</v>
      </c>
      <c r="K9" s="1" t="s">
        <v>10</v>
      </c>
      <c r="L9" s="1" t="s">
        <v>61</v>
      </c>
      <c r="M9" s="241"/>
      <c r="N9" s="241"/>
      <c r="O9" s="241"/>
      <c r="S9" s="3"/>
    </row>
    <row r="10" spans="1:22" ht="90" customHeight="1" x14ac:dyDescent="0.25">
      <c r="A10" s="226" t="str">
        <f>IF('DERECHOS DE PETICIÓN'!M40="","",'DERECHOS DE PETICIÓN'!M40)</f>
        <v>Coordinador del Grupo de Apoyo Judicial</v>
      </c>
      <c r="B10" s="31" t="str">
        <f>IF('DERECHOS DE PETICIÓN'!B40="","",'DERECHOS DE PETICIÓN'!B40)</f>
        <v>Número de Derechos de Petición atendidos en términos de postal</v>
      </c>
      <c r="C10" s="33">
        <v>92</v>
      </c>
      <c r="D10" s="228">
        <f>IF(C10=0,"0",C10/C11)</f>
        <v>1</v>
      </c>
      <c r="E10" s="33">
        <v>102</v>
      </c>
      <c r="F10" s="228">
        <f>IF(E10=0,"0",E10/E11)</f>
        <v>1</v>
      </c>
      <c r="G10" s="33">
        <v>90</v>
      </c>
      <c r="H10" s="228">
        <f>IF(G10=0,"0",G10/G11)</f>
        <v>0.97826086956521741</v>
      </c>
      <c r="I10" s="33">
        <v>14</v>
      </c>
      <c r="J10" s="228">
        <f>IF(I10=0,"0",I10/I11)</f>
        <v>0.20895522388059701</v>
      </c>
      <c r="K10" s="33">
        <f>+C10+E10+G10+I10</f>
        <v>298</v>
      </c>
      <c r="L10" s="232">
        <f>IF(K10=0,"0",K10/K11)</f>
        <v>0.84419263456090654</v>
      </c>
      <c r="M10" s="230" t="s">
        <v>178</v>
      </c>
      <c r="N10" s="230"/>
      <c r="O10" s="231"/>
    </row>
    <row r="11" spans="1:22" ht="250.95" customHeight="1" x14ac:dyDescent="0.25">
      <c r="A11" s="227"/>
      <c r="B11" s="32" t="str">
        <f>IF('DERECHOS DE PETICIÓN'!B41="","",'DERECHOS DE PETICIÓN'!B41)</f>
        <v>Total de Derechos de Petición recibidos en el período</v>
      </c>
      <c r="C11" s="34">
        <v>92</v>
      </c>
      <c r="D11" s="229"/>
      <c r="E11" s="34">
        <v>102</v>
      </c>
      <c r="F11" s="229"/>
      <c r="G11" s="34">
        <v>92</v>
      </c>
      <c r="H11" s="229"/>
      <c r="I11" s="34">
        <v>67</v>
      </c>
      <c r="J11" s="229"/>
      <c r="K11" s="34">
        <f>+C11+E11+G11+I11</f>
        <v>353</v>
      </c>
      <c r="L11" s="233"/>
      <c r="M11" s="230" t="s">
        <v>183</v>
      </c>
      <c r="N11" s="230"/>
      <c r="O11" s="231"/>
    </row>
    <row r="12" spans="1:22" ht="30" customHeight="1" x14ac:dyDescent="0.25"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66" spans="19:19" ht="30" customHeight="1" x14ac:dyDescent="0.25">
      <c r="S66" s="56"/>
    </row>
    <row r="136" spans="19:19" ht="30" customHeight="1" x14ac:dyDescent="0.25">
      <c r="S136" s="4"/>
    </row>
    <row r="137" spans="19:19" ht="30" customHeight="1" x14ac:dyDescent="0.25">
      <c r="S137" s="4"/>
    </row>
    <row r="138" spans="19:19" ht="30" customHeight="1" x14ac:dyDescent="0.25">
      <c r="S138" s="4"/>
    </row>
    <row r="139" spans="19:19" ht="30" customHeight="1" x14ac:dyDescent="0.25">
      <c r="S139" s="4"/>
    </row>
    <row r="140" spans="19:19" ht="30" customHeight="1" x14ac:dyDescent="0.25">
      <c r="S140" s="4"/>
    </row>
    <row r="141" spans="19:19" ht="30" customHeight="1" x14ac:dyDescent="0.25">
      <c r="S141" s="4"/>
    </row>
    <row r="142" spans="19:19" ht="30" customHeight="1" x14ac:dyDescent="0.25">
      <c r="S142" s="4"/>
    </row>
    <row r="143" spans="19:19" ht="30" customHeight="1" x14ac:dyDescent="0.25">
      <c r="S143" s="4"/>
    </row>
    <row r="144" spans="19:19" ht="30" customHeight="1" x14ac:dyDescent="0.25">
      <c r="S144" s="4"/>
    </row>
    <row r="145" spans="19:19" ht="30" customHeight="1" x14ac:dyDescent="0.25">
      <c r="S145" s="4"/>
    </row>
    <row r="146" spans="19:19" ht="30" customHeight="1" x14ac:dyDescent="0.25">
      <c r="S146" s="4"/>
    </row>
  </sheetData>
  <sheetProtection algorithmName="SHA-512" hashValue="XeIYp0yloKUNO03kENQ4ld2MLkE+sHr2EFofuWGma9PfLUPZdXfLsQB5B6J+HvXOII8r1Ml6BEZD1Onr5TwVYQ==" saltValue="0ZPdfqJAQ3RJby5sOAtjpQ==" spinCount="100000" sheet="1" objects="1" scenarios="1" formatColumns="0" formatRows="0"/>
  <mergeCells count="22">
    <mergeCell ref="B6:O6"/>
    <mergeCell ref="M10:O10"/>
    <mergeCell ref="H10:H11"/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A8:A9"/>
    <mergeCell ref="B8:B9"/>
    <mergeCell ref="C8:L8"/>
    <mergeCell ref="M8:O9"/>
    <mergeCell ref="A10:A11"/>
    <mergeCell ref="D10:D11"/>
    <mergeCell ref="M11:O11"/>
    <mergeCell ref="J10:J11"/>
    <mergeCell ref="L10:L11"/>
    <mergeCell ref="F10:F11"/>
  </mergeCells>
  <conditionalFormatting sqref="L10">
    <cfRule type="cellIs" dxfId="35" priority="21" stopIfTrue="1" operator="equal">
      <formula>"0"</formula>
    </cfRule>
    <cfRule type="cellIs" dxfId="34" priority="22" stopIfTrue="1" operator="lessThanOrEqual">
      <formula>$S$5</formula>
    </cfRule>
    <cfRule type="cellIs" dxfId="33" priority="23" stopIfTrue="1" operator="greaterThanOrEqual">
      <formula>$S$2</formula>
    </cfRule>
    <cfRule type="cellIs" dxfId="32" priority="2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9"/>
  <sheetViews>
    <sheetView tabSelected="1" topLeftCell="A40" workbookViewId="0">
      <selection activeCell="C74" sqref="C74:P74"/>
    </sheetView>
  </sheetViews>
  <sheetFormatPr baseColWidth="10" defaultColWidth="11.44140625" defaultRowHeight="13.2" x14ac:dyDescent="0.25"/>
  <cols>
    <col min="1" max="1" width="3" style="2" customWidth="1"/>
    <col min="2" max="2" width="30" style="4" customWidth="1"/>
    <col min="3" max="3" width="16.88671875" style="2" customWidth="1"/>
    <col min="4" max="4" width="5" style="2" bestFit="1" customWidth="1"/>
    <col min="5" max="5" width="5.5546875" style="2" customWidth="1"/>
    <col min="6" max="6" width="9.5546875" style="2" bestFit="1" customWidth="1"/>
    <col min="7" max="7" width="5.44140625" style="2" bestFit="1" customWidth="1"/>
    <col min="8" max="8" width="5.109375" style="2" bestFit="1" customWidth="1"/>
    <col min="9" max="9" width="9.5546875" style="2" bestFit="1" customWidth="1"/>
    <col min="10" max="10" width="4.109375" style="2" bestFit="1" customWidth="1"/>
    <col min="11" max="11" width="6.44140625" style="2" bestFit="1" customWidth="1"/>
    <col min="12" max="12" width="9.5546875" style="2" bestFit="1" customWidth="1"/>
    <col min="13" max="13" width="8.44140625" style="2" customWidth="1"/>
    <col min="14" max="14" width="6.44140625" style="2" customWidth="1"/>
    <col min="15" max="15" width="11" style="2" customWidth="1"/>
    <col min="16" max="16" width="12.109375" style="2" customWidth="1"/>
    <col min="17" max="18" width="11.6640625" style="2" customWidth="1"/>
    <col min="19" max="19" width="11.44140625" style="3" hidden="1" customWidth="1"/>
    <col min="20" max="16384" width="11.44140625" style="2"/>
  </cols>
  <sheetData>
    <row r="1" spans="1:19" ht="13.8" thickBot="1" x14ac:dyDescent="0.3">
      <c r="B1" s="2"/>
    </row>
    <row r="2" spans="1:19" ht="16.5" customHeight="1" x14ac:dyDescent="0.25">
      <c r="B2" s="205"/>
      <c r="C2" s="208" t="s">
        <v>36</v>
      </c>
      <c r="D2" s="209"/>
      <c r="E2" s="209"/>
      <c r="F2" s="209"/>
      <c r="G2" s="209"/>
      <c r="H2" s="209"/>
      <c r="I2" s="209"/>
      <c r="J2" s="209"/>
      <c r="K2" s="209"/>
      <c r="L2" s="209"/>
      <c r="M2" s="210"/>
      <c r="N2" s="211" t="s">
        <v>94</v>
      </c>
      <c r="O2" s="212"/>
      <c r="P2" s="213"/>
      <c r="S2" s="47">
        <v>0.8</v>
      </c>
    </row>
    <row r="3" spans="1:19" ht="15.75" customHeight="1" x14ac:dyDescent="0.25">
      <c r="B3" s="206"/>
      <c r="C3" s="214" t="s">
        <v>38</v>
      </c>
      <c r="D3" s="215"/>
      <c r="E3" s="215"/>
      <c r="F3" s="215"/>
      <c r="G3" s="215"/>
      <c r="H3" s="215"/>
      <c r="I3" s="215"/>
      <c r="J3" s="215"/>
      <c r="K3" s="215"/>
      <c r="L3" s="215"/>
      <c r="M3" s="216"/>
      <c r="N3" s="217" t="s">
        <v>103</v>
      </c>
      <c r="O3" s="218"/>
      <c r="P3" s="219"/>
      <c r="S3" s="47">
        <v>0.79998999999999998</v>
      </c>
    </row>
    <row r="4" spans="1:19" ht="15.75" customHeight="1" x14ac:dyDescent="0.25">
      <c r="B4" s="206"/>
      <c r="C4" s="214" t="s">
        <v>39</v>
      </c>
      <c r="D4" s="215"/>
      <c r="E4" s="215"/>
      <c r="F4" s="215"/>
      <c r="G4" s="215"/>
      <c r="H4" s="215"/>
      <c r="I4" s="215"/>
      <c r="J4" s="215"/>
      <c r="K4" s="215"/>
      <c r="L4" s="215"/>
      <c r="M4" s="216"/>
      <c r="N4" s="217" t="s">
        <v>95</v>
      </c>
      <c r="O4" s="218"/>
      <c r="P4" s="219"/>
      <c r="S4" s="47">
        <v>0.65</v>
      </c>
    </row>
    <row r="5" spans="1:19" ht="16.5" customHeight="1" thickBot="1" x14ac:dyDescent="0.3">
      <c r="B5" s="207"/>
      <c r="C5" s="220" t="s">
        <v>40</v>
      </c>
      <c r="D5" s="221"/>
      <c r="E5" s="221"/>
      <c r="F5" s="221"/>
      <c r="G5" s="221"/>
      <c r="H5" s="221"/>
      <c r="I5" s="221"/>
      <c r="J5" s="221"/>
      <c r="K5" s="221"/>
      <c r="L5" s="221"/>
      <c r="M5" s="222"/>
      <c r="N5" s="223" t="s">
        <v>41</v>
      </c>
      <c r="O5" s="224"/>
      <c r="P5" s="225"/>
      <c r="S5" s="47">
        <v>0.64999899999999999</v>
      </c>
    </row>
    <row r="6" spans="1:19" ht="3" customHeight="1" thickBot="1" x14ac:dyDescent="0.3">
      <c r="B6" s="2"/>
      <c r="S6" s="47"/>
    </row>
    <row r="7" spans="1:19" x14ac:dyDescent="0.25">
      <c r="A7" s="4"/>
      <c r="B7" s="193" t="s">
        <v>44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Q7" s="4"/>
      <c r="S7" s="47"/>
    </row>
    <row r="8" spans="1:19" ht="13.8" thickBot="1" x14ac:dyDescent="0.3">
      <c r="A8" s="4"/>
      <c r="B8" s="196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4"/>
    </row>
    <row r="9" spans="1:19" ht="3" customHeight="1" thickBot="1" x14ac:dyDescent="0.3">
      <c r="A9" s="4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4"/>
    </row>
    <row r="10" spans="1:19" ht="26.25" customHeight="1" thickBot="1" x14ac:dyDescent="0.3">
      <c r="A10" s="4"/>
      <c r="B10" s="22" t="s">
        <v>54</v>
      </c>
      <c r="C10" s="202">
        <v>2024</v>
      </c>
      <c r="D10" s="203"/>
      <c r="E10" s="203"/>
      <c r="F10" s="203"/>
      <c r="G10" s="203"/>
      <c r="H10" s="203"/>
      <c r="I10" s="204"/>
      <c r="J10" s="200" t="s">
        <v>1</v>
      </c>
      <c r="K10" s="201"/>
      <c r="L10" s="201"/>
      <c r="M10" s="201"/>
      <c r="N10" s="180" t="s">
        <v>133</v>
      </c>
      <c r="O10" s="181"/>
      <c r="P10" s="182"/>
      <c r="Q10" s="4"/>
    </row>
    <row r="11" spans="1:19" ht="3" customHeight="1" thickBot="1" x14ac:dyDescent="0.3">
      <c r="A11" s="4"/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9"/>
      <c r="Q11" s="4"/>
    </row>
    <row r="12" spans="1:19" ht="30" customHeight="1" thickBot="1" x14ac:dyDescent="0.3">
      <c r="A12" s="4"/>
      <c r="B12" s="9" t="s">
        <v>0</v>
      </c>
      <c r="C12" s="85" t="s">
        <v>101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  <c r="Q12" s="4"/>
    </row>
    <row r="13" spans="1:19" ht="3" customHeight="1" thickBot="1" x14ac:dyDescent="0.3">
      <c r="A13" s="4"/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5"/>
      <c r="Q13" s="4"/>
    </row>
    <row r="14" spans="1:19" ht="30" customHeight="1" thickBot="1" x14ac:dyDescent="0.3">
      <c r="A14" s="4"/>
      <c r="B14" s="9" t="s">
        <v>6</v>
      </c>
      <c r="C14" s="190" t="s">
        <v>118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Q14" s="4"/>
    </row>
    <row r="15" spans="1:19" ht="3" customHeight="1" thickBot="1" x14ac:dyDescent="0.3">
      <c r="A15" s="4"/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7"/>
      <c r="Q15" s="4"/>
    </row>
    <row r="16" spans="1:19" ht="30" customHeight="1" thickBot="1" x14ac:dyDescent="0.3">
      <c r="A16" s="4"/>
      <c r="B16" s="9" t="s">
        <v>25</v>
      </c>
      <c r="C16" s="180" t="s">
        <v>119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2"/>
      <c r="Q16" s="4"/>
    </row>
    <row r="17" spans="1:17" ht="4.5" customHeight="1" thickBot="1" x14ac:dyDescent="0.3">
      <c r="A17" s="4"/>
      <c r="B17" s="155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7"/>
      <c r="Q17" s="4"/>
    </row>
    <row r="18" spans="1:17" ht="30" customHeight="1" thickBot="1" x14ac:dyDescent="0.3">
      <c r="A18" s="4"/>
      <c r="B18" s="9" t="s">
        <v>11</v>
      </c>
      <c r="C18" s="183" t="s">
        <v>172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5"/>
      <c r="Q18" s="4"/>
    </row>
    <row r="19" spans="1:17" ht="3" customHeight="1" thickBot="1" x14ac:dyDescent="0.3">
      <c r="A19" s="4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4"/>
    </row>
    <row r="20" spans="1:17" ht="17.25" customHeight="1" thickBot="1" x14ac:dyDescent="0.3">
      <c r="A20" s="4"/>
      <c r="B20" s="113" t="s">
        <v>26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  <c r="Q20" s="4"/>
    </row>
    <row r="21" spans="1:17" ht="3" customHeight="1" thickBot="1" x14ac:dyDescent="0.3">
      <c r="A21" s="4"/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70"/>
      <c r="Q21" s="4"/>
    </row>
    <row r="22" spans="1:17" ht="51" customHeight="1" thickBot="1" x14ac:dyDescent="0.3">
      <c r="A22" s="4"/>
      <c r="B22" s="9" t="s">
        <v>3</v>
      </c>
      <c r="C22" s="171" t="s">
        <v>120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3"/>
      <c r="Q22" s="4"/>
    </row>
    <row r="23" spans="1:17" ht="3" customHeight="1" thickBot="1" x14ac:dyDescent="0.3">
      <c r="A23" s="4"/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7"/>
      <c r="Q23" s="4"/>
    </row>
    <row r="24" spans="1:17" ht="82.5" customHeight="1" thickBot="1" x14ac:dyDescent="0.3">
      <c r="A24" s="4"/>
      <c r="B24" s="9" t="s">
        <v>12</v>
      </c>
      <c r="C24" s="174" t="s">
        <v>121</v>
      </c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6"/>
      <c r="Q24" s="4"/>
    </row>
    <row r="25" spans="1:17" ht="3" customHeight="1" thickBot="1" x14ac:dyDescent="0.3">
      <c r="A25" s="4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9"/>
      <c r="Q25" s="4"/>
    </row>
    <row r="26" spans="1:17" ht="13.5" customHeight="1" thickBot="1" x14ac:dyDescent="0.3">
      <c r="A26" s="4"/>
      <c r="B26" s="10" t="s">
        <v>2</v>
      </c>
      <c r="C26" s="158">
        <v>0.8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60"/>
      <c r="Q26" s="4"/>
    </row>
    <row r="27" spans="1:17" ht="3" customHeight="1" thickBot="1" x14ac:dyDescent="0.3">
      <c r="A27" s="4"/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3"/>
      <c r="Q27" s="4"/>
    </row>
    <row r="28" spans="1:17" ht="12.75" customHeight="1" thickBot="1" x14ac:dyDescent="0.3">
      <c r="A28" s="4"/>
      <c r="B28" s="10" t="s">
        <v>13</v>
      </c>
      <c r="C28" s="11" t="s">
        <v>14</v>
      </c>
      <c r="D28" s="164" t="s">
        <v>83</v>
      </c>
      <c r="E28" s="159"/>
      <c r="F28" s="159"/>
      <c r="G28" s="160"/>
      <c r="H28" s="165" t="s">
        <v>15</v>
      </c>
      <c r="I28" s="165"/>
      <c r="J28" s="165"/>
      <c r="K28" s="164" t="s">
        <v>82</v>
      </c>
      <c r="L28" s="159"/>
      <c r="M28" s="160"/>
      <c r="N28" s="166" t="s">
        <v>16</v>
      </c>
      <c r="O28" s="167"/>
      <c r="P28" s="48" t="s">
        <v>84</v>
      </c>
      <c r="Q28" s="4"/>
    </row>
    <row r="29" spans="1:17" ht="3" customHeight="1" thickBot="1" x14ac:dyDescent="0.3">
      <c r="A29" s="4"/>
      <c r="B29" s="152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4"/>
      <c r="Q29" s="4"/>
    </row>
    <row r="30" spans="1:17" ht="13.8" thickBot="1" x14ac:dyDescent="0.3">
      <c r="A30" s="4"/>
      <c r="B30" s="21" t="s">
        <v>7</v>
      </c>
      <c r="C30" s="146" t="s">
        <v>93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  <c r="Q30" s="4"/>
    </row>
    <row r="31" spans="1:17" ht="3" customHeight="1" thickBot="1" x14ac:dyDescent="0.3">
      <c r="A31" s="4"/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7"/>
      <c r="Q31" s="4"/>
    </row>
    <row r="32" spans="1:17" ht="13.8" thickBot="1" x14ac:dyDescent="0.3">
      <c r="A32" s="4"/>
      <c r="B32" s="21" t="s">
        <v>4</v>
      </c>
      <c r="C32" s="140" t="s">
        <v>49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  <c r="Q32" s="4"/>
    </row>
    <row r="33" spans="1:17" ht="3" customHeight="1" thickBot="1" x14ac:dyDescent="0.3">
      <c r="A33" s="4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7"/>
      <c r="Q33" s="4"/>
    </row>
    <row r="34" spans="1:17" ht="13.8" thickBot="1" x14ac:dyDescent="0.3">
      <c r="A34" s="4"/>
      <c r="B34" s="21" t="s">
        <v>23</v>
      </c>
      <c r="C34" s="140" t="s">
        <v>49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  <c r="Q34" s="4"/>
    </row>
    <row r="35" spans="1:17" ht="3" customHeight="1" thickBot="1" x14ac:dyDescent="0.3">
      <c r="A35" s="4"/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  <c r="Q35" s="4"/>
    </row>
    <row r="36" spans="1:17" ht="16.5" customHeight="1" thickBot="1" x14ac:dyDescent="0.3">
      <c r="A36" s="4"/>
      <c r="B36" s="21" t="s">
        <v>43</v>
      </c>
      <c r="C36" s="146" t="s">
        <v>49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  <c r="Q36" s="4"/>
    </row>
    <row r="37" spans="1:17" ht="3" customHeight="1" thickBot="1" x14ac:dyDescent="0.3">
      <c r="A37" s="4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"/>
    </row>
    <row r="38" spans="1:17" x14ac:dyDescent="0.25">
      <c r="A38" s="4"/>
      <c r="B38" s="147" t="s">
        <v>17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9"/>
      <c r="Q38" s="4"/>
    </row>
    <row r="39" spans="1:17" x14ac:dyDescent="0.25">
      <c r="A39" s="4"/>
      <c r="B39" s="46" t="s">
        <v>22</v>
      </c>
      <c r="C39" s="150" t="s">
        <v>18</v>
      </c>
      <c r="D39" s="150"/>
      <c r="E39" s="150"/>
      <c r="F39" s="150"/>
      <c r="G39" s="150"/>
      <c r="H39" s="150" t="s">
        <v>7</v>
      </c>
      <c r="I39" s="150"/>
      <c r="J39" s="150"/>
      <c r="K39" s="150"/>
      <c r="L39" s="150"/>
      <c r="M39" s="150" t="s">
        <v>19</v>
      </c>
      <c r="N39" s="150"/>
      <c r="O39" s="150"/>
      <c r="P39" s="151"/>
      <c r="Q39" s="4"/>
    </row>
    <row r="40" spans="1:17" ht="54" customHeight="1" x14ac:dyDescent="0.25">
      <c r="A40" s="4"/>
      <c r="B40" s="58" t="s">
        <v>122</v>
      </c>
      <c r="C40" s="126" t="s">
        <v>123</v>
      </c>
      <c r="D40" s="127"/>
      <c r="E40" s="127"/>
      <c r="F40" s="127"/>
      <c r="G40" s="128"/>
      <c r="H40" s="129" t="s">
        <v>122</v>
      </c>
      <c r="I40" s="130"/>
      <c r="J40" s="130"/>
      <c r="K40" s="130"/>
      <c r="L40" s="131"/>
      <c r="M40" s="129" t="s">
        <v>115</v>
      </c>
      <c r="N40" s="130"/>
      <c r="O40" s="130"/>
      <c r="P40" s="132"/>
      <c r="Q40" s="4"/>
    </row>
    <row r="41" spans="1:17" ht="55.5" customHeight="1" x14ac:dyDescent="0.25">
      <c r="A41" s="4"/>
      <c r="B41" s="59" t="s">
        <v>124</v>
      </c>
      <c r="C41" s="133" t="s">
        <v>123</v>
      </c>
      <c r="D41" s="134"/>
      <c r="E41" s="134"/>
      <c r="F41" s="134"/>
      <c r="G41" s="135"/>
      <c r="H41" s="136" t="s">
        <v>125</v>
      </c>
      <c r="I41" s="137"/>
      <c r="J41" s="137"/>
      <c r="K41" s="137"/>
      <c r="L41" s="138"/>
      <c r="M41" s="136" t="s">
        <v>115</v>
      </c>
      <c r="N41" s="137"/>
      <c r="O41" s="137"/>
      <c r="P41" s="139"/>
      <c r="Q41" s="4"/>
    </row>
    <row r="42" spans="1:17" ht="13.5" customHeight="1" x14ac:dyDescent="0.25">
      <c r="A42" s="4"/>
      <c r="B42" s="50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5"/>
      <c r="Q42" s="4"/>
    </row>
    <row r="43" spans="1:17" ht="12.75" customHeight="1" x14ac:dyDescent="0.25">
      <c r="A43" s="4"/>
      <c r="B43" s="50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5"/>
      <c r="Q43" s="4"/>
    </row>
    <row r="44" spans="1:17" ht="11.25" customHeight="1" thickBot="1" x14ac:dyDescent="0.3">
      <c r="A44" s="4"/>
      <c r="B44" s="5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2"/>
      <c r="Q44" s="4"/>
    </row>
    <row r="45" spans="1:17" ht="3" customHeight="1" thickBot="1" x14ac:dyDescent="0.3">
      <c r="A45" s="4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"/>
    </row>
    <row r="46" spans="1:17" ht="13.5" customHeight="1" thickBot="1" x14ac:dyDescent="0.3">
      <c r="A46" s="4"/>
      <c r="B46" s="113" t="s">
        <v>8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4"/>
    </row>
    <row r="47" spans="1:17" ht="3" customHeight="1" thickBot="1" x14ac:dyDescent="0.3">
      <c r="A47" s="4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5"/>
      <c r="Q47" s="4"/>
    </row>
    <row r="48" spans="1:17" x14ac:dyDescent="0.25">
      <c r="A48" s="4"/>
      <c r="B48" s="116" t="s">
        <v>20</v>
      </c>
      <c r="C48" s="77" t="s">
        <v>9</v>
      </c>
      <c r="D48" s="121" t="s">
        <v>189</v>
      </c>
      <c r="E48" s="122"/>
      <c r="F48" s="123"/>
      <c r="G48" s="121" t="s">
        <v>190</v>
      </c>
      <c r="H48" s="122"/>
      <c r="I48" s="123"/>
      <c r="J48" s="121" t="s">
        <v>191</v>
      </c>
      <c r="K48" s="122"/>
      <c r="L48" s="123"/>
      <c r="M48" s="121" t="s">
        <v>192</v>
      </c>
      <c r="N48" s="122"/>
      <c r="O48" s="123"/>
      <c r="P48" s="12" t="s">
        <v>24</v>
      </c>
      <c r="Q48" s="4"/>
    </row>
    <row r="49" spans="1:17" ht="13.8" thickBot="1" x14ac:dyDescent="0.3">
      <c r="A49" s="4"/>
      <c r="B49" s="117"/>
      <c r="C49" s="13" t="s">
        <v>10</v>
      </c>
      <c r="D49" s="78">
        <f>+'Registro satisfación usuarios'!D10</f>
        <v>0.99979983987189747</v>
      </c>
      <c r="E49" s="79"/>
      <c r="F49" s="80"/>
      <c r="G49" s="81">
        <f>+'Registro satisfación usuarios'!E10/'Registro satisfación usuarios'!E11</f>
        <v>1</v>
      </c>
      <c r="H49" s="82"/>
      <c r="I49" s="83"/>
      <c r="J49" s="81">
        <f>+'Registro satisfación usuarios'!H10</f>
        <v>1</v>
      </c>
      <c r="K49" s="82"/>
      <c r="L49" s="83"/>
      <c r="M49" s="81">
        <f>+'Registro satisfación usuarios'!J10</f>
        <v>1</v>
      </c>
      <c r="N49" s="82"/>
      <c r="O49" s="83"/>
      <c r="P49" s="14">
        <f>+'Registro Derechos Petición'!L10</f>
        <v>0.84419263456090654</v>
      </c>
      <c r="Q49" s="4"/>
    </row>
    <row r="50" spans="1:17" ht="3" customHeight="1" thickBot="1" x14ac:dyDescent="0.3">
      <c r="A50" s="4"/>
      <c r="B50" s="53">
        <v>0.9</v>
      </c>
      <c r="C50" s="54"/>
      <c r="D50" s="55">
        <f t="shared" ref="D50:N50" si="0">+$C$26</f>
        <v>0.8</v>
      </c>
      <c r="E50" s="55">
        <f t="shared" si="0"/>
        <v>0.8</v>
      </c>
      <c r="F50" s="55">
        <f t="shared" si="0"/>
        <v>0.8</v>
      </c>
      <c r="G50" s="55">
        <f t="shared" si="0"/>
        <v>0.8</v>
      </c>
      <c r="H50" s="55">
        <f t="shared" si="0"/>
        <v>0.8</v>
      </c>
      <c r="I50" s="55">
        <f t="shared" si="0"/>
        <v>0.8</v>
      </c>
      <c r="J50" s="55">
        <f t="shared" si="0"/>
        <v>0.8</v>
      </c>
      <c r="K50" s="55">
        <f t="shared" si="0"/>
        <v>0.8</v>
      </c>
      <c r="L50" s="55">
        <f t="shared" si="0"/>
        <v>0.8</v>
      </c>
      <c r="M50" s="55">
        <f t="shared" si="0"/>
        <v>0.8</v>
      </c>
      <c r="N50" s="55">
        <f t="shared" si="0"/>
        <v>0.8</v>
      </c>
      <c r="O50" s="55">
        <f>+$C$26</f>
        <v>0.8</v>
      </c>
      <c r="P50" s="55">
        <f>+$C$26</f>
        <v>0.8</v>
      </c>
      <c r="Q50" s="4"/>
    </row>
    <row r="51" spans="1:17" ht="22.5" customHeight="1" thickBot="1" x14ac:dyDescent="0.3">
      <c r="A51" s="4"/>
      <c r="B51" s="118" t="s">
        <v>21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  <c r="Q51" s="4"/>
    </row>
    <row r="52" spans="1:17" x14ac:dyDescent="0.25">
      <c r="A52" s="4"/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4"/>
    </row>
    <row r="53" spans="1:17" x14ac:dyDescent="0.25">
      <c r="A53" s="4"/>
      <c r="B53" s="104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4"/>
    </row>
    <row r="54" spans="1:17" x14ac:dyDescent="0.25">
      <c r="A54" s="4"/>
      <c r="B54" s="104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Q54" s="4"/>
    </row>
    <row r="55" spans="1:17" x14ac:dyDescent="0.25">
      <c r="A55" s="4"/>
      <c r="B55" s="104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4"/>
    </row>
    <row r="56" spans="1:17" x14ac:dyDescent="0.25">
      <c r="A56" s="4"/>
      <c r="B56" s="104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  <c r="Q56" s="4"/>
    </row>
    <row r="57" spans="1:17" x14ac:dyDescent="0.25">
      <c r="A57" s="4"/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4"/>
    </row>
    <row r="58" spans="1:17" x14ac:dyDescent="0.25">
      <c r="A58" s="4"/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4"/>
    </row>
    <row r="59" spans="1:17" x14ac:dyDescent="0.25">
      <c r="A59" s="4"/>
      <c r="B59" s="104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  <c r="Q59" s="4"/>
    </row>
    <row r="60" spans="1:17" x14ac:dyDescent="0.25">
      <c r="A60" s="4"/>
      <c r="B60" s="104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6"/>
      <c r="Q60" s="4"/>
    </row>
    <row r="61" spans="1:17" x14ac:dyDescent="0.25">
      <c r="A61" s="4"/>
      <c r="B61" s="104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6"/>
      <c r="Q61" s="4"/>
    </row>
    <row r="62" spans="1:17" x14ac:dyDescent="0.25">
      <c r="A62" s="4"/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6"/>
      <c r="Q62" s="4"/>
    </row>
    <row r="63" spans="1:17" x14ac:dyDescent="0.25">
      <c r="A63" s="4"/>
      <c r="B63" s="10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6"/>
      <c r="Q63" s="4"/>
    </row>
    <row r="64" spans="1:17" x14ac:dyDescent="0.25">
      <c r="A64" s="4"/>
      <c r="B64" s="104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6"/>
      <c r="Q64" s="4"/>
    </row>
    <row r="65" spans="1:19" x14ac:dyDescent="0.25">
      <c r="A65" s="4"/>
      <c r="B65" s="104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6"/>
      <c r="Q65" s="4"/>
    </row>
    <row r="66" spans="1:19" x14ac:dyDescent="0.25">
      <c r="A66" s="4"/>
      <c r="B66" s="104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6"/>
      <c r="Q66" s="4"/>
    </row>
    <row r="67" spans="1:19" ht="13.8" thickBot="1" x14ac:dyDescent="0.3">
      <c r="A67" s="4"/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9"/>
      <c r="Q67" s="4"/>
    </row>
    <row r="68" spans="1:19" s="5" customFormat="1" ht="3" customHeight="1" thickBot="1" x14ac:dyDescent="0.3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S68" s="56"/>
    </row>
    <row r="69" spans="1:19" ht="15" customHeight="1" x14ac:dyDescent="0.25">
      <c r="A69" s="4"/>
      <c r="B69" s="98" t="s">
        <v>5</v>
      </c>
      <c r="C69" s="95" t="s">
        <v>89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  <c r="Q69" s="4"/>
    </row>
    <row r="70" spans="1:19" ht="66.75" customHeight="1" x14ac:dyDescent="0.25">
      <c r="A70" s="4"/>
      <c r="B70" s="99"/>
      <c r="C70" s="89" t="s">
        <v>181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1"/>
      <c r="Q70" s="4"/>
    </row>
    <row r="71" spans="1:19" ht="15" customHeight="1" x14ac:dyDescent="0.25">
      <c r="A71" s="4"/>
      <c r="B71" s="99"/>
      <c r="C71" s="92" t="s">
        <v>90</v>
      </c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4"/>
      <c r="Q71" s="4"/>
    </row>
    <row r="72" spans="1:19" ht="65.25" customHeight="1" x14ac:dyDescent="0.25">
      <c r="A72" s="4"/>
      <c r="B72" s="99"/>
      <c r="C72" s="89" t="s">
        <v>181</v>
      </c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1"/>
      <c r="Q72" s="4"/>
      <c r="R72" s="2" t="s">
        <v>148</v>
      </c>
    </row>
    <row r="73" spans="1:19" ht="18" customHeight="1" x14ac:dyDescent="0.25">
      <c r="A73" s="4"/>
      <c r="B73" s="99"/>
      <c r="C73" s="92" t="s">
        <v>91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4"/>
      <c r="Q73" s="4"/>
    </row>
    <row r="74" spans="1:19" ht="59.25" customHeight="1" x14ac:dyDescent="0.25">
      <c r="A74" s="4"/>
      <c r="B74" s="99"/>
      <c r="C74" s="89" t="s">
        <v>188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1"/>
      <c r="Q74" s="4"/>
    </row>
    <row r="75" spans="1:19" ht="17.25" customHeight="1" x14ac:dyDescent="0.25">
      <c r="A75" s="4"/>
      <c r="B75" s="99"/>
      <c r="C75" s="92" t="s">
        <v>92</v>
      </c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4"/>
      <c r="Q75" s="4"/>
    </row>
    <row r="76" spans="1:19" ht="66" customHeight="1" thickBot="1" x14ac:dyDescent="0.3">
      <c r="A76" s="4"/>
      <c r="B76" s="100"/>
      <c r="C76" s="244" t="s">
        <v>188</v>
      </c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6"/>
      <c r="Q76" s="4"/>
    </row>
    <row r="77" spans="1:19" ht="30.75" customHeight="1" thickBot="1" x14ac:dyDescent="0.3">
      <c r="A77" s="4"/>
      <c r="B77" s="57" t="s">
        <v>42</v>
      </c>
      <c r="C77" s="84" t="s">
        <v>169</v>
      </c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6"/>
      <c r="Q77" s="4"/>
    </row>
    <row r="78" spans="1:19" ht="27.75" customHeight="1" thickBot="1" x14ac:dyDescent="0.3">
      <c r="A78" s="4"/>
      <c r="B78" s="57" t="s">
        <v>55</v>
      </c>
      <c r="C78" s="87" t="s">
        <v>56</v>
      </c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8"/>
      <c r="Q78" s="4"/>
    </row>
    <row r="79" spans="1:19" x14ac:dyDescent="0.25">
      <c r="B79" s="2"/>
    </row>
    <row r="80" spans="1:19" x14ac:dyDescent="0.25">
      <c r="B80" s="2"/>
    </row>
    <row r="81" spans="2:15" x14ac:dyDescent="0.25">
      <c r="B81" s="2"/>
      <c r="C81" s="6"/>
    </row>
    <row r="82" spans="2:15" hidden="1" x14ac:dyDescent="0.25">
      <c r="B82" s="2"/>
      <c r="C82" s="2">
        <v>2018</v>
      </c>
    </row>
    <row r="83" spans="2:15" hidden="1" x14ac:dyDescent="0.25">
      <c r="B83" s="2"/>
      <c r="C83" s="2">
        <v>2019</v>
      </c>
    </row>
    <row r="84" spans="2:15" x14ac:dyDescent="0.25">
      <c r="B84" s="2"/>
    </row>
    <row r="85" spans="2:15" x14ac:dyDescent="0.25">
      <c r="B85" s="2"/>
    </row>
    <row r="86" spans="2:15" x14ac:dyDescent="0.25">
      <c r="B86" s="2"/>
    </row>
    <row r="87" spans="2:15" x14ac:dyDescent="0.25">
      <c r="B87" s="2"/>
    </row>
    <row r="88" spans="2:15" x14ac:dyDescent="0.25">
      <c r="B88" s="2"/>
    </row>
    <row r="89" spans="2:15" s="3" customFormat="1" x14ac:dyDescent="0.25"/>
    <row r="90" spans="2:15" s="3" customFormat="1" x14ac:dyDescent="0.25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2:15" s="3" customFormat="1" x14ac:dyDescent="0.25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2:15" s="3" customFormat="1" x14ac:dyDescent="0.25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</row>
    <row r="93" spans="2:15" s="3" customFormat="1" x14ac:dyDescent="0.25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4" spans="2:15" s="3" customFormat="1" x14ac:dyDescent="0.25">
      <c r="B94" s="36"/>
      <c r="C94" s="36"/>
      <c r="D94" s="36"/>
      <c r="E94" s="36"/>
      <c r="F94" s="36"/>
      <c r="G94" s="41"/>
      <c r="H94" s="41"/>
      <c r="I94" s="41"/>
      <c r="J94" s="41"/>
      <c r="K94" s="41"/>
      <c r="L94" s="41"/>
      <c r="M94" s="41"/>
      <c r="N94" s="41"/>
      <c r="O94" s="41"/>
    </row>
    <row r="95" spans="2:15" s="3" customFormat="1" x14ac:dyDescent="0.25">
      <c r="B95" s="36"/>
      <c r="C95" s="36"/>
      <c r="D95" s="36"/>
      <c r="E95" s="36"/>
      <c r="F95" s="36"/>
      <c r="G95" s="41"/>
      <c r="H95" s="41"/>
      <c r="I95" s="41"/>
      <c r="J95" s="41"/>
      <c r="K95" s="41"/>
      <c r="L95" s="41"/>
      <c r="M95" s="41"/>
      <c r="N95" s="41"/>
      <c r="O95" s="41"/>
    </row>
    <row r="96" spans="2:15" s="3" customFormat="1" x14ac:dyDescent="0.25">
      <c r="B96" s="36"/>
      <c r="C96" s="36"/>
      <c r="D96" s="36"/>
      <c r="E96" s="36"/>
      <c r="F96" s="36"/>
      <c r="G96" s="41"/>
      <c r="H96" s="41"/>
      <c r="I96" s="41"/>
      <c r="J96" s="41"/>
      <c r="K96" s="41"/>
      <c r="L96" s="41"/>
      <c r="M96" s="41"/>
      <c r="N96" s="41"/>
      <c r="O96" s="41"/>
    </row>
    <row r="97" spans="2:17" s="3" customFormat="1" x14ac:dyDescent="0.25">
      <c r="B97" s="36"/>
      <c r="C97" s="36"/>
      <c r="D97" s="36"/>
      <c r="E97" s="36"/>
      <c r="F97" s="36"/>
      <c r="G97" s="41"/>
      <c r="H97" s="41"/>
      <c r="I97" s="41"/>
      <c r="J97" s="41"/>
      <c r="K97" s="41"/>
      <c r="L97" s="41"/>
      <c r="M97" s="41"/>
      <c r="N97" s="41"/>
      <c r="O97" s="41"/>
    </row>
    <row r="98" spans="2:17" s="3" customFormat="1" x14ac:dyDescent="0.25">
      <c r="B98" s="36"/>
      <c r="C98" s="36"/>
      <c r="D98" s="36"/>
      <c r="E98" s="36"/>
      <c r="F98" s="36"/>
      <c r="G98" s="41"/>
      <c r="H98" s="41"/>
      <c r="I98" s="41"/>
      <c r="J98" s="41"/>
      <c r="K98" s="41"/>
      <c r="L98" s="41"/>
      <c r="M98" s="41"/>
      <c r="N98" s="41"/>
      <c r="O98" s="41"/>
    </row>
    <row r="99" spans="2:17" s="3" customFormat="1" x14ac:dyDescent="0.25">
      <c r="B99" s="36"/>
      <c r="C99" s="36"/>
      <c r="D99" s="36"/>
      <c r="E99" s="36"/>
      <c r="F99" s="36"/>
      <c r="G99" s="41"/>
      <c r="H99" s="41"/>
      <c r="I99" s="41"/>
      <c r="J99" s="41"/>
      <c r="K99" s="41"/>
      <c r="L99" s="41"/>
      <c r="M99" s="41"/>
      <c r="N99" s="41"/>
      <c r="O99" s="41"/>
    </row>
    <row r="100" spans="2:17" s="3" customFormat="1" x14ac:dyDescent="0.25">
      <c r="B100" s="36"/>
      <c r="C100" s="36"/>
      <c r="D100" s="36"/>
      <c r="E100" s="36"/>
      <c r="F100" s="36"/>
      <c r="G100" s="41"/>
      <c r="H100" s="41"/>
      <c r="I100" s="41"/>
      <c r="J100" s="41"/>
      <c r="K100" s="41"/>
      <c r="L100" s="41"/>
      <c r="M100" s="41"/>
      <c r="N100" s="41"/>
      <c r="O100" s="41"/>
      <c r="P100" s="35"/>
    </row>
    <row r="101" spans="2:17" s="3" customFormat="1" x14ac:dyDescent="0.25">
      <c r="B101" s="36"/>
      <c r="C101" s="36"/>
      <c r="D101" s="36"/>
      <c r="E101" s="36"/>
      <c r="F101" s="36"/>
      <c r="G101" s="41"/>
      <c r="H101" s="41"/>
      <c r="I101" s="41"/>
      <c r="J101" s="41"/>
      <c r="K101" s="41"/>
      <c r="L101" s="41"/>
      <c r="M101" s="41"/>
      <c r="N101" s="41"/>
      <c r="O101" s="41"/>
      <c r="P101" s="35"/>
    </row>
    <row r="102" spans="2:17" s="3" customFormat="1" x14ac:dyDescent="0.25">
      <c r="B102" s="36"/>
      <c r="C102" s="36"/>
      <c r="D102" s="36"/>
      <c r="E102" s="36"/>
      <c r="F102" s="36"/>
      <c r="G102" s="41"/>
      <c r="H102" s="41"/>
      <c r="I102" s="41"/>
      <c r="J102" s="41"/>
      <c r="K102" s="41"/>
      <c r="L102" s="41"/>
      <c r="M102" s="41"/>
      <c r="N102" s="41"/>
      <c r="O102" s="41"/>
      <c r="P102" s="35"/>
    </row>
    <row r="103" spans="2:17" s="3" customFormat="1" x14ac:dyDescent="0.25">
      <c r="B103" s="36"/>
      <c r="C103" s="36"/>
      <c r="D103" s="36"/>
      <c r="E103" s="36"/>
      <c r="F103" s="36"/>
      <c r="G103" s="41"/>
      <c r="H103" s="41"/>
      <c r="I103" s="41"/>
      <c r="J103" s="41"/>
      <c r="K103" s="41"/>
      <c r="L103" s="41"/>
      <c r="M103" s="41"/>
      <c r="N103" s="41"/>
      <c r="O103" s="41"/>
      <c r="P103" s="35"/>
      <c r="Q103" s="7" t="s">
        <v>47</v>
      </c>
    </row>
    <row r="104" spans="2:17" s="3" customFormat="1" x14ac:dyDescent="0.25">
      <c r="B104" s="8"/>
      <c r="C104" s="8"/>
      <c r="D104" s="36"/>
      <c r="E104" s="36"/>
      <c r="F104" s="36"/>
      <c r="G104" s="41"/>
      <c r="H104" s="41"/>
      <c r="I104" s="41"/>
      <c r="J104" s="41"/>
      <c r="K104" s="41"/>
      <c r="L104" s="41"/>
      <c r="M104" s="41"/>
      <c r="N104" s="41"/>
      <c r="O104" s="41"/>
      <c r="P104" s="35"/>
      <c r="Q104" s="7" t="s">
        <v>48</v>
      </c>
    </row>
    <row r="105" spans="2:17" s="3" customFormat="1" x14ac:dyDescent="0.25">
      <c r="B105" s="8"/>
      <c r="C105" s="8"/>
      <c r="D105" s="36"/>
      <c r="E105" s="36"/>
      <c r="F105" s="36"/>
      <c r="G105" s="41"/>
      <c r="H105" s="41"/>
      <c r="I105" s="41"/>
      <c r="J105" s="41"/>
      <c r="K105" s="41"/>
      <c r="L105" s="41"/>
      <c r="M105" s="41"/>
      <c r="N105" s="41"/>
      <c r="O105" s="41"/>
      <c r="P105" s="35"/>
      <c r="Q105" s="7" t="s">
        <v>50</v>
      </c>
    </row>
    <row r="106" spans="2:17" s="3" customFormat="1" x14ac:dyDescent="0.25">
      <c r="B106" s="8"/>
      <c r="C106" s="8"/>
      <c r="D106" s="36"/>
      <c r="E106" s="36"/>
      <c r="F106" s="36"/>
      <c r="G106" s="41"/>
      <c r="H106" s="41"/>
      <c r="I106" s="41"/>
      <c r="J106" s="41"/>
      <c r="K106" s="41"/>
      <c r="L106" s="41"/>
      <c r="M106" s="41"/>
      <c r="N106" s="41"/>
      <c r="O106" s="41"/>
      <c r="P106" s="35"/>
      <c r="Q106" s="7" t="s">
        <v>49</v>
      </c>
    </row>
    <row r="107" spans="2:17" s="3" customFormat="1" x14ac:dyDescent="0.25">
      <c r="B107" s="36"/>
      <c r="C107" s="8"/>
      <c r="D107" s="36"/>
      <c r="E107" s="36"/>
      <c r="F107" s="36"/>
      <c r="G107" s="41"/>
      <c r="H107" s="41"/>
      <c r="I107" s="41"/>
      <c r="J107" s="41"/>
      <c r="K107" s="41"/>
      <c r="L107" s="41"/>
      <c r="M107" s="42"/>
      <c r="N107" s="41"/>
      <c r="O107" s="41"/>
      <c r="P107" s="35"/>
      <c r="Q107" s="7" t="s">
        <v>51</v>
      </c>
    </row>
    <row r="108" spans="2:17" s="3" customFormat="1" x14ac:dyDescent="0.25">
      <c r="B108" s="36"/>
      <c r="C108" s="8"/>
      <c r="D108" s="36"/>
      <c r="E108" s="36"/>
      <c r="F108" s="36"/>
      <c r="G108" s="41"/>
      <c r="H108" s="41"/>
      <c r="I108" s="41"/>
      <c r="J108" s="41"/>
      <c r="K108" s="41"/>
      <c r="L108" s="41"/>
      <c r="M108" s="41"/>
      <c r="N108" s="41" t="s">
        <v>46</v>
      </c>
      <c r="O108" s="41"/>
      <c r="P108" s="35"/>
      <c r="Q108" s="7" t="s">
        <v>52</v>
      </c>
    </row>
    <row r="109" spans="2:17" s="3" customFormat="1" x14ac:dyDescent="0.25">
      <c r="B109" s="36"/>
      <c r="C109" s="8"/>
      <c r="D109" s="36"/>
      <c r="E109" s="36"/>
      <c r="F109" s="36"/>
      <c r="G109" s="41"/>
      <c r="H109" s="41"/>
      <c r="I109" s="41"/>
      <c r="J109" s="41"/>
      <c r="K109" s="41"/>
      <c r="L109" s="41"/>
      <c r="M109" s="41"/>
      <c r="N109" s="41"/>
      <c r="O109" s="41"/>
      <c r="P109" s="35"/>
    </row>
    <row r="110" spans="2:17" s="3" customFormat="1" x14ac:dyDescent="0.25">
      <c r="B110" s="36"/>
      <c r="C110" s="8"/>
      <c r="D110" s="36"/>
      <c r="E110" s="36"/>
      <c r="F110" s="36"/>
      <c r="G110" s="41"/>
      <c r="H110" s="41"/>
      <c r="I110" s="41"/>
      <c r="J110" s="41"/>
      <c r="K110" s="41"/>
      <c r="L110" s="41"/>
      <c r="M110" s="41"/>
      <c r="N110" s="41"/>
      <c r="O110" s="41"/>
      <c r="P110" s="35"/>
    </row>
    <row r="111" spans="2:17" s="3" customFormat="1" x14ac:dyDescent="0.25">
      <c r="B111" s="36"/>
      <c r="C111" s="36"/>
      <c r="D111" s="36"/>
      <c r="E111" s="36"/>
      <c r="F111" s="36"/>
      <c r="G111" s="41"/>
      <c r="H111" s="41"/>
      <c r="I111" s="41"/>
      <c r="J111" s="41"/>
      <c r="K111" s="41"/>
      <c r="L111" s="41"/>
      <c r="M111" s="41"/>
      <c r="N111" s="41"/>
      <c r="O111" s="41"/>
      <c r="P111" s="35"/>
    </row>
    <row r="112" spans="2:17" s="3" customFormat="1" x14ac:dyDescent="0.25">
      <c r="B112" s="36"/>
      <c r="C112" s="36"/>
      <c r="D112" s="36"/>
      <c r="E112" s="36"/>
      <c r="F112" s="36"/>
      <c r="G112" s="41"/>
      <c r="H112" s="41"/>
      <c r="I112" s="41"/>
      <c r="J112" s="41"/>
      <c r="K112" s="41"/>
      <c r="L112" s="41"/>
      <c r="M112" s="41"/>
      <c r="N112" s="41"/>
      <c r="O112" s="41"/>
      <c r="P112" s="35"/>
    </row>
    <row r="113" spans="2:17" s="3" customFormat="1" x14ac:dyDescent="0.25">
      <c r="B113" s="36"/>
      <c r="C113" s="36"/>
      <c r="D113" s="36"/>
      <c r="E113" s="36"/>
      <c r="F113" s="36"/>
      <c r="G113" s="41"/>
      <c r="H113" s="41"/>
      <c r="I113" s="41"/>
      <c r="J113" s="41"/>
      <c r="K113" s="41"/>
      <c r="L113" s="41"/>
      <c r="M113" s="41"/>
      <c r="N113" s="41"/>
      <c r="O113" s="41"/>
      <c r="P113" s="35"/>
      <c r="Q113" s="7">
        <v>2015</v>
      </c>
    </row>
    <row r="114" spans="2:17" s="3" customFormat="1" ht="12.75" customHeight="1" x14ac:dyDescent="0.25">
      <c r="B114" s="36"/>
      <c r="C114" s="36"/>
      <c r="D114" s="36"/>
      <c r="E114" s="36"/>
      <c r="F114" s="36"/>
      <c r="G114" s="41"/>
      <c r="H114" s="41"/>
      <c r="I114" s="41"/>
      <c r="J114" s="41"/>
      <c r="K114" s="41"/>
      <c r="L114" s="41"/>
      <c r="M114" s="41"/>
      <c r="N114" s="41"/>
      <c r="O114" s="41"/>
      <c r="Q114" s="7">
        <v>2016</v>
      </c>
    </row>
    <row r="115" spans="2:17" s="3" customFormat="1" x14ac:dyDescent="0.25">
      <c r="B115" s="36"/>
      <c r="C115" s="36"/>
      <c r="D115" s="36"/>
      <c r="E115" s="36"/>
      <c r="F115" s="36"/>
      <c r="G115" s="41"/>
      <c r="H115" s="41"/>
      <c r="I115" s="41"/>
      <c r="J115" s="41"/>
      <c r="K115" s="41"/>
      <c r="L115" s="41"/>
      <c r="M115" s="41"/>
      <c r="N115" s="41"/>
      <c r="O115" s="41"/>
      <c r="Q115" s="7">
        <v>2017</v>
      </c>
    </row>
    <row r="116" spans="2:17" s="3" customFormat="1" x14ac:dyDescent="0.25">
      <c r="B116" s="36"/>
      <c r="C116" s="36"/>
      <c r="D116" s="36"/>
      <c r="E116" s="36"/>
      <c r="F116" s="36"/>
      <c r="G116" s="41"/>
      <c r="H116" s="41"/>
      <c r="I116" s="41"/>
      <c r="J116" s="41"/>
      <c r="K116" s="41"/>
      <c r="L116" s="41"/>
      <c r="M116" s="41"/>
      <c r="N116" s="41"/>
      <c r="O116" s="41"/>
      <c r="Q116" s="7">
        <v>2018</v>
      </c>
    </row>
    <row r="117" spans="2:17" s="3" customFormat="1" x14ac:dyDescent="0.25">
      <c r="B117" s="36"/>
      <c r="C117" s="36"/>
      <c r="D117" s="36"/>
      <c r="E117" s="36"/>
      <c r="F117" s="36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2:17" s="3" customFormat="1" x14ac:dyDescent="0.25">
      <c r="B118" s="36"/>
      <c r="C118" s="36"/>
      <c r="D118" s="36"/>
      <c r="E118" s="36"/>
      <c r="F118" s="36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2:17" s="3" customFormat="1" x14ac:dyDescent="0.25">
      <c r="B119" s="37"/>
      <c r="C119" s="36"/>
      <c r="D119" s="36"/>
      <c r="E119" s="36"/>
      <c r="F119" s="36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2:17" s="3" customFormat="1" x14ac:dyDescent="0.25">
      <c r="B120" s="37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7" s="3" customFormat="1" x14ac:dyDescent="0.25">
      <c r="B121" s="37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7" s="3" customFormat="1" x14ac:dyDescent="0.25">
      <c r="B122" s="37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7" s="3" customFormat="1" x14ac:dyDescent="0.25">
      <c r="B123" s="37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7" s="3" customFormat="1" x14ac:dyDescent="0.25">
      <c r="B124" s="37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7" s="3" customFormat="1" x14ac:dyDescent="0.25">
      <c r="B125" s="37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7" s="3" customFormat="1" x14ac:dyDescent="0.25">
      <c r="B126" s="38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2:17" s="3" customFormat="1" x14ac:dyDescent="0.25">
      <c r="B127" s="38"/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2:17" s="3" customFormat="1" x14ac:dyDescent="0.25">
      <c r="B128" s="36"/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2:16" s="3" customFormat="1" x14ac:dyDescent="0.25">
      <c r="B129" s="45" t="s">
        <v>170</v>
      </c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2:16" s="3" customFormat="1" x14ac:dyDescent="0.25">
      <c r="B130" s="45" t="s">
        <v>171</v>
      </c>
      <c r="C130" s="36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2:16" s="3" customFormat="1" x14ac:dyDescent="0.25">
      <c r="B131" s="45" t="s">
        <v>172</v>
      </c>
      <c r="C131" s="36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2:16" s="3" customFormat="1" x14ac:dyDescent="0.25">
      <c r="B132" s="45" t="s">
        <v>173</v>
      </c>
      <c r="C132" s="36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2:16" s="3" customFormat="1" x14ac:dyDescent="0.25">
      <c r="B133" s="45" t="s">
        <v>174</v>
      </c>
      <c r="C133" s="36"/>
      <c r="D133" s="36"/>
      <c r="E133" s="36"/>
      <c r="F133" s="36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2:16" s="3" customFormat="1" x14ac:dyDescent="0.25">
      <c r="B134" s="45" t="s">
        <v>175</v>
      </c>
      <c r="C134" s="36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2:16" s="3" customFormat="1" x14ac:dyDescent="0.25">
      <c r="B135" s="45" t="s">
        <v>176</v>
      </c>
      <c r="C135" s="36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2:16" s="3" customFormat="1" x14ac:dyDescent="0.25">
      <c r="B136" s="43"/>
      <c r="C136" s="36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2:16" s="3" customFormat="1" x14ac:dyDescent="0.25">
      <c r="B137" s="37"/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2:16" s="4" customFormat="1" x14ac:dyDescent="0.25">
      <c r="B138" s="37"/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  <c r="P138" s="3"/>
    </row>
    <row r="139" spans="2:16" s="4" customFormat="1" hidden="1" x14ac:dyDescent="0.25">
      <c r="B139" s="36" t="s">
        <v>27</v>
      </c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  <c r="P139" s="3"/>
    </row>
    <row r="140" spans="2:16" s="4" customFormat="1" hidden="1" x14ac:dyDescent="0.25">
      <c r="B140" s="8" t="s">
        <v>35</v>
      </c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  <c r="P140" s="3"/>
    </row>
    <row r="141" spans="2:16" s="4" customFormat="1" hidden="1" x14ac:dyDescent="0.25">
      <c r="B141" s="8" t="s">
        <v>72</v>
      </c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P141" s="3"/>
    </row>
    <row r="142" spans="2:16" s="4" customFormat="1" hidden="1" x14ac:dyDescent="0.25">
      <c r="B142" s="8" t="s">
        <v>28</v>
      </c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P142" s="3"/>
    </row>
    <row r="143" spans="2:16" s="4" customFormat="1" hidden="1" x14ac:dyDescent="0.25">
      <c r="B143" s="8" t="s">
        <v>78</v>
      </c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  <c r="P143" s="3"/>
    </row>
    <row r="144" spans="2:16" s="4" customFormat="1" hidden="1" x14ac:dyDescent="0.25">
      <c r="B144" s="8" t="s">
        <v>105</v>
      </c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  <c r="P144" s="3"/>
    </row>
    <row r="145" spans="2:16" s="4" customFormat="1" hidden="1" x14ac:dyDescent="0.25">
      <c r="B145" s="8" t="s">
        <v>80</v>
      </c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  <c r="P145" s="3"/>
    </row>
    <row r="146" spans="2:16" s="4" customFormat="1" hidden="1" x14ac:dyDescent="0.25">
      <c r="B146" s="8" t="s">
        <v>33</v>
      </c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  <c r="P146" s="3"/>
    </row>
    <row r="147" spans="2:16" s="4" customFormat="1" hidden="1" x14ac:dyDescent="0.25">
      <c r="B147" s="8" t="s">
        <v>69</v>
      </c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  <c r="P147" s="3"/>
    </row>
    <row r="148" spans="2:16" s="4" customFormat="1" hidden="1" x14ac:dyDescent="0.25">
      <c r="B148" s="8" t="s">
        <v>73</v>
      </c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  <c r="P148" s="3"/>
    </row>
    <row r="149" spans="2:16" hidden="1" x14ac:dyDescent="0.25">
      <c r="B149" s="40" t="s">
        <v>101</v>
      </c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  <c r="P149" s="3"/>
    </row>
    <row r="150" spans="2:16" hidden="1" x14ac:dyDescent="0.25">
      <c r="B150" s="8" t="s">
        <v>71</v>
      </c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  <c r="P150" s="3"/>
    </row>
    <row r="151" spans="2:16" hidden="1" x14ac:dyDescent="0.25">
      <c r="B151" s="8" t="s">
        <v>76</v>
      </c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  <c r="P151" s="3"/>
    </row>
    <row r="152" spans="2:16" hidden="1" x14ac:dyDescent="0.25">
      <c r="B152" s="8" t="s">
        <v>79</v>
      </c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  <c r="P152" s="3"/>
    </row>
    <row r="153" spans="2:16" hidden="1" x14ac:dyDescent="0.25">
      <c r="B153" s="8" t="s">
        <v>77</v>
      </c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  <c r="P153" s="3"/>
    </row>
    <row r="154" spans="2:16" hidden="1" x14ac:dyDescent="0.25">
      <c r="B154" s="8" t="s">
        <v>74</v>
      </c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  <c r="P154" s="3"/>
    </row>
    <row r="155" spans="2:16" hidden="1" x14ac:dyDescent="0.25">
      <c r="B155" s="8" t="s">
        <v>67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  <c r="P155" s="3"/>
    </row>
    <row r="156" spans="2:16" hidden="1" x14ac:dyDescent="0.25">
      <c r="B156" s="8" t="s">
        <v>75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  <c r="P156" s="3"/>
    </row>
    <row r="157" spans="2:16" hidden="1" x14ac:dyDescent="0.25">
      <c r="B157" s="8" t="s">
        <v>68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  <c r="P157" s="3"/>
    </row>
    <row r="158" spans="2:16" hidden="1" x14ac:dyDescent="0.25">
      <c r="B158" s="8" t="s">
        <v>70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  <c r="P158" s="3"/>
    </row>
    <row r="159" spans="2:16" hidden="1" x14ac:dyDescent="0.25">
      <c r="B159" s="8" t="s">
        <v>31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  <c r="P159" s="3"/>
    </row>
    <row r="160" spans="2:16" hidden="1" x14ac:dyDescent="0.25">
      <c r="B160" s="8" t="s">
        <v>34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  <c r="P160" s="3"/>
    </row>
    <row r="161" spans="2:16" hidden="1" x14ac:dyDescent="0.25">
      <c r="B161" s="8" t="s">
        <v>30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  <c r="P161" s="3"/>
    </row>
    <row r="162" spans="2:16" hidden="1" x14ac:dyDescent="0.25">
      <c r="B162" s="8" t="s">
        <v>32</v>
      </c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  <c r="P162" s="3"/>
    </row>
    <row r="163" spans="2:16" hidden="1" x14ac:dyDescent="0.25">
      <c r="B163" s="8" t="s">
        <v>65</v>
      </c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  <c r="P163" s="3"/>
    </row>
    <row r="164" spans="2:16" hidden="1" x14ac:dyDescent="0.25">
      <c r="B164" s="8" t="s">
        <v>64</v>
      </c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3"/>
    </row>
    <row r="165" spans="2:16" hidden="1" x14ac:dyDescent="0.25">
      <c r="B165" s="8" t="s">
        <v>29</v>
      </c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3"/>
    </row>
    <row r="166" spans="2:16" hidden="1" x14ac:dyDescent="0.25">
      <c r="B166" s="8" t="s">
        <v>63</v>
      </c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3"/>
    </row>
    <row r="167" spans="2:16" x14ac:dyDescent="0.25">
      <c r="B167" s="36"/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3"/>
    </row>
    <row r="168" spans="2:16" x14ac:dyDescent="0.25">
      <c r="B168" s="36"/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3"/>
    </row>
    <row r="169" spans="2:16" x14ac:dyDescent="0.25">
      <c r="B169" s="36"/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  <c r="P169" s="3"/>
    </row>
    <row r="170" spans="2:16" hidden="1" x14ac:dyDescent="0.25">
      <c r="B170" s="36" t="s">
        <v>102</v>
      </c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  <c r="P170" s="3"/>
    </row>
    <row r="171" spans="2:16" hidden="1" x14ac:dyDescent="0.25">
      <c r="B171" s="8" t="s">
        <v>45</v>
      </c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</row>
    <row r="172" spans="2:16" hidden="1" x14ac:dyDescent="0.25">
      <c r="B172" s="8" t="s">
        <v>56</v>
      </c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</row>
    <row r="173" spans="2:16" x14ac:dyDescent="0.25">
      <c r="B173" s="41"/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</row>
    <row r="174" spans="2:16" x14ac:dyDescent="0.25">
      <c r="B174" s="44"/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2:16" x14ac:dyDescent="0.25">
      <c r="B175" s="44"/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2:16" x14ac:dyDescent="0.25">
      <c r="B176" s="44"/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2:15" x14ac:dyDescent="0.25">
      <c r="B177" s="44"/>
      <c r="C177" s="36"/>
      <c r="D177" s="36"/>
      <c r="E177" s="36"/>
      <c r="F177" s="36"/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2:15" x14ac:dyDescent="0.25">
      <c r="B178" s="44"/>
      <c r="C178" s="36"/>
      <c r="D178" s="36"/>
      <c r="E178" s="36"/>
      <c r="F178" s="36"/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2:15" s="3" customFormat="1" hidden="1" x14ac:dyDescent="0.25">
      <c r="B179" s="37" t="s">
        <v>107</v>
      </c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</row>
    <row r="180" spans="2:15" s="3" customFormat="1" hidden="1" x14ac:dyDescent="0.25">
      <c r="B180" s="38" t="s">
        <v>106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</row>
    <row r="181" spans="2:15" s="3" customFormat="1" ht="39.6" hidden="1" x14ac:dyDescent="0.25">
      <c r="B181" s="39" t="s">
        <v>53</v>
      </c>
    </row>
    <row r="182" spans="2:15" s="3" customFormat="1" ht="39.6" hidden="1" x14ac:dyDescent="0.25">
      <c r="B182" s="39" t="s">
        <v>96</v>
      </c>
    </row>
    <row r="183" spans="2:15" s="3" customFormat="1" ht="39.6" hidden="1" x14ac:dyDescent="0.25">
      <c r="B183" s="39" t="s">
        <v>97</v>
      </c>
    </row>
    <row r="184" spans="2:15" s="3" customFormat="1" ht="66" hidden="1" x14ac:dyDescent="0.25">
      <c r="B184" s="39" t="s">
        <v>98</v>
      </c>
    </row>
    <row r="185" spans="2:15" s="3" customFormat="1" ht="52.8" hidden="1" x14ac:dyDescent="0.25">
      <c r="B185" s="39" t="s">
        <v>99</v>
      </c>
    </row>
    <row r="186" spans="2:15" s="3" customFormat="1" ht="39.6" hidden="1" x14ac:dyDescent="0.25">
      <c r="B186" s="39" t="s">
        <v>100</v>
      </c>
    </row>
    <row r="187" spans="2:15" s="3" customFormat="1" ht="26.4" hidden="1" x14ac:dyDescent="0.25">
      <c r="B187" s="39" t="s">
        <v>81</v>
      </c>
    </row>
    <row r="188" spans="2:15" s="3" customFormat="1" hidden="1" x14ac:dyDescent="0.25">
      <c r="B188" s="39" t="s">
        <v>66</v>
      </c>
    </row>
    <row r="189" spans="2:15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</sheetData>
  <mergeCells count="86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4:G44"/>
    <mergeCell ref="H44:L44"/>
    <mergeCell ref="M44:P44"/>
    <mergeCell ref="B46:P46"/>
    <mergeCell ref="B48:B49"/>
    <mergeCell ref="D48:F48"/>
    <mergeCell ref="G48:I48"/>
    <mergeCell ref="J48:L48"/>
    <mergeCell ref="M48:O48"/>
    <mergeCell ref="C42:G42"/>
    <mergeCell ref="H42:L42"/>
    <mergeCell ref="M42:P42"/>
    <mergeCell ref="C43:G43"/>
    <mergeCell ref="H43:L43"/>
    <mergeCell ref="M43:P43"/>
    <mergeCell ref="C77:P77"/>
    <mergeCell ref="C78:P78"/>
    <mergeCell ref="B52:P67"/>
    <mergeCell ref="A68:Q68"/>
    <mergeCell ref="B69:B76"/>
    <mergeCell ref="C69:P69"/>
    <mergeCell ref="C70:P70"/>
    <mergeCell ref="C71:P71"/>
    <mergeCell ref="C72:P72"/>
    <mergeCell ref="C73:P73"/>
    <mergeCell ref="C74:P74"/>
    <mergeCell ref="C75:P75"/>
    <mergeCell ref="D49:F49"/>
    <mergeCell ref="G49:I49"/>
    <mergeCell ref="J49:L49"/>
    <mergeCell ref="M49:O49"/>
    <mergeCell ref="C76:P76"/>
    <mergeCell ref="B51:P51"/>
  </mergeCells>
  <conditionalFormatting sqref="D49 M49 P49">
    <cfRule type="cellIs" dxfId="31" priority="25" stopIfTrue="1" operator="equal">
      <formula>"0"</formula>
    </cfRule>
    <cfRule type="cellIs" dxfId="30" priority="26" stopIfTrue="1" operator="lessThanOrEqual">
      <formula>$S$5</formula>
    </cfRule>
    <cfRule type="cellIs" dxfId="29" priority="27" stopIfTrue="1" operator="greaterThanOrEqual">
      <formula>$S$2</formula>
    </cfRule>
    <cfRule type="cellIs" dxfId="28" priority="28" stopIfTrue="1" operator="between">
      <formula>$S$4</formula>
      <formula>$S$3</formula>
    </cfRule>
  </conditionalFormatting>
  <conditionalFormatting sqref="G49">
    <cfRule type="cellIs" dxfId="27" priority="1" stopIfTrue="1" operator="equal">
      <formula>"0"</formula>
    </cfRule>
    <cfRule type="cellIs" dxfId="26" priority="2" stopIfTrue="1" operator="lessThanOrEqual">
      <formula>$S$5</formula>
    </cfRule>
    <cfRule type="cellIs" dxfId="25" priority="3" stopIfTrue="1" operator="greaterThanOrEqual">
      <formula>$S$2</formula>
    </cfRule>
    <cfRule type="cellIs" dxfId="24" priority="4" stopIfTrue="1" operator="between">
      <formula>$S$4</formula>
      <formula>$S$3</formula>
    </cfRule>
  </conditionalFormatting>
  <conditionalFormatting sqref="J49">
    <cfRule type="cellIs" dxfId="23" priority="17" stopIfTrue="1" operator="equal">
      <formula>"0"</formula>
    </cfRule>
    <cfRule type="cellIs" dxfId="22" priority="18" stopIfTrue="1" operator="lessThanOrEqual">
      <formula>$S$5</formula>
    </cfRule>
    <cfRule type="cellIs" dxfId="21" priority="19" stopIfTrue="1" operator="greaterThanOrEqual">
      <formula>$S$2</formula>
    </cfRule>
    <cfRule type="cellIs" dxfId="20" priority="20" stopIfTrue="1" operator="between">
      <formula>$S$4</formula>
      <formula>$S$3</formula>
    </cfRule>
  </conditionalFormatting>
  <dataValidations count="6">
    <dataValidation type="list" allowBlank="1" showInputMessage="1" showErrorMessage="1" sqref="C78:P78" xr:uid="{00000000-0002-0000-0200-000000000000}">
      <formula1>$B$171:$B$172</formula1>
    </dataValidation>
    <dataValidation type="list" allowBlank="1" showInputMessage="1" showErrorMessage="1" sqref="C12:P12" xr:uid="{00000000-0002-0000-0200-000001000000}">
      <formula1>$B$140:$B$166</formula1>
    </dataValidation>
    <dataValidation type="list" allowBlank="1" showInputMessage="1" showErrorMessage="1" sqref="C10:I10" xr:uid="{00000000-0002-0000-0200-000002000000}">
      <formula1>"2022,2023,2024,2025,2026,2027"</formula1>
    </dataValidation>
    <dataValidation type="list" allowBlank="1" showInputMessage="1" showErrorMessage="1" sqref="N10:P10" xr:uid="{00000000-0002-0000-0200-000003000000}">
      <formula1>"Economicos,Eficiencia,Eficacia, Efectividad,Calidad"</formula1>
    </dataValidation>
    <dataValidation type="list" allowBlank="1" showInputMessage="1" showErrorMessage="1" sqref="C32:P32 C36:P36 C34:P34" xr:uid="{00000000-0002-0000-0200-000004000000}">
      <formula1>$Q$103:$Q$108</formula1>
    </dataValidation>
    <dataValidation type="list" allowBlank="1" showInputMessage="1" showErrorMessage="1" sqref="C18:P18" xr:uid="{00000000-0002-0000-0200-000005000000}">
      <formula1>$B$129:$B$135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15"/>
  <sheetViews>
    <sheetView topLeftCell="B8" zoomScale="85" zoomScaleNormal="85" workbookViewId="0">
      <selection activeCell="I13" sqref="I13"/>
    </sheetView>
  </sheetViews>
  <sheetFormatPr baseColWidth="10" defaultColWidth="11.44140625" defaultRowHeight="30" customHeight="1" x14ac:dyDescent="0.25"/>
  <cols>
    <col min="1" max="1" width="28.5546875" style="19" customWidth="1"/>
    <col min="2" max="2" width="27" style="5" bestFit="1" customWidth="1"/>
    <col min="3" max="7" width="15.6640625" style="5" customWidth="1"/>
    <col min="8" max="8" width="20.33203125" style="5" customWidth="1"/>
    <col min="9" max="10" width="15.6640625" style="5" customWidth="1"/>
    <col min="11" max="11" width="24.44140625" style="5" customWidth="1"/>
    <col min="12" max="12" width="15.6640625" style="70" customWidth="1"/>
    <col min="13" max="13" width="5.33203125" style="5" customWidth="1"/>
    <col min="14" max="14" width="10.6640625" style="5" customWidth="1"/>
    <col min="15" max="15" width="27.5546875" style="5" bestFit="1" customWidth="1"/>
    <col min="16" max="18" width="11.44140625" style="5"/>
    <col min="19" max="19" width="11.44140625" style="3" hidden="1" customWidth="1"/>
    <col min="20" max="16384" width="11.44140625" style="5"/>
  </cols>
  <sheetData>
    <row r="1" spans="1:22" ht="30" customHeight="1" x14ac:dyDescent="0.3">
      <c r="A1" s="235"/>
      <c r="B1" s="236" t="s">
        <v>36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8"/>
      <c r="N1" s="239" t="s">
        <v>94</v>
      </c>
      <c r="O1" s="240"/>
      <c r="P1" s="15"/>
      <c r="Q1" s="15"/>
      <c r="T1" s="15"/>
      <c r="U1" s="15"/>
      <c r="V1" s="15"/>
    </row>
    <row r="2" spans="1:22" ht="30" customHeight="1" x14ac:dyDescent="0.3">
      <c r="A2" s="235"/>
      <c r="B2" s="236" t="s">
        <v>57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  <c r="N2" s="239" t="s">
        <v>103</v>
      </c>
      <c r="O2" s="240"/>
      <c r="P2" s="15"/>
      <c r="Q2" s="15"/>
      <c r="S2" s="47">
        <v>0.8</v>
      </c>
      <c r="T2" s="15"/>
      <c r="U2" s="15"/>
      <c r="V2" s="15"/>
    </row>
    <row r="3" spans="1:22" ht="30" customHeight="1" x14ac:dyDescent="0.3">
      <c r="A3" s="235"/>
      <c r="B3" s="236" t="s">
        <v>58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8"/>
      <c r="N3" s="239" t="s">
        <v>168</v>
      </c>
      <c r="O3" s="240"/>
      <c r="P3" s="15"/>
      <c r="Q3" s="15"/>
      <c r="S3" s="47">
        <v>0.79998999999999998</v>
      </c>
      <c r="T3" s="15"/>
      <c r="U3" s="15"/>
      <c r="V3" s="15"/>
    </row>
    <row r="4" spans="1:22" ht="30" customHeight="1" x14ac:dyDescent="0.3">
      <c r="A4" s="235"/>
      <c r="B4" s="236" t="s">
        <v>59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8"/>
      <c r="N4" s="240" t="s">
        <v>41</v>
      </c>
      <c r="O4" s="240"/>
      <c r="P4" s="16"/>
      <c r="Q4" s="16"/>
      <c r="S4" s="47">
        <v>0.65</v>
      </c>
      <c r="T4" s="16"/>
      <c r="U4" s="16"/>
      <c r="V4" s="16"/>
    </row>
    <row r="5" spans="1:22" ht="17.399999999999999" x14ac:dyDescent="0.3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67"/>
      <c r="M5" s="29"/>
      <c r="N5" s="29"/>
      <c r="O5" s="29"/>
      <c r="P5" s="16"/>
      <c r="Q5" s="16"/>
      <c r="S5" s="47">
        <v>0.64999899999999999</v>
      </c>
      <c r="T5" s="16"/>
      <c r="U5" s="16"/>
      <c r="V5" s="16"/>
    </row>
    <row r="6" spans="1:22" ht="21" customHeight="1" x14ac:dyDescent="0.25">
      <c r="A6" s="30" t="s">
        <v>0</v>
      </c>
      <c r="B6" s="234" t="str">
        <f>IF('DERECHOS DE PETICIÓN'!C12="","",'DERECHOS DE PETICIÓN'!C12)</f>
        <v>GESTION DE APOYO JUDICIAL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S6" s="47"/>
    </row>
    <row r="7" spans="1:22" ht="11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9"/>
      <c r="M7" s="27"/>
      <c r="N7" s="27"/>
      <c r="O7" s="27"/>
      <c r="S7" s="47"/>
    </row>
    <row r="8" spans="1:22" s="17" customFormat="1" ht="30" customHeight="1" x14ac:dyDescent="0.25">
      <c r="A8" s="241" t="s">
        <v>60</v>
      </c>
      <c r="B8" s="243" t="s">
        <v>20</v>
      </c>
      <c r="C8" s="243" t="str">
        <f>IF('DERECHOS DE PETICIÓN'!C14="","",'DERECHOS DE PETICIÓN'!C14)</f>
        <v>Atención a derechos de petición</v>
      </c>
      <c r="D8" s="243"/>
      <c r="E8" s="243"/>
      <c r="F8" s="243"/>
      <c r="G8" s="243"/>
      <c r="H8" s="243"/>
      <c r="I8" s="243"/>
      <c r="J8" s="243"/>
      <c r="K8" s="243"/>
      <c r="L8" s="243"/>
      <c r="M8" s="243" t="s">
        <v>62</v>
      </c>
      <c r="N8" s="243"/>
      <c r="O8" s="243"/>
      <c r="S8" s="3"/>
    </row>
    <row r="9" spans="1:22" s="18" customFormat="1" ht="30" customHeight="1" thickBot="1" x14ac:dyDescent="0.3">
      <c r="A9" s="242"/>
      <c r="B9" s="241"/>
      <c r="C9" s="1" t="s">
        <v>85</v>
      </c>
      <c r="D9" s="1" t="s">
        <v>61</v>
      </c>
      <c r="E9" s="1" t="s">
        <v>86</v>
      </c>
      <c r="F9" s="1" t="s">
        <v>61</v>
      </c>
      <c r="G9" s="1" t="s">
        <v>87</v>
      </c>
      <c r="H9" s="1" t="s">
        <v>61</v>
      </c>
      <c r="I9" s="1" t="s">
        <v>88</v>
      </c>
      <c r="J9" s="1" t="s">
        <v>61</v>
      </c>
      <c r="K9" s="1" t="s">
        <v>10</v>
      </c>
      <c r="L9" s="68" t="s">
        <v>61</v>
      </c>
      <c r="M9" s="241"/>
      <c r="N9" s="241"/>
      <c r="O9" s="241"/>
      <c r="S9" s="3"/>
    </row>
    <row r="10" spans="1:22" ht="90" customHeight="1" thickBot="1" x14ac:dyDescent="0.3">
      <c r="A10" s="226" t="str">
        <f>IF('DERECHOS DE PETICIÓN'!M40="","",'DERECHOS DE PETICIÓN'!M40)</f>
        <v>Coordinador del Grupo de Apoyo Judicial</v>
      </c>
      <c r="B10" s="32" t="str">
        <f>IF('SATISFACCION DE USUARIOS'!B40="","",'SATISFACCION DE USUARIOS'!B40)</f>
        <v>Número de calificaciones con nivel superior</v>
      </c>
      <c r="C10" s="33">
        <v>4995</v>
      </c>
      <c r="D10" s="228">
        <f>IF(C10=0,"0",C10/C11)</f>
        <v>0.99979983987189747</v>
      </c>
      <c r="E10" s="33">
        <v>5198</v>
      </c>
      <c r="F10" s="249">
        <f>IF(E10=0,"0",E10/E11)</f>
        <v>1</v>
      </c>
      <c r="G10" s="33">
        <v>6447</v>
      </c>
      <c r="H10" s="228">
        <f>IF(G10=0,"0",G10/G11)</f>
        <v>1</v>
      </c>
      <c r="I10" s="33">
        <v>5459</v>
      </c>
      <c r="J10" s="228">
        <f>IF(I10=0,"0",I10/I11)</f>
        <v>1</v>
      </c>
      <c r="K10" s="33">
        <f>+C10+E10+G10+I10</f>
        <v>22099</v>
      </c>
      <c r="L10" s="247">
        <f>IF(K10=0,"0",K10/K11)</f>
        <v>0.99995475113122168</v>
      </c>
      <c r="M10" s="230" t="s">
        <v>181</v>
      </c>
      <c r="N10" s="230"/>
      <c r="O10" s="231"/>
    </row>
    <row r="11" spans="1:22" ht="117.75" customHeight="1" x14ac:dyDescent="0.25">
      <c r="A11" s="227"/>
      <c r="B11" s="32" t="str">
        <f>IF('SATISFACCION DE USUARIOS'!B41="","",'SATISFACCION DE USUARIOS'!B41)</f>
        <v xml:space="preserve">Total de usuarios atendidos y que calificaron el servicio      </v>
      </c>
      <c r="C11" s="33">
        <v>4996</v>
      </c>
      <c r="D11" s="229"/>
      <c r="E11" s="33">
        <v>5198</v>
      </c>
      <c r="F11" s="250"/>
      <c r="G11" s="34">
        <v>6447</v>
      </c>
      <c r="H11" s="229"/>
      <c r="I11" s="34">
        <f>2199+1882+1378</f>
        <v>5459</v>
      </c>
      <c r="J11" s="229"/>
      <c r="K11" s="34">
        <f>+C11+E11+G11+I11</f>
        <v>22100</v>
      </c>
      <c r="L11" s="248"/>
      <c r="M11" s="230" t="s">
        <v>181</v>
      </c>
      <c r="N11" s="230"/>
      <c r="O11" s="231"/>
    </row>
    <row r="12" spans="1:22" ht="30" customHeight="1" x14ac:dyDescent="0.25">
      <c r="C12" s="20"/>
      <c r="D12" s="20"/>
      <c r="E12" s="20"/>
      <c r="F12" s="20"/>
      <c r="G12" s="20"/>
      <c r="H12" s="20"/>
      <c r="I12" s="20"/>
      <c r="J12" s="20"/>
      <c r="K12" s="20"/>
      <c r="L12" s="69"/>
    </row>
    <row r="237" spans="3:15" ht="30" customHeight="1" x14ac:dyDescent="0.25">
      <c r="C237" s="60" t="s">
        <v>150</v>
      </c>
      <c r="G237" s="60" t="s">
        <v>157</v>
      </c>
      <c r="K237" s="71" t="s">
        <v>162</v>
      </c>
      <c r="L237" s="5"/>
    </row>
    <row r="238" spans="3:15" ht="30" customHeight="1" x14ac:dyDescent="0.25">
      <c r="C238" s="61"/>
      <c r="G238" s="61"/>
      <c r="K238" s="72"/>
      <c r="L238" s="5"/>
    </row>
    <row r="239" spans="3:15" ht="30" customHeight="1" x14ac:dyDescent="0.25">
      <c r="C239" s="63" t="s">
        <v>151</v>
      </c>
      <c r="F239" s="5">
        <v>397</v>
      </c>
      <c r="G239" s="63" t="s">
        <v>158</v>
      </c>
      <c r="J239" s="5">
        <v>578</v>
      </c>
      <c r="K239" s="61" t="s">
        <v>164</v>
      </c>
      <c r="L239" s="5"/>
      <c r="N239" s="5">
        <v>480</v>
      </c>
      <c r="O239" s="5">
        <f>+N239+J239+F239</f>
        <v>1455</v>
      </c>
    </row>
    <row r="240" spans="3:15" ht="30" customHeight="1" x14ac:dyDescent="0.25">
      <c r="C240" s="63" t="s">
        <v>152</v>
      </c>
      <c r="F240" s="5">
        <v>1438</v>
      </c>
      <c r="G240" s="63" t="s">
        <v>159</v>
      </c>
      <c r="J240" s="5">
        <v>1329</v>
      </c>
      <c r="K240" s="61" t="s">
        <v>165</v>
      </c>
      <c r="L240" s="5"/>
      <c r="N240" s="5">
        <v>1331</v>
      </c>
      <c r="O240" s="5">
        <f t="shared" ref="O240:O242" si="0">+N240+J240+F240</f>
        <v>4098</v>
      </c>
    </row>
    <row r="241" spans="3:16" ht="30" customHeight="1" x14ac:dyDescent="0.25">
      <c r="C241" s="64" t="s">
        <v>153</v>
      </c>
      <c r="F241" s="5">
        <v>262</v>
      </c>
      <c r="G241" s="64" t="s">
        <v>160</v>
      </c>
      <c r="J241" s="5">
        <v>285</v>
      </c>
      <c r="K241" s="75" t="s">
        <v>166</v>
      </c>
      <c r="L241" s="5"/>
      <c r="N241" s="5">
        <v>439</v>
      </c>
      <c r="O241" s="5">
        <f t="shared" si="0"/>
        <v>986</v>
      </c>
    </row>
    <row r="242" spans="3:16" ht="30" customHeight="1" x14ac:dyDescent="0.25">
      <c r="C242" s="63" t="s">
        <v>154</v>
      </c>
      <c r="F242" s="5">
        <v>266</v>
      </c>
      <c r="G242" s="63" t="s">
        <v>161</v>
      </c>
      <c r="J242" s="5">
        <v>413</v>
      </c>
      <c r="K242" s="61" t="s">
        <v>167</v>
      </c>
      <c r="L242" s="5"/>
      <c r="N242" s="5">
        <v>362</v>
      </c>
      <c r="O242" s="5">
        <f t="shared" si="0"/>
        <v>1041</v>
      </c>
      <c r="P242" s="5">
        <f>+O240+O241+O242</f>
        <v>6125</v>
      </c>
    </row>
    <row r="243" spans="3:16" ht="30" customHeight="1" thickBot="1" x14ac:dyDescent="0.3">
      <c r="C243" s="61"/>
      <c r="G243" s="61"/>
      <c r="K243" s="72"/>
      <c r="L243" s="5"/>
    </row>
    <row r="244" spans="3:16" ht="30" customHeight="1" thickBot="1" x14ac:dyDescent="0.3">
      <c r="C244" s="65" t="s">
        <v>155</v>
      </c>
      <c r="G244" s="65" t="s">
        <v>156</v>
      </c>
      <c r="J244" s="76" t="s">
        <v>148</v>
      </c>
      <c r="K244" s="73" t="s">
        <v>163</v>
      </c>
      <c r="L244" s="5"/>
      <c r="N244" s="5">
        <f>SUM(N239:N243)</f>
        <v>2612</v>
      </c>
    </row>
    <row r="245" spans="3:16" ht="30" customHeight="1" thickBot="1" x14ac:dyDescent="0.3">
      <c r="C245" s="66">
        <v>2363</v>
      </c>
      <c r="F245" s="5">
        <f>SUM(F239:F242)</f>
        <v>2363</v>
      </c>
      <c r="G245" s="66">
        <v>2605</v>
      </c>
      <c r="J245" s="5">
        <f>SUM(J239:J242)</f>
        <v>2605</v>
      </c>
      <c r="K245" s="74">
        <v>2612</v>
      </c>
      <c r="L245" s="5"/>
      <c r="O245" s="5">
        <f>+F245+J245+N244</f>
        <v>7580</v>
      </c>
    </row>
    <row r="246" spans="3:16" ht="30" customHeight="1" x14ac:dyDescent="0.25">
      <c r="G246" s="61"/>
    </row>
    <row r="247" spans="3:16" ht="30" customHeight="1" x14ac:dyDescent="0.25">
      <c r="C247" s="5" t="s">
        <v>135</v>
      </c>
      <c r="E247" s="60" t="s">
        <v>137</v>
      </c>
      <c r="H247" s="60" t="s">
        <v>147</v>
      </c>
    </row>
    <row r="248" spans="3:16" ht="30" customHeight="1" x14ac:dyDescent="0.25">
      <c r="E248" s="61"/>
      <c r="H248" s="61"/>
    </row>
    <row r="249" spans="3:16" ht="30" customHeight="1" x14ac:dyDescent="0.25">
      <c r="C249" s="5" t="s">
        <v>143</v>
      </c>
      <c r="D249" s="5">
        <v>388</v>
      </c>
      <c r="E249" s="61" t="s">
        <v>142</v>
      </c>
      <c r="F249" s="5">
        <v>377</v>
      </c>
      <c r="H249" s="61" t="s">
        <v>142</v>
      </c>
      <c r="I249" s="5">
        <v>447</v>
      </c>
    </row>
    <row r="250" spans="3:16" ht="30" customHeight="1" x14ac:dyDescent="0.25">
      <c r="C250" s="5" t="s">
        <v>144</v>
      </c>
      <c r="D250" s="5">
        <v>1340</v>
      </c>
      <c r="E250" s="61" t="s">
        <v>139</v>
      </c>
      <c r="F250" s="5">
        <v>1694</v>
      </c>
      <c r="H250" s="61" t="s">
        <v>139</v>
      </c>
      <c r="I250" s="5">
        <v>1697</v>
      </c>
    </row>
    <row r="251" spans="3:16" ht="30" customHeight="1" x14ac:dyDescent="0.25">
      <c r="C251" s="5" t="s">
        <v>145</v>
      </c>
      <c r="D251" s="5">
        <v>299</v>
      </c>
      <c r="E251" s="61" t="s">
        <v>140</v>
      </c>
      <c r="F251" s="5">
        <v>212</v>
      </c>
      <c r="H251" s="61" t="s">
        <v>140</v>
      </c>
      <c r="I251" s="5">
        <v>361</v>
      </c>
    </row>
    <row r="252" spans="3:16" ht="30" customHeight="1" x14ac:dyDescent="0.25">
      <c r="C252" s="5" t="s">
        <v>146</v>
      </c>
      <c r="D252" s="5">
        <v>220</v>
      </c>
      <c r="E252" s="61" t="s">
        <v>141</v>
      </c>
      <c r="F252" s="5">
        <v>298</v>
      </c>
      <c r="H252" s="61" t="s">
        <v>141</v>
      </c>
      <c r="I252" s="5">
        <v>265</v>
      </c>
    </row>
    <row r="253" spans="3:16" ht="30" customHeight="1" x14ac:dyDescent="0.25">
      <c r="C253" s="5" t="s">
        <v>136</v>
      </c>
      <c r="D253" s="5">
        <f>SUM(D249:D252)</f>
        <v>2247</v>
      </c>
      <c r="E253" s="62" t="s">
        <v>138</v>
      </c>
      <c r="F253" s="5">
        <f>SUM(F249:F252)</f>
        <v>2581</v>
      </c>
      <c r="G253" s="5" t="s">
        <v>149</v>
      </c>
      <c r="H253" s="5" t="s">
        <v>149</v>
      </c>
      <c r="I253" s="5">
        <f>SUM(I249:I252)</f>
        <v>2770</v>
      </c>
    </row>
    <row r="254" spans="3:16" ht="30" customHeight="1" x14ac:dyDescent="0.25">
      <c r="D254" s="5">
        <f>+D250+D251+D252</f>
        <v>1859</v>
      </c>
      <c r="F254" s="5">
        <f>+F250+F251+F252</f>
        <v>2204</v>
      </c>
      <c r="I254" s="5">
        <f>+I250+I251+I252</f>
        <v>2323</v>
      </c>
    </row>
    <row r="256" spans="3:16" ht="30" customHeight="1" x14ac:dyDescent="0.25">
      <c r="L256" s="72"/>
    </row>
    <row r="305" spans="19:19" ht="30" customHeight="1" x14ac:dyDescent="0.25">
      <c r="S305" s="4"/>
    </row>
    <row r="306" spans="19:19" ht="30" customHeight="1" x14ac:dyDescent="0.25">
      <c r="S306" s="4"/>
    </row>
    <row r="307" spans="19:19" ht="30" customHeight="1" x14ac:dyDescent="0.25">
      <c r="S307" s="4"/>
    </row>
    <row r="308" spans="19:19" ht="30" customHeight="1" x14ac:dyDescent="0.25">
      <c r="S308" s="4"/>
    </row>
    <row r="309" spans="19:19" ht="30" customHeight="1" x14ac:dyDescent="0.25">
      <c r="S309" s="4"/>
    </row>
    <row r="310" spans="19:19" ht="30" customHeight="1" x14ac:dyDescent="0.25">
      <c r="S310" s="4"/>
    </row>
    <row r="311" spans="19:19" ht="30" customHeight="1" x14ac:dyDescent="0.25">
      <c r="S311" s="4"/>
    </row>
    <row r="312" spans="19:19" ht="30" customHeight="1" x14ac:dyDescent="0.25">
      <c r="S312" s="4"/>
    </row>
    <row r="313" spans="19:19" ht="30" customHeight="1" x14ac:dyDescent="0.25">
      <c r="S313" s="4"/>
    </row>
    <row r="314" spans="19:19" ht="30" customHeight="1" x14ac:dyDescent="0.25">
      <c r="S314" s="4"/>
    </row>
    <row r="315" spans="19:19" ht="30" customHeight="1" x14ac:dyDescent="0.25">
      <c r="S315" s="4"/>
    </row>
  </sheetData>
  <mergeCells count="22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M10:O10"/>
    <mergeCell ref="M11:O11"/>
    <mergeCell ref="B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</mergeCells>
  <conditionalFormatting sqref="L10">
    <cfRule type="cellIs" dxfId="19" priority="1" stopIfTrue="1" operator="equal">
      <formula>"0"</formula>
    </cfRule>
    <cfRule type="cellIs" dxfId="18" priority="2" stopIfTrue="1" operator="lessThanOrEqual">
      <formula>$S$5</formula>
    </cfRule>
    <cfRule type="cellIs" dxfId="17" priority="3" stopIfTrue="1" operator="greaterThanOrEqual">
      <formula>$S$2</formula>
    </cfRule>
    <cfRule type="cellIs" dxfId="16" priority="4" stopIfTrue="1" operator="between">
      <formula>$S$4</formula>
      <formula>$S$3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9"/>
  <sheetViews>
    <sheetView topLeftCell="A73" workbookViewId="0">
      <selection activeCell="I86" sqref="I86"/>
    </sheetView>
  </sheetViews>
  <sheetFormatPr baseColWidth="10" defaultColWidth="11.44140625" defaultRowHeight="13.2" x14ac:dyDescent="0.25"/>
  <cols>
    <col min="1" max="1" width="3" style="2" customWidth="1"/>
    <col min="2" max="2" width="30" style="4" customWidth="1"/>
    <col min="3" max="3" width="16.88671875" style="2" customWidth="1"/>
    <col min="4" max="4" width="5" style="2" bestFit="1" customWidth="1"/>
    <col min="5" max="5" width="5.5546875" style="2" customWidth="1"/>
    <col min="6" max="6" width="9.5546875" style="2" bestFit="1" customWidth="1"/>
    <col min="7" max="7" width="5.44140625" style="2" bestFit="1" customWidth="1"/>
    <col min="8" max="8" width="5.109375" style="2" bestFit="1" customWidth="1"/>
    <col min="9" max="9" width="9.5546875" style="2" bestFit="1" customWidth="1"/>
    <col min="10" max="10" width="4.109375" style="2" bestFit="1" customWidth="1"/>
    <col min="11" max="11" width="6.44140625" style="2" bestFit="1" customWidth="1"/>
    <col min="12" max="12" width="9.5546875" style="2" bestFit="1" customWidth="1"/>
    <col min="13" max="13" width="8.44140625" style="2" customWidth="1"/>
    <col min="14" max="14" width="6.44140625" style="2" customWidth="1"/>
    <col min="15" max="15" width="11" style="2" customWidth="1"/>
    <col min="16" max="16" width="12.109375" style="2" customWidth="1"/>
    <col min="17" max="18" width="11.6640625" style="2" customWidth="1"/>
    <col min="19" max="19" width="11.44140625" style="3" hidden="1" customWidth="1"/>
    <col min="20" max="16384" width="11.44140625" style="2"/>
  </cols>
  <sheetData>
    <row r="1" spans="1:19" ht="13.8" thickBot="1" x14ac:dyDescent="0.3">
      <c r="B1" s="2"/>
    </row>
    <row r="2" spans="1:19" ht="16.5" customHeight="1" x14ac:dyDescent="0.25">
      <c r="B2" s="205"/>
      <c r="C2" s="208" t="s">
        <v>36</v>
      </c>
      <c r="D2" s="209"/>
      <c r="E2" s="209"/>
      <c r="F2" s="209"/>
      <c r="G2" s="209"/>
      <c r="H2" s="209"/>
      <c r="I2" s="209"/>
      <c r="J2" s="209"/>
      <c r="K2" s="209"/>
      <c r="L2" s="209"/>
      <c r="M2" s="210"/>
      <c r="N2" s="211" t="s">
        <v>94</v>
      </c>
      <c r="O2" s="212"/>
      <c r="P2" s="213"/>
      <c r="S2" s="47">
        <v>0.8</v>
      </c>
    </row>
    <row r="3" spans="1:19" ht="15.75" customHeight="1" x14ac:dyDescent="0.25">
      <c r="B3" s="206"/>
      <c r="C3" s="214" t="s">
        <v>38</v>
      </c>
      <c r="D3" s="215"/>
      <c r="E3" s="215"/>
      <c r="F3" s="215"/>
      <c r="G3" s="215"/>
      <c r="H3" s="215"/>
      <c r="I3" s="215"/>
      <c r="J3" s="215"/>
      <c r="K3" s="215"/>
      <c r="L3" s="215"/>
      <c r="M3" s="216"/>
      <c r="N3" s="217" t="s">
        <v>103</v>
      </c>
      <c r="O3" s="218"/>
      <c r="P3" s="219"/>
      <c r="S3" s="47">
        <v>0.79998999999999998</v>
      </c>
    </row>
    <row r="4" spans="1:19" ht="15.75" customHeight="1" x14ac:dyDescent="0.25">
      <c r="B4" s="206"/>
      <c r="C4" s="214" t="s">
        <v>39</v>
      </c>
      <c r="D4" s="215"/>
      <c r="E4" s="215"/>
      <c r="F4" s="215"/>
      <c r="G4" s="215"/>
      <c r="H4" s="215"/>
      <c r="I4" s="215"/>
      <c r="J4" s="215"/>
      <c r="K4" s="215"/>
      <c r="L4" s="215"/>
      <c r="M4" s="216"/>
      <c r="N4" s="217" t="s">
        <v>95</v>
      </c>
      <c r="O4" s="218"/>
      <c r="P4" s="219"/>
      <c r="S4" s="47">
        <v>0.65</v>
      </c>
    </row>
    <row r="5" spans="1:19" ht="16.5" customHeight="1" thickBot="1" x14ac:dyDescent="0.3">
      <c r="B5" s="207"/>
      <c r="C5" s="220" t="s">
        <v>40</v>
      </c>
      <c r="D5" s="221"/>
      <c r="E5" s="221"/>
      <c r="F5" s="221"/>
      <c r="G5" s="221"/>
      <c r="H5" s="221"/>
      <c r="I5" s="221"/>
      <c r="J5" s="221"/>
      <c r="K5" s="221"/>
      <c r="L5" s="221"/>
      <c r="M5" s="222"/>
      <c r="N5" s="223" t="s">
        <v>41</v>
      </c>
      <c r="O5" s="224"/>
      <c r="P5" s="225"/>
      <c r="S5" s="47">
        <v>0.64999899999999999</v>
      </c>
    </row>
    <row r="6" spans="1:19" ht="3" customHeight="1" thickBot="1" x14ac:dyDescent="0.3">
      <c r="B6" s="2"/>
      <c r="S6" s="47"/>
    </row>
    <row r="7" spans="1:19" x14ac:dyDescent="0.25">
      <c r="A7" s="4"/>
      <c r="B7" s="193" t="s">
        <v>44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Q7" s="4"/>
      <c r="S7" s="47"/>
    </row>
    <row r="8" spans="1:19" ht="13.8" thickBot="1" x14ac:dyDescent="0.3">
      <c r="A8" s="4"/>
      <c r="B8" s="196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4"/>
    </row>
    <row r="9" spans="1:19" ht="3" customHeight="1" thickBot="1" x14ac:dyDescent="0.3">
      <c r="A9" s="4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4"/>
    </row>
    <row r="10" spans="1:19" ht="26.25" customHeight="1" thickBot="1" x14ac:dyDescent="0.3">
      <c r="A10" s="4"/>
      <c r="B10" s="22" t="s">
        <v>54</v>
      </c>
      <c r="C10" s="202">
        <v>2024</v>
      </c>
      <c r="D10" s="203"/>
      <c r="E10" s="203"/>
      <c r="F10" s="203"/>
      <c r="G10" s="203"/>
      <c r="H10" s="203"/>
      <c r="I10" s="204"/>
      <c r="J10" s="200" t="s">
        <v>1</v>
      </c>
      <c r="K10" s="201"/>
      <c r="L10" s="201"/>
      <c r="M10" s="201"/>
      <c r="N10" s="180" t="s">
        <v>134</v>
      </c>
      <c r="O10" s="181"/>
      <c r="P10" s="182"/>
      <c r="Q10" s="4"/>
    </row>
    <row r="11" spans="1:19" ht="3" customHeight="1" thickBot="1" x14ac:dyDescent="0.3">
      <c r="A11" s="4"/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9"/>
      <c r="Q11" s="4"/>
    </row>
    <row r="12" spans="1:19" ht="30" customHeight="1" thickBot="1" x14ac:dyDescent="0.3">
      <c r="A12" s="4"/>
      <c r="B12" s="9" t="s">
        <v>0</v>
      </c>
      <c r="C12" s="85" t="s">
        <v>101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  <c r="Q12" s="4"/>
    </row>
    <row r="13" spans="1:19" ht="3" customHeight="1" thickBot="1" x14ac:dyDescent="0.3">
      <c r="A13" s="4"/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5"/>
      <c r="Q13" s="4"/>
    </row>
    <row r="14" spans="1:19" ht="30" customHeight="1" thickBot="1" x14ac:dyDescent="0.3">
      <c r="A14" s="4"/>
      <c r="B14" s="9" t="s">
        <v>6</v>
      </c>
      <c r="C14" s="190" t="s">
        <v>126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Q14" s="4"/>
    </row>
    <row r="15" spans="1:19" ht="3" customHeight="1" thickBot="1" x14ac:dyDescent="0.3">
      <c r="A15" s="4"/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7"/>
      <c r="Q15" s="4"/>
    </row>
    <row r="16" spans="1:19" ht="30" customHeight="1" thickBot="1" x14ac:dyDescent="0.3">
      <c r="A16" s="4"/>
      <c r="B16" s="9" t="s">
        <v>25</v>
      </c>
      <c r="C16" s="180" t="s">
        <v>127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2"/>
      <c r="Q16" s="4"/>
    </row>
    <row r="17" spans="1:17" ht="4.5" customHeight="1" thickBot="1" x14ac:dyDescent="0.3">
      <c r="A17" s="4"/>
      <c r="B17" s="155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7"/>
      <c r="Q17" s="4"/>
    </row>
    <row r="18" spans="1:17" ht="30" customHeight="1" thickBot="1" x14ac:dyDescent="0.3">
      <c r="A18" s="4"/>
      <c r="B18" s="9" t="s">
        <v>11</v>
      </c>
      <c r="C18" s="183" t="s">
        <v>172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5"/>
      <c r="Q18" s="4"/>
    </row>
    <row r="19" spans="1:17" ht="3" customHeight="1" thickBot="1" x14ac:dyDescent="0.3">
      <c r="A19" s="4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4"/>
    </row>
    <row r="20" spans="1:17" ht="17.25" customHeight="1" thickBot="1" x14ac:dyDescent="0.3">
      <c r="A20" s="4"/>
      <c r="B20" s="113" t="s">
        <v>26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  <c r="Q20" s="4"/>
    </row>
    <row r="21" spans="1:17" ht="3" customHeight="1" thickBot="1" x14ac:dyDescent="0.3">
      <c r="A21" s="4"/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70"/>
      <c r="Q21" s="4"/>
    </row>
    <row r="22" spans="1:17" ht="51" customHeight="1" thickBot="1" x14ac:dyDescent="0.3">
      <c r="A22" s="4"/>
      <c r="B22" s="9" t="s">
        <v>3</v>
      </c>
      <c r="C22" s="171" t="s">
        <v>128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3"/>
      <c r="Q22" s="4"/>
    </row>
    <row r="23" spans="1:17" ht="3" customHeight="1" thickBot="1" x14ac:dyDescent="0.3">
      <c r="A23" s="4"/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7"/>
      <c r="Q23" s="4"/>
    </row>
    <row r="24" spans="1:17" ht="82.5" customHeight="1" thickBot="1" x14ac:dyDescent="0.3">
      <c r="A24" s="4"/>
      <c r="B24" s="9" t="s">
        <v>12</v>
      </c>
      <c r="C24" s="174" t="s">
        <v>129</v>
      </c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6"/>
      <c r="Q24" s="4"/>
    </row>
    <row r="25" spans="1:17" ht="3" customHeight="1" thickBot="1" x14ac:dyDescent="0.3">
      <c r="A25" s="4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9"/>
      <c r="Q25" s="4"/>
    </row>
    <row r="26" spans="1:17" ht="13.5" customHeight="1" thickBot="1" x14ac:dyDescent="0.3">
      <c r="A26" s="4"/>
      <c r="B26" s="10" t="s">
        <v>2</v>
      </c>
      <c r="C26" s="158">
        <v>0.8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60"/>
      <c r="Q26" s="4"/>
    </row>
    <row r="27" spans="1:17" ht="3" customHeight="1" thickBot="1" x14ac:dyDescent="0.3">
      <c r="A27" s="4"/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3"/>
      <c r="Q27" s="4"/>
    </row>
    <row r="28" spans="1:17" ht="12.75" customHeight="1" thickBot="1" x14ac:dyDescent="0.3">
      <c r="A28" s="4"/>
      <c r="B28" s="10" t="s">
        <v>13</v>
      </c>
      <c r="C28" s="11" t="s">
        <v>14</v>
      </c>
      <c r="D28" s="164" t="s">
        <v>83</v>
      </c>
      <c r="E28" s="159"/>
      <c r="F28" s="159"/>
      <c r="G28" s="160"/>
      <c r="H28" s="165" t="s">
        <v>15</v>
      </c>
      <c r="I28" s="165"/>
      <c r="J28" s="165"/>
      <c r="K28" s="164" t="s">
        <v>82</v>
      </c>
      <c r="L28" s="159"/>
      <c r="M28" s="160"/>
      <c r="N28" s="166" t="s">
        <v>16</v>
      </c>
      <c r="O28" s="167"/>
      <c r="P28" s="48" t="s">
        <v>84</v>
      </c>
      <c r="Q28" s="4"/>
    </row>
    <row r="29" spans="1:17" ht="3" customHeight="1" thickBot="1" x14ac:dyDescent="0.3">
      <c r="A29" s="4"/>
      <c r="B29" s="152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4"/>
      <c r="Q29" s="4"/>
    </row>
    <row r="30" spans="1:17" ht="13.8" thickBot="1" x14ac:dyDescent="0.3">
      <c r="A30" s="4"/>
      <c r="B30" s="21" t="s">
        <v>7</v>
      </c>
      <c r="C30" s="146" t="s">
        <v>93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  <c r="Q30" s="4"/>
    </row>
    <row r="31" spans="1:17" ht="3" customHeight="1" thickBot="1" x14ac:dyDescent="0.3">
      <c r="A31" s="4"/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7"/>
      <c r="Q31" s="4"/>
    </row>
    <row r="32" spans="1:17" ht="13.8" thickBot="1" x14ac:dyDescent="0.3">
      <c r="A32" s="4"/>
      <c r="B32" s="21" t="s">
        <v>4</v>
      </c>
      <c r="C32" s="140" t="s">
        <v>49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  <c r="Q32" s="4"/>
    </row>
    <row r="33" spans="1:17" ht="3" customHeight="1" thickBot="1" x14ac:dyDescent="0.3">
      <c r="A33" s="4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7"/>
      <c r="Q33" s="4"/>
    </row>
    <row r="34" spans="1:17" ht="13.8" thickBot="1" x14ac:dyDescent="0.3">
      <c r="A34" s="4"/>
      <c r="B34" s="21" t="s">
        <v>23</v>
      </c>
      <c r="C34" s="140" t="s">
        <v>49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  <c r="Q34" s="4"/>
    </row>
    <row r="35" spans="1:17" ht="3" customHeight="1" thickBot="1" x14ac:dyDescent="0.3">
      <c r="A35" s="4"/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  <c r="Q35" s="4"/>
    </row>
    <row r="36" spans="1:17" ht="16.5" customHeight="1" thickBot="1" x14ac:dyDescent="0.3">
      <c r="A36" s="4"/>
      <c r="B36" s="21" t="s">
        <v>43</v>
      </c>
      <c r="C36" s="146" t="s">
        <v>49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  <c r="Q36" s="4"/>
    </row>
    <row r="37" spans="1:17" ht="3" customHeight="1" thickBot="1" x14ac:dyDescent="0.3">
      <c r="A37" s="4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"/>
    </row>
    <row r="38" spans="1:17" x14ac:dyDescent="0.25">
      <c r="A38" s="4"/>
      <c r="B38" s="147" t="s">
        <v>17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9"/>
      <c r="Q38" s="4"/>
    </row>
    <row r="39" spans="1:17" x14ac:dyDescent="0.25">
      <c r="A39" s="4"/>
      <c r="B39" s="46" t="s">
        <v>22</v>
      </c>
      <c r="C39" s="150" t="s">
        <v>18</v>
      </c>
      <c r="D39" s="150"/>
      <c r="E39" s="150"/>
      <c r="F39" s="150"/>
      <c r="G39" s="150"/>
      <c r="H39" s="150" t="s">
        <v>7</v>
      </c>
      <c r="I39" s="150"/>
      <c r="J39" s="150"/>
      <c r="K39" s="150"/>
      <c r="L39" s="150"/>
      <c r="M39" s="150" t="s">
        <v>19</v>
      </c>
      <c r="N39" s="150"/>
      <c r="O39" s="150"/>
      <c r="P39" s="151"/>
      <c r="Q39" s="4"/>
    </row>
    <row r="40" spans="1:17" ht="54" customHeight="1" x14ac:dyDescent="0.25">
      <c r="A40" s="4"/>
      <c r="B40" s="58" t="s">
        <v>130</v>
      </c>
      <c r="C40" s="126" t="s">
        <v>113</v>
      </c>
      <c r="D40" s="127"/>
      <c r="E40" s="127"/>
      <c r="F40" s="127"/>
      <c r="G40" s="128"/>
      <c r="H40" s="126" t="s">
        <v>131</v>
      </c>
      <c r="I40" s="251"/>
      <c r="J40" s="251"/>
      <c r="K40" s="251"/>
      <c r="L40" s="252"/>
      <c r="M40" s="129" t="s">
        <v>115</v>
      </c>
      <c r="N40" s="130"/>
      <c r="O40" s="130"/>
      <c r="P40" s="132"/>
      <c r="Q40" s="4"/>
    </row>
    <row r="41" spans="1:17" ht="55.5" customHeight="1" x14ac:dyDescent="0.25">
      <c r="A41" s="4"/>
      <c r="B41" s="59" t="s">
        <v>132</v>
      </c>
      <c r="C41" s="133" t="s">
        <v>113</v>
      </c>
      <c r="D41" s="134"/>
      <c r="E41" s="134"/>
      <c r="F41" s="134"/>
      <c r="G41" s="135"/>
      <c r="H41" s="133" t="s">
        <v>131</v>
      </c>
      <c r="I41" s="253"/>
      <c r="J41" s="253"/>
      <c r="K41" s="253"/>
      <c r="L41" s="254"/>
      <c r="M41" s="136" t="s">
        <v>115</v>
      </c>
      <c r="N41" s="137"/>
      <c r="O41" s="137"/>
      <c r="P41" s="139"/>
      <c r="Q41" s="4"/>
    </row>
    <row r="42" spans="1:17" ht="13.5" customHeight="1" x14ac:dyDescent="0.25">
      <c r="A42" s="4"/>
      <c r="B42" s="50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5"/>
      <c r="Q42" s="4"/>
    </row>
    <row r="43" spans="1:17" ht="12.75" customHeight="1" x14ac:dyDescent="0.25">
      <c r="A43" s="4"/>
      <c r="B43" s="50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5"/>
      <c r="Q43" s="4"/>
    </row>
    <row r="44" spans="1:17" ht="11.25" customHeight="1" thickBot="1" x14ac:dyDescent="0.3">
      <c r="A44" s="4"/>
      <c r="B44" s="5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2"/>
      <c r="Q44" s="4"/>
    </row>
    <row r="45" spans="1:17" ht="3" customHeight="1" thickBot="1" x14ac:dyDescent="0.3">
      <c r="A45" s="4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"/>
    </row>
    <row r="46" spans="1:17" ht="13.5" customHeight="1" thickBot="1" x14ac:dyDescent="0.3">
      <c r="A46" s="4"/>
      <c r="B46" s="113" t="s">
        <v>8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4"/>
    </row>
    <row r="47" spans="1:17" ht="3" customHeight="1" thickBot="1" x14ac:dyDescent="0.3">
      <c r="A47" s="4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5"/>
      <c r="Q47" s="4"/>
    </row>
    <row r="48" spans="1:17" x14ac:dyDescent="0.25">
      <c r="A48" s="4"/>
      <c r="B48" s="116" t="s">
        <v>20</v>
      </c>
      <c r="C48" s="77" t="s">
        <v>9</v>
      </c>
      <c r="D48" s="121" t="s">
        <v>189</v>
      </c>
      <c r="E48" s="122"/>
      <c r="F48" s="123"/>
      <c r="G48" s="121" t="s">
        <v>190</v>
      </c>
      <c r="H48" s="122"/>
      <c r="I48" s="123"/>
      <c r="J48" s="121" t="s">
        <v>191</v>
      </c>
      <c r="K48" s="122"/>
      <c r="L48" s="123"/>
      <c r="M48" s="121" t="s">
        <v>192</v>
      </c>
      <c r="N48" s="122"/>
      <c r="O48" s="123"/>
      <c r="P48" s="12" t="s">
        <v>24</v>
      </c>
      <c r="Q48" s="4"/>
    </row>
    <row r="49" spans="1:17" ht="13.8" thickBot="1" x14ac:dyDescent="0.3">
      <c r="A49" s="4"/>
      <c r="B49" s="117"/>
      <c r="C49" s="13" t="s">
        <v>10</v>
      </c>
      <c r="D49" s="81">
        <f>+'Registro de Atención solicitude'!C10/'Registro de Atención solicitude'!C11</f>
        <v>1</v>
      </c>
      <c r="E49" s="82"/>
      <c r="F49" s="83"/>
      <c r="G49" s="81">
        <f>+'Registro de Atención solicitude'!E10/'Registro de Atención solicitude'!E11</f>
        <v>1</v>
      </c>
      <c r="H49" s="82"/>
      <c r="I49" s="83"/>
      <c r="J49" s="81">
        <f>+'Registro de Atención solicitude'!G10/'Registro de Atención solicitude'!G11</f>
        <v>0.9726672950047125</v>
      </c>
      <c r="K49" s="82"/>
      <c r="L49" s="83"/>
      <c r="M49" s="81">
        <f>'Registro de Atención solicitude'!I10/'Registro de Atención solicitude'!I11</f>
        <v>0.53492484526967288</v>
      </c>
      <c r="N49" s="82"/>
      <c r="O49" s="83"/>
      <c r="P49" s="14">
        <f>'Registro de Atención solicitude'!K10/'Registro de Atención solicitude'!K11</f>
        <v>0.8</v>
      </c>
      <c r="Q49" s="4"/>
    </row>
    <row r="50" spans="1:17" ht="3" customHeight="1" thickBot="1" x14ac:dyDescent="0.3">
      <c r="A50" s="4"/>
      <c r="B50" s="53">
        <v>0.9</v>
      </c>
      <c r="C50" s="54"/>
      <c r="D50" s="55">
        <f t="shared" ref="D50:E50" si="0">+$C$26</f>
        <v>0.8</v>
      </c>
      <c r="E50" s="55">
        <f t="shared" si="0"/>
        <v>0.8</v>
      </c>
      <c r="F50" s="55">
        <f>+$C$26</f>
        <v>0.8</v>
      </c>
      <c r="G50" s="55">
        <f t="shared" ref="G50:P50" si="1">+$C$26</f>
        <v>0.8</v>
      </c>
      <c r="H50" s="55">
        <f t="shared" si="1"/>
        <v>0.8</v>
      </c>
      <c r="I50" s="55">
        <f t="shared" si="1"/>
        <v>0.8</v>
      </c>
      <c r="J50" s="55">
        <f t="shared" si="1"/>
        <v>0.8</v>
      </c>
      <c r="K50" s="55">
        <f t="shared" si="1"/>
        <v>0.8</v>
      </c>
      <c r="L50" s="55">
        <f t="shared" si="1"/>
        <v>0.8</v>
      </c>
      <c r="M50" s="55">
        <f t="shared" si="1"/>
        <v>0.8</v>
      </c>
      <c r="N50" s="55">
        <f t="shared" si="1"/>
        <v>0.8</v>
      </c>
      <c r="O50" s="55">
        <f t="shared" si="1"/>
        <v>0.8</v>
      </c>
      <c r="P50" s="55">
        <f t="shared" si="1"/>
        <v>0.8</v>
      </c>
      <c r="Q50" s="4"/>
    </row>
    <row r="51" spans="1:17" ht="22.5" customHeight="1" thickBot="1" x14ac:dyDescent="0.3">
      <c r="A51" s="4"/>
      <c r="B51" s="118" t="s">
        <v>21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  <c r="Q51" s="4"/>
    </row>
    <row r="52" spans="1:17" x14ac:dyDescent="0.25">
      <c r="A52" s="4"/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4"/>
    </row>
    <row r="53" spans="1:17" x14ac:dyDescent="0.25">
      <c r="A53" s="4"/>
      <c r="B53" s="104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4"/>
    </row>
    <row r="54" spans="1:17" x14ac:dyDescent="0.25">
      <c r="A54" s="4"/>
      <c r="B54" s="104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Q54" s="4"/>
    </row>
    <row r="55" spans="1:17" x14ac:dyDescent="0.25">
      <c r="A55" s="4"/>
      <c r="B55" s="104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4"/>
    </row>
    <row r="56" spans="1:17" x14ac:dyDescent="0.25">
      <c r="A56" s="4"/>
      <c r="B56" s="104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  <c r="Q56" s="4"/>
    </row>
    <row r="57" spans="1:17" x14ac:dyDescent="0.25">
      <c r="A57" s="4"/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4"/>
    </row>
    <row r="58" spans="1:17" x14ac:dyDescent="0.25">
      <c r="A58" s="4"/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4"/>
    </row>
    <row r="59" spans="1:17" x14ac:dyDescent="0.25">
      <c r="A59" s="4"/>
      <c r="B59" s="104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  <c r="Q59" s="4"/>
    </row>
    <row r="60" spans="1:17" x14ac:dyDescent="0.25">
      <c r="A60" s="4"/>
      <c r="B60" s="104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6"/>
      <c r="Q60" s="4"/>
    </row>
    <row r="61" spans="1:17" x14ac:dyDescent="0.25">
      <c r="A61" s="4"/>
      <c r="B61" s="104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6"/>
      <c r="Q61" s="4"/>
    </row>
    <row r="62" spans="1:17" x14ac:dyDescent="0.25">
      <c r="A62" s="4"/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6"/>
      <c r="Q62" s="4"/>
    </row>
    <row r="63" spans="1:17" x14ac:dyDescent="0.25">
      <c r="A63" s="4"/>
      <c r="B63" s="10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6"/>
      <c r="Q63" s="4"/>
    </row>
    <row r="64" spans="1:17" x14ac:dyDescent="0.25">
      <c r="A64" s="4"/>
      <c r="B64" s="104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6"/>
      <c r="Q64" s="4"/>
    </row>
    <row r="65" spans="1:19" x14ac:dyDescent="0.25">
      <c r="A65" s="4"/>
      <c r="B65" s="104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6"/>
      <c r="Q65" s="4"/>
    </row>
    <row r="66" spans="1:19" x14ac:dyDescent="0.25">
      <c r="A66" s="4"/>
      <c r="B66" s="104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6"/>
      <c r="Q66" s="4"/>
    </row>
    <row r="67" spans="1:19" ht="13.8" thickBot="1" x14ac:dyDescent="0.3">
      <c r="A67" s="4"/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9"/>
      <c r="Q67" s="4"/>
    </row>
    <row r="68" spans="1:19" s="5" customFormat="1" ht="3" customHeight="1" thickBot="1" x14ac:dyDescent="0.3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S68" s="56"/>
    </row>
    <row r="69" spans="1:19" ht="15" customHeight="1" x14ac:dyDescent="0.25">
      <c r="A69" s="4"/>
      <c r="B69" s="98" t="s">
        <v>5</v>
      </c>
      <c r="C69" s="95" t="s">
        <v>89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  <c r="Q69" s="4"/>
    </row>
    <row r="70" spans="1:19" ht="49.5" customHeight="1" x14ac:dyDescent="0.25">
      <c r="A70" s="4"/>
      <c r="B70" s="99"/>
      <c r="C70" s="89" t="s">
        <v>180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1"/>
      <c r="Q70" s="4"/>
    </row>
    <row r="71" spans="1:19" ht="15" customHeight="1" x14ac:dyDescent="0.25">
      <c r="A71" s="4"/>
      <c r="B71" s="99"/>
      <c r="C71" s="92" t="s">
        <v>90</v>
      </c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4"/>
      <c r="Q71" s="4"/>
    </row>
    <row r="72" spans="1:19" ht="49.5" customHeight="1" x14ac:dyDescent="0.25">
      <c r="A72" s="4"/>
      <c r="B72" s="99"/>
      <c r="C72" s="89" t="s">
        <v>182</v>
      </c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1"/>
      <c r="Q72" s="4"/>
    </row>
    <row r="73" spans="1:19" ht="18" customHeight="1" x14ac:dyDescent="0.25">
      <c r="A73" s="4"/>
      <c r="B73" s="99"/>
      <c r="C73" s="92" t="s">
        <v>91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4"/>
      <c r="Q73" s="4"/>
    </row>
    <row r="74" spans="1:19" ht="49.5" customHeight="1" x14ac:dyDescent="0.25">
      <c r="A74" s="4"/>
      <c r="B74" s="99"/>
      <c r="C74" s="89" t="s">
        <v>187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1"/>
      <c r="Q74" s="4"/>
    </row>
    <row r="75" spans="1:19" ht="17.25" customHeight="1" x14ac:dyDescent="0.25">
      <c r="A75" s="4"/>
      <c r="B75" s="99"/>
      <c r="C75" s="92" t="s">
        <v>92</v>
      </c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4"/>
      <c r="Q75" s="4"/>
    </row>
    <row r="76" spans="1:19" ht="60" customHeight="1" thickBot="1" x14ac:dyDescent="0.3">
      <c r="A76" s="4"/>
      <c r="B76" s="100"/>
      <c r="C76" s="244" t="s">
        <v>195</v>
      </c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6"/>
      <c r="Q76" s="4"/>
    </row>
    <row r="77" spans="1:19" ht="30.75" customHeight="1" thickBot="1" x14ac:dyDescent="0.3">
      <c r="A77" s="4"/>
      <c r="B77" s="57" t="s">
        <v>42</v>
      </c>
      <c r="C77" s="84" t="s">
        <v>169</v>
      </c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6"/>
      <c r="Q77" s="4"/>
    </row>
    <row r="78" spans="1:19" ht="27.75" customHeight="1" thickBot="1" x14ac:dyDescent="0.3">
      <c r="A78" s="4"/>
      <c r="B78" s="57" t="s">
        <v>55</v>
      </c>
      <c r="C78" s="257" t="s">
        <v>45</v>
      </c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8"/>
      <c r="Q78" s="4"/>
    </row>
    <row r="79" spans="1:19" x14ac:dyDescent="0.25">
      <c r="B79" s="2"/>
      <c r="C79" s="259" t="s">
        <v>193</v>
      </c>
      <c r="D79" s="259"/>
      <c r="E79" s="259"/>
      <c r="F79" s="259"/>
      <c r="G79" s="259"/>
      <c r="H79" s="259"/>
      <c r="I79" s="259"/>
      <c r="J79" s="259"/>
      <c r="K79" s="259"/>
      <c r="L79" s="259"/>
      <c r="M79" s="259"/>
      <c r="N79" s="259"/>
      <c r="O79" s="259"/>
      <c r="P79" s="259"/>
    </row>
    <row r="80" spans="1:19" x14ac:dyDescent="0.25">
      <c r="B80" s="2"/>
    </row>
    <row r="81" spans="2:15" x14ac:dyDescent="0.25">
      <c r="B81" s="2"/>
      <c r="C81" s="6"/>
    </row>
    <row r="82" spans="2:15" hidden="1" x14ac:dyDescent="0.25">
      <c r="B82" s="2"/>
      <c r="C82" s="2">
        <v>2018</v>
      </c>
    </row>
    <row r="83" spans="2:15" hidden="1" x14ac:dyDescent="0.25">
      <c r="B83" s="2"/>
      <c r="C83" s="2">
        <v>2019</v>
      </c>
    </row>
    <row r="84" spans="2:15" x14ac:dyDescent="0.25">
      <c r="B84" s="2"/>
    </row>
    <row r="85" spans="2:15" x14ac:dyDescent="0.25">
      <c r="B85" s="2"/>
    </row>
    <row r="86" spans="2:15" x14ac:dyDescent="0.25">
      <c r="B86" s="2"/>
    </row>
    <row r="87" spans="2:15" x14ac:dyDescent="0.25">
      <c r="B87" s="2"/>
    </row>
    <row r="88" spans="2:15" x14ac:dyDescent="0.25">
      <c r="B88" s="2"/>
    </row>
    <row r="89" spans="2:15" s="3" customFormat="1" x14ac:dyDescent="0.25"/>
    <row r="90" spans="2:15" s="3" customFormat="1" x14ac:dyDescent="0.25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2:15" s="3" customFormat="1" x14ac:dyDescent="0.25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2:15" s="3" customFormat="1" x14ac:dyDescent="0.25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</row>
    <row r="93" spans="2:15" s="3" customFormat="1" x14ac:dyDescent="0.25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4" spans="2:15" s="3" customFormat="1" x14ac:dyDescent="0.25">
      <c r="B94" s="36"/>
      <c r="C94" s="36"/>
      <c r="D94" s="36"/>
      <c r="E94" s="36"/>
      <c r="F94" s="36"/>
      <c r="G94" s="41"/>
      <c r="H94" s="41"/>
      <c r="I94" s="41"/>
      <c r="J94" s="41"/>
      <c r="K94" s="41"/>
      <c r="L94" s="41"/>
      <c r="M94" s="41"/>
      <c r="N94" s="41"/>
      <c r="O94" s="41"/>
    </row>
    <row r="95" spans="2:15" s="3" customFormat="1" x14ac:dyDescent="0.25">
      <c r="B95" s="36"/>
      <c r="C95" s="36"/>
      <c r="D95" s="36"/>
      <c r="E95" s="36"/>
      <c r="F95" s="36"/>
      <c r="G95" s="41"/>
      <c r="H95" s="41"/>
      <c r="I95" s="41"/>
      <c r="J95" s="41"/>
      <c r="K95" s="41"/>
      <c r="L95" s="41"/>
      <c r="M95" s="41"/>
      <c r="N95" s="41"/>
      <c r="O95" s="41"/>
    </row>
    <row r="96" spans="2:15" s="3" customFormat="1" x14ac:dyDescent="0.25">
      <c r="B96" s="36"/>
      <c r="C96" s="36"/>
      <c r="D96" s="36"/>
      <c r="E96" s="36"/>
      <c r="F96" s="36"/>
      <c r="G96" s="41"/>
      <c r="H96" s="41"/>
      <c r="I96" s="41"/>
      <c r="J96" s="41"/>
      <c r="K96" s="41"/>
      <c r="L96" s="41"/>
      <c r="M96" s="41"/>
      <c r="N96" s="41"/>
      <c r="O96" s="41"/>
    </row>
    <row r="97" spans="2:17" s="3" customFormat="1" x14ac:dyDescent="0.25">
      <c r="B97" s="36"/>
      <c r="C97" s="36"/>
      <c r="D97" s="36"/>
      <c r="E97" s="36"/>
      <c r="F97" s="36"/>
      <c r="G97" s="41"/>
      <c r="H97" s="41"/>
      <c r="I97" s="41"/>
      <c r="J97" s="41"/>
      <c r="K97" s="41"/>
      <c r="L97" s="41"/>
      <c r="M97" s="41"/>
      <c r="N97" s="41"/>
      <c r="O97" s="41"/>
    </row>
    <row r="98" spans="2:17" s="3" customFormat="1" x14ac:dyDescent="0.25">
      <c r="B98" s="36"/>
      <c r="C98" s="36"/>
      <c r="D98" s="36"/>
      <c r="E98" s="36"/>
      <c r="F98" s="36"/>
      <c r="G98" s="41"/>
      <c r="H98" s="41"/>
      <c r="I98" s="41"/>
      <c r="J98" s="41"/>
      <c r="K98" s="41"/>
      <c r="L98" s="41"/>
      <c r="M98" s="41"/>
      <c r="N98" s="41"/>
      <c r="O98" s="41"/>
    </row>
    <row r="99" spans="2:17" s="3" customFormat="1" x14ac:dyDescent="0.25">
      <c r="B99" s="36"/>
      <c r="C99" s="36"/>
      <c r="D99" s="36"/>
      <c r="E99" s="36"/>
      <c r="F99" s="36"/>
      <c r="G99" s="41"/>
      <c r="H99" s="41"/>
      <c r="I99" s="41"/>
      <c r="J99" s="41"/>
      <c r="K99" s="41"/>
      <c r="L99" s="41"/>
      <c r="M99" s="41"/>
      <c r="N99" s="41"/>
      <c r="O99" s="41"/>
    </row>
    <row r="100" spans="2:17" s="3" customFormat="1" x14ac:dyDescent="0.25">
      <c r="B100" s="36"/>
      <c r="C100" s="36"/>
      <c r="D100" s="36"/>
      <c r="E100" s="36"/>
      <c r="F100" s="36"/>
      <c r="G100" s="41"/>
      <c r="H100" s="41"/>
      <c r="I100" s="41"/>
      <c r="J100" s="41"/>
      <c r="K100" s="41"/>
      <c r="L100" s="41"/>
      <c r="M100" s="41"/>
      <c r="N100" s="41"/>
      <c r="O100" s="41"/>
      <c r="P100" s="35"/>
    </row>
    <row r="101" spans="2:17" s="3" customFormat="1" x14ac:dyDescent="0.25">
      <c r="B101" s="36"/>
      <c r="C101" s="36"/>
      <c r="D101" s="36"/>
      <c r="E101" s="36"/>
      <c r="F101" s="36"/>
      <c r="G101" s="41"/>
      <c r="H101" s="41"/>
      <c r="I101" s="41"/>
      <c r="J101" s="41"/>
      <c r="K101" s="41"/>
      <c r="L101" s="41"/>
      <c r="M101" s="41"/>
      <c r="N101" s="41"/>
      <c r="O101" s="41"/>
      <c r="P101" s="35"/>
    </row>
    <row r="102" spans="2:17" s="3" customFormat="1" x14ac:dyDescent="0.25">
      <c r="B102" s="36"/>
      <c r="C102" s="36"/>
      <c r="D102" s="36"/>
      <c r="E102" s="36"/>
      <c r="F102" s="36"/>
      <c r="G102" s="41"/>
      <c r="H102" s="41"/>
      <c r="I102" s="41"/>
      <c r="J102" s="41"/>
      <c r="K102" s="41"/>
      <c r="L102" s="41"/>
      <c r="M102" s="41"/>
      <c r="N102" s="41"/>
      <c r="O102" s="41"/>
      <c r="P102" s="35"/>
    </row>
    <row r="103" spans="2:17" s="3" customFormat="1" x14ac:dyDescent="0.25">
      <c r="B103" s="36"/>
      <c r="C103" s="36"/>
      <c r="D103" s="36"/>
      <c r="E103" s="36"/>
      <c r="F103" s="36"/>
      <c r="G103" s="41"/>
      <c r="H103" s="41"/>
      <c r="I103" s="41"/>
      <c r="J103" s="41"/>
      <c r="K103" s="41"/>
      <c r="L103" s="41"/>
      <c r="M103" s="41"/>
      <c r="N103" s="41"/>
      <c r="O103" s="41"/>
      <c r="P103" s="35"/>
      <c r="Q103" s="7" t="s">
        <v>47</v>
      </c>
    </row>
    <row r="104" spans="2:17" s="3" customFormat="1" x14ac:dyDescent="0.25">
      <c r="B104" s="8"/>
      <c r="C104" s="8"/>
      <c r="D104" s="36"/>
      <c r="E104" s="36"/>
      <c r="F104" s="36"/>
      <c r="G104" s="41"/>
      <c r="H104" s="41"/>
      <c r="I104" s="41"/>
      <c r="J104" s="41"/>
      <c r="K104" s="41"/>
      <c r="L104" s="41"/>
      <c r="M104" s="41"/>
      <c r="N104" s="41"/>
      <c r="O104" s="41"/>
      <c r="P104" s="35"/>
      <c r="Q104" s="7" t="s">
        <v>48</v>
      </c>
    </row>
    <row r="105" spans="2:17" s="3" customFormat="1" x14ac:dyDescent="0.25">
      <c r="B105" s="8"/>
      <c r="C105" s="8"/>
      <c r="D105" s="36"/>
      <c r="E105" s="36"/>
      <c r="F105" s="36"/>
      <c r="G105" s="41"/>
      <c r="H105" s="41"/>
      <c r="I105" s="41"/>
      <c r="J105" s="41"/>
      <c r="K105" s="41"/>
      <c r="L105" s="41"/>
      <c r="M105" s="41"/>
      <c r="N105" s="41"/>
      <c r="O105" s="41"/>
      <c r="P105" s="35"/>
      <c r="Q105" s="7" t="s">
        <v>50</v>
      </c>
    </row>
    <row r="106" spans="2:17" s="3" customFormat="1" x14ac:dyDescent="0.25">
      <c r="B106" s="8"/>
      <c r="C106" s="8"/>
      <c r="D106" s="36"/>
      <c r="E106" s="36"/>
      <c r="F106" s="36"/>
      <c r="G106" s="41"/>
      <c r="H106" s="41"/>
      <c r="I106" s="41"/>
      <c r="J106" s="41"/>
      <c r="K106" s="41"/>
      <c r="L106" s="41"/>
      <c r="M106" s="41"/>
      <c r="N106" s="41"/>
      <c r="O106" s="41"/>
      <c r="P106" s="35"/>
      <c r="Q106" s="7" t="s">
        <v>49</v>
      </c>
    </row>
    <row r="107" spans="2:17" s="3" customFormat="1" x14ac:dyDescent="0.25">
      <c r="B107" s="36"/>
      <c r="C107" s="8"/>
      <c r="D107" s="36"/>
      <c r="E107" s="36"/>
      <c r="F107" s="36"/>
      <c r="G107" s="41"/>
      <c r="H107" s="41"/>
      <c r="I107" s="41"/>
      <c r="J107" s="41"/>
      <c r="K107" s="41"/>
      <c r="L107" s="41"/>
      <c r="M107" s="42"/>
      <c r="N107" s="41"/>
      <c r="O107" s="41"/>
      <c r="P107" s="35"/>
      <c r="Q107" s="7" t="s">
        <v>51</v>
      </c>
    </row>
    <row r="108" spans="2:17" s="3" customFormat="1" x14ac:dyDescent="0.25">
      <c r="B108" s="36"/>
      <c r="C108" s="8"/>
      <c r="D108" s="36"/>
      <c r="E108" s="36"/>
      <c r="F108" s="36"/>
      <c r="G108" s="41"/>
      <c r="H108" s="41"/>
      <c r="I108" s="41"/>
      <c r="J108" s="41"/>
      <c r="K108" s="41"/>
      <c r="L108" s="41"/>
      <c r="M108" s="41"/>
      <c r="N108" s="41" t="s">
        <v>46</v>
      </c>
      <c r="O108" s="41"/>
      <c r="P108" s="35"/>
      <c r="Q108" s="7" t="s">
        <v>52</v>
      </c>
    </row>
    <row r="109" spans="2:17" s="3" customFormat="1" x14ac:dyDescent="0.25">
      <c r="B109" s="36"/>
      <c r="C109" s="8"/>
      <c r="D109" s="36"/>
      <c r="E109" s="36"/>
      <c r="F109" s="36"/>
      <c r="G109" s="41"/>
      <c r="H109" s="41"/>
      <c r="I109" s="41"/>
      <c r="J109" s="41"/>
      <c r="K109" s="41"/>
      <c r="L109" s="41"/>
      <c r="M109" s="41"/>
      <c r="N109" s="41"/>
      <c r="O109" s="41"/>
      <c r="P109" s="35"/>
    </row>
    <row r="110" spans="2:17" s="3" customFormat="1" x14ac:dyDescent="0.25">
      <c r="B110" s="36"/>
      <c r="C110" s="8"/>
      <c r="D110" s="36"/>
      <c r="E110" s="36"/>
      <c r="F110" s="36"/>
      <c r="G110" s="41"/>
      <c r="H110" s="41"/>
      <c r="I110" s="41"/>
      <c r="J110" s="41"/>
      <c r="K110" s="41"/>
      <c r="L110" s="41"/>
      <c r="M110" s="41"/>
      <c r="N110" s="41"/>
      <c r="O110" s="41"/>
      <c r="P110" s="35"/>
    </row>
    <row r="111" spans="2:17" s="3" customFormat="1" x14ac:dyDescent="0.25">
      <c r="B111" s="36"/>
      <c r="C111" s="36"/>
      <c r="D111" s="36"/>
      <c r="E111" s="36"/>
      <c r="F111" s="36"/>
      <c r="G111" s="41"/>
      <c r="H111" s="41"/>
      <c r="I111" s="41"/>
      <c r="J111" s="41"/>
      <c r="K111" s="41"/>
      <c r="L111" s="41"/>
      <c r="M111" s="41"/>
      <c r="N111" s="41"/>
      <c r="O111" s="41"/>
      <c r="P111" s="35"/>
    </row>
    <row r="112" spans="2:17" s="3" customFormat="1" x14ac:dyDescent="0.25">
      <c r="B112" s="36"/>
      <c r="C112" s="36"/>
      <c r="D112" s="36"/>
      <c r="E112" s="36"/>
      <c r="F112" s="36"/>
      <c r="G112" s="41"/>
      <c r="H112" s="41"/>
      <c r="I112" s="41"/>
      <c r="J112" s="41"/>
      <c r="K112" s="41"/>
      <c r="L112" s="41"/>
      <c r="M112" s="41"/>
      <c r="N112" s="41"/>
      <c r="O112" s="41"/>
      <c r="P112" s="35"/>
    </row>
    <row r="113" spans="2:17" s="3" customFormat="1" x14ac:dyDescent="0.25">
      <c r="B113" s="36"/>
      <c r="C113" s="36"/>
      <c r="D113" s="36"/>
      <c r="E113" s="36"/>
      <c r="F113" s="36"/>
      <c r="G113" s="41"/>
      <c r="H113" s="41"/>
      <c r="I113" s="41"/>
      <c r="J113" s="41"/>
      <c r="K113" s="41"/>
      <c r="L113" s="41"/>
      <c r="M113" s="41"/>
      <c r="N113" s="41"/>
      <c r="O113" s="41"/>
      <c r="P113" s="35"/>
      <c r="Q113" s="7">
        <v>2015</v>
      </c>
    </row>
    <row r="114" spans="2:17" s="3" customFormat="1" ht="12.75" customHeight="1" x14ac:dyDescent="0.25">
      <c r="B114" s="36"/>
      <c r="C114" s="36"/>
      <c r="D114" s="36"/>
      <c r="E114" s="36"/>
      <c r="F114" s="36"/>
      <c r="G114" s="41"/>
      <c r="H114" s="41"/>
      <c r="I114" s="41"/>
      <c r="J114" s="41"/>
      <c r="K114" s="41"/>
      <c r="L114" s="41"/>
      <c r="M114" s="41"/>
      <c r="N114" s="41"/>
      <c r="O114" s="41"/>
      <c r="Q114" s="7">
        <v>2016</v>
      </c>
    </row>
    <row r="115" spans="2:17" s="3" customFormat="1" x14ac:dyDescent="0.25">
      <c r="B115" s="36"/>
      <c r="C115" s="36"/>
      <c r="D115" s="36"/>
      <c r="E115" s="36"/>
      <c r="F115" s="36"/>
      <c r="G115" s="41"/>
      <c r="H115" s="41"/>
      <c r="I115" s="41"/>
      <c r="J115" s="41"/>
      <c r="K115" s="41"/>
      <c r="L115" s="41"/>
      <c r="M115" s="41"/>
      <c r="N115" s="41"/>
      <c r="O115" s="41"/>
      <c r="Q115" s="7">
        <v>2017</v>
      </c>
    </row>
    <row r="116" spans="2:17" s="3" customFormat="1" x14ac:dyDescent="0.25">
      <c r="B116" s="36"/>
      <c r="C116" s="36"/>
      <c r="D116" s="36"/>
      <c r="E116" s="36"/>
      <c r="F116" s="36"/>
      <c r="G116" s="41"/>
      <c r="H116" s="41"/>
      <c r="I116" s="41"/>
      <c r="J116" s="41"/>
      <c r="K116" s="41"/>
      <c r="L116" s="41"/>
      <c r="M116" s="41"/>
      <c r="N116" s="41"/>
      <c r="O116" s="41"/>
      <c r="Q116" s="7">
        <v>2018</v>
      </c>
    </row>
    <row r="117" spans="2:17" s="3" customFormat="1" x14ac:dyDescent="0.25">
      <c r="B117" s="36"/>
      <c r="C117" s="36"/>
      <c r="D117" s="36"/>
      <c r="E117" s="36"/>
      <c r="F117" s="36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2:17" s="3" customFormat="1" x14ac:dyDescent="0.25">
      <c r="B118" s="36"/>
      <c r="C118" s="36"/>
      <c r="D118" s="36"/>
      <c r="E118" s="36"/>
      <c r="F118" s="36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2:17" s="3" customFormat="1" x14ac:dyDescent="0.25">
      <c r="B119" s="37"/>
      <c r="C119" s="36"/>
      <c r="D119" s="36"/>
      <c r="E119" s="36"/>
      <c r="F119" s="36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2:17" s="3" customFormat="1" x14ac:dyDescent="0.25">
      <c r="B120" s="37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7" s="3" customFormat="1" x14ac:dyDescent="0.25">
      <c r="B121" s="37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7" s="3" customFormat="1" x14ac:dyDescent="0.25">
      <c r="B122" s="37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7" s="3" customFormat="1" x14ac:dyDescent="0.25">
      <c r="B123" s="37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7" s="3" customFormat="1" x14ac:dyDescent="0.25">
      <c r="B124" s="37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7" s="3" customFormat="1" x14ac:dyDescent="0.25">
      <c r="B125" s="37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7" s="3" customFormat="1" x14ac:dyDescent="0.25">
      <c r="B126" s="38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2:17" s="3" customFormat="1" x14ac:dyDescent="0.25">
      <c r="B127" s="38"/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2:17" s="3" customFormat="1" x14ac:dyDescent="0.25">
      <c r="B128" s="36"/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2:16" s="3" customFormat="1" x14ac:dyDescent="0.25">
      <c r="B129" s="45" t="s">
        <v>170</v>
      </c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2:16" s="3" customFormat="1" x14ac:dyDescent="0.25">
      <c r="B130" s="45" t="s">
        <v>171</v>
      </c>
      <c r="C130" s="36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2:16" s="3" customFormat="1" x14ac:dyDescent="0.25">
      <c r="B131" s="45" t="s">
        <v>172</v>
      </c>
      <c r="C131" s="36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2:16" s="3" customFormat="1" x14ac:dyDescent="0.25">
      <c r="B132" s="45" t="s">
        <v>173</v>
      </c>
      <c r="C132" s="36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2:16" s="3" customFormat="1" x14ac:dyDescent="0.25">
      <c r="B133" s="45" t="s">
        <v>174</v>
      </c>
      <c r="C133" s="36"/>
      <c r="D133" s="36"/>
      <c r="E133" s="36"/>
      <c r="F133" s="36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2:16" s="3" customFormat="1" x14ac:dyDescent="0.25">
      <c r="B134" s="45" t="s">
        <v>175</v>
      </c>
      <c r="C134" s="36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2:16" s="3" customFormat="1" x14ac:dyDescent="0.25">
      <c r="B135" s="45" t="s">
        <v>176</v>
      </c>
      <c r="C135" s="36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2:16" s="3" customFormat="1" x14ac:dyDescent="0.25">
      <c r="B136" s="43"/>
      <c r="C136" s="36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2:16" s="3" customFormat="1" x14ac:dyDescent="0.25">
      <c r="B137" s="37"/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2:16" s="4" customFormat="1" x14ac:dyDescent="0.25">
      <c r="B138" s="37"/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  <c r="P138" s="3"/>
    </row>
    <row r="139" spans="2:16" s="4" customFormat="1" hidden="1" x14ac:dyDescent="0.25">
      <c r="B139" s="36" t="s">
        <v>27</v>
      </c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  <c r="P139" s="3"/>
    </row>
    <row r="140" spans="2:16" s="4" customFormat="1" hidden="1" x14ac:dyDescent="0.25">
      <c r="B140" s="8" t="s">
        <v>35</v>
      </c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  <c r="P140" s="3"/>
    </row>
    <row r="141" spans="2:16" s="4" customFormat="1" hidden="1" x14ac:dyDescent="0.25">
      <c r="B141" s="8" t="s">
        <v>72</v>
      </c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P141" s="3"/>
    </row>
    <row r="142" spans="2:16" s="4" customFormat="1" hidden="1" x14ac:dyDescent="0.25">
      <c r="B142" s="8" t="s">
        <v>28</v>
      </c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P142" s="3"/>
    </row>
    <row r="143" spans="2:16" s="4" customFormat="1" hidden="1" x14ac:dyDescent="0.25">
      <c r="B143" s="8" t="s">
        <v>78</v>
      </c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  <c r="P143" s="3"/>
    </row>
    <row r="144" spans="2:16" s="4" customFormat="1" hidden="1" x14ac:dyDescent="0.25">
      <c r="B144" s="8" t="s">
        <v>105</v>
      </c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  <c r="P144" s="3"/>
    </row>
    <row r="145" spans="2:16" s="4" customFormat="1" hidden="1" x14ac:dyDescent="0.25">
      <c r="B145" s="8" t="s">
        <v>80</v>
      </c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  <c r="P145" s="3"/>
    </row>
    <row r="146" spans="2:16" s="4" customFormat="1" hidden="1" x14ac:dyDescent="0.25">
      <c r="B146" s="8" t="s">
        <v>33</v>
      </c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  <c r="P146" s="3"/>
    </row>
    <row r="147" spans="2:16" s="4" customFormat="1" hidden="1" x14ac:dyDescent="0.25">
      <c r="B147" s="8" t="s">
        <v>69</v>
      </c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  <c r="P147" s="3"/>
    </row>
    <row r="148" spans="2:16" s="4" customFormat="1" hidden="1" x14ac:dyDescent="0.25">
      <c r="B148" s="8" t="s">
        <v>73</v>
      </c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  <c r="P148" s="3"/>
    </row>
    <row r="149" spans="2:16" hidden="1" x14ac:dyDescent="0.25">
      <c r="B149" s="40" t="s">
        <v>101</v>
      </c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  <c r="P149" s="3"/>
    </row>
    <row r="150" spans="2:16" hidden="1" x14ac:dyDescent="0.25">
      <c r="B150" s="8" t="s">
        <v>71</v>
      </c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  <c r="P150" s="3"/>
    </row>
    <row r="151" spans="2:16" hidden="1" x14ac:dyDescent="0.25">
      <c r="B151" s="8" t="s">
        <v>76</v>
      </c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  <c r="P151" s="3"/>
    </row>
    <row r="152" spans="2:16" hidden="1" x14ac:dyDescent="0.25">
      <c r="B152" s="8" t="s">
        <v>79</v>
      </c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  <c r="P152" s="3"/>
    </row>
    <row r="153" spans="2:16" hidden="1" x14ac:dyDescent="0.25">
      <c r="B153" s="8" t="s">
        <v>77</v>
      </c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  <c r="P153" s="3"/>
    </row>
    <row r="154" spans="2:16" hidden="1" x14ac:dyDescent="0.25">
      <c r="B154" s="8" t="s">
        <v>74</v>
      </c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  <c r="P154" s="3"/>
    </row>
    <row r="155" spans="2:16" hidden="1" x14ac:dyDescent="0.25">
      <c r="B155" s="8" t="s">
        <v>67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  <c r="P155" s="3"/>
    </row>
    <row r="156" spans="2:16" hidden="1" x14ac:dyDescent="0.25">
      <c r="B156" s="8" t="s">
        <v>75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  <c r="P156" s="3"/>
    </row>
    <row r="157" spans="2:16" hidden="1" x14ac:dyDescent="0.25">
      <c r="B157" s="8" t="s">
        <v>68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  <c r="P157" s="3"/>
    </row>
    <row r="158" spans="2:16" hidden="1" x14ac:dyDescent="0.25">
      <c r="B158" s="8" t="s">
        <v>70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  <c r="P158" s="3"/>
    </row>
    <row r="159" spans="2:16" hidden="1" x14ac:dyDescent="0.25">
      <c r="B159" s="8" t="s">
        <v>31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  <c r="P159" s="3"/>
    </row>
    <row r="160" spans="2:16" hidden="1" x14ac:dyDescent="0.25">
      <c r="B160" s="8" t="s">
        <v>34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  <c r="P160" s="3"/>
    </row>
    <row r="161" spans="2:16" hidden="1" x14ac:dyDescent="0.25">
      <c r="B161" s="8" t="s">
        <v>30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  <c r="P161" s="3"/>
    </row>
    <row r="162" spans="2:16" hidden="1" x14ac:dyDescent="0.25">
      <c r="B162" s="8" t="s">
        <v>32</v>
      </c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  <c r="P162" s="3"/>
    </row>
    <row r="163" spans="2:16" hidden="1" x14ac:dyDescent="0.25">
      <c r="B163" s="8" t="s">
        <v>65</v>
      </c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  <c r="P163" s="3"/>
    </row>
    <row r="164" spans="2:16" hidden="1" x14ac:dyDescent="0.25">
      <c r="B164" s="8" t="s">
        <v>64</v>
      </c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3"/>
    </row>
    <row r="165" spans="2:16" hidden="1" x14ac:dyDescent="0.25">
      <c r="B165" s="8" t="s">
        <v>29</v>
      </c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3"/>
    </row>
    <row r="166" spans="2:16" hidden="1" x14ac:dyDescent="0.25">
      <c r="B166" s="8" t="s">
        <v>63</v>
      </c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3"/>
    </row>
    <row r="167" spans="2:16" x14ac:dyDescent="0.25">
      <c r="B167" s="36"/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3"/>
    </row>
    <row r="168" spans="2:16" x14ac:dyDescent="0.25">
      <c r="B168" s="36"/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3"/>
    </row>
    <row r="169" spans="2:16" x14ac:dyDescent="0.25">
      <c r="B169" s="36"/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  <c r="P169" s="3"/>
    </row>
    <row r="170" spans="2:16" hidden="1" x14ac:dyDescent="0.25">
      <c r="B170" s="36" t="s">
        <v>102</v>
      </c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  <c r="P170" s="3"/>
    </row>
    <row r="171" spans="2:16" hidden="1" x14ac:dyDescent="0.25">
      <c r="B171" s="8" t="s">
        <v>45</v>
      </c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</row>
    <row r="172" spans="2:16" hidden="1" x14ac:dyDescent="0.25">
      <c r="B172" s="8" t="s">
        <v>56</v>
      </c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</row>
    <row r="173" spans="2:16" x14ac:dyDescent="0.25">
      <c r="B173" s="41"/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</row>
    <row r="174" spans="2:16" x14ac:dyDescent="0.25">
      <c r="B174" s="44"/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2:16" x14ac:dyDescent="0.25">
      <c r="B175" s="44"/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2:16" x14ac:dyDescent="0.25">
      <c r="B176" s="44"/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2:15" x14ac:dyDescent="0.25">
      <c r="B177" s="44"/>
      <c r="C177" s="36"/>
      <c r="D177" s="36"/>
      <c r="E177" s="36"/>
      <c r="F177" s="36"/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2:15" x14ac:dyDescent="0.25">
      <c r="B178" s="44"/>
      <c r="C178" s="36"/>
      <c r="D178" s="36"/>
      <c r="E178" s="36"/>
      <c r="F178" s="36"/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2:15" s="3" customFormat="1" hidden="1" x14ac:dyDescent="0.25">
      <c r="B179" s="37" t="s">
        <v>107</v>
      </c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</row>
    <row r="180" spans="2:15" s="3" customFormat="1" hidden="1" x14ac:dyDescent="0.25">
      <c r="B180" s="38" t="s">
        <v>106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</row>
    <row r="181" spans="2:15" s="3" customFormat="1" ht="39.6" hidden="1" x14ac:dyDescent="0.25">
      <c r="B181" s="39" t="s">
        <v>53</v>
      </c>
    </row>
    <row r="182" spans="2:15" s="3" customFormat="1" ht="39.6" hidden="1" x14ac:dyDescent="0.25">
      <c r="B182" s="39" t="s">
        <v>96</v>
      </c>
    </row>
    <row r="183" spans="2:15" s="3" customFormat="1" ht="39.6" hidden="1" x14ac:dyDescent="0.25">
      <c r="B183" s="39" t="s">
        <v>97</v>
      </c>
    </row>
    <row r="184" spans="2:15" s="3" customFormat="1" ht="66" hidden="1" x14ac:dyDescent="0.25">
      <c r="B184" s="39" t="s">
        <v>98</v>
      </c>
    </row>
    <row r="185" spans="2:15" s="3" customFormat="1" ht="52.8" hidden="1" x14ac:dyDescent="0.25">
      <c r="B185" s="39" t="s">
        <v>99</v>
      </c>
    </row>
    <row r="186" spans="2:15" s="3" customFormat="1" ht="39.6" hidden="1" x14ac:dyDescent="0.25">
      <c r="B186" s="39" t="s">
        <v>100</v>
      </c>
    </row>
    <row r="187" spans="2:15" s="3" customFormat="1" ht="26.4" hidden="1" x14ac:dyDescent="0.25">
      <c r="B187" s="39" t="s">
        <v>81</v>
      </c>
    </row>
    <row r="188" spans="2:15" s="3" customFormat="1" hidden="1" x14ac:dyDescent="0.25">
      <c r="B188" s="39" t="s">
        <v>66</v>
      </c>
    </row>
    <row r="189" spans="2:15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</sheetData>
  <mergeCells count="87">
    <mergeCell ref="C79:P79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4:G44"/>
    <mergeCell ref="H44:L44"/>
    <mergeCell ref="M44:P44"/>
    <mergeCell ref="B46:P46"/>
    <mergeCell ref="B48:B49"/>
    <mergeCell ref="D48:F48"/>
    <mergeCell ref="G48:I48"/>
    <mergeCell ref="J48:L48"/>
    <mergeCell ref="M48:O48"/>
    <mergeCell ref="C42:G42"/>
    <mergeCell ref="H42:L42"/>
    <mergeCell ref="M42:P42"/>
    <mergeCell ref="C43:G43"/>
    <mergeCell ref="H43:L43"/>
    <mergeCell ref="M43:P43"/>
    <mergeCell ref="C77:P77"/>
    <mergeCell ref="C78:P78"/>
    <mergeCell ref="B52:P67"/>
    <mergeCell ref="A68:Q68"/>
    <mergeCell ref="B69:B76"/>
    <mergeCell ref="C69:P69"/>
    <mergeCell ref="C70:P70"/>
    <mergeCell ref="C71:P71"/>
    <mergeCell ref="C72:P72"/>
    <mergeCell ref="C73:P73"/>
    <mergeCell ref="C74:P74"/>
    <mergeCell ref="C75:P75"/>
    <mergeCell ref="D49:F49"/>
    <mergeCell ref="G49:I49"/>
    <mergeCell ref="J49:L49"/>
    <mergeCell ref="M49:O49"/>
    <mergeCell ref="C76:P76"/>
    <mergeCell ref="B51:P51"/>
  </mergeCells>
  <conditionalFormatting sqref="D49 M49 P49">
    <cfRule type="cellIs" dxfId="15" priority="21" stopIfTrue="1" operator="equal">
      <formula>"0"</formula>
    </cfRule>
    <cfRule type="cellIs" dxfId="14" priority="22" stopIfTrue="1" operator="lessThanOrEqual">
      <formula>$S$5</formula>
    </cfRule>
    <cfRule type="cellIs" dxfId="13" priority="23" stopIfTrue="1" operator="greaterThanOrEqual">
      <formula>$S$2</formula>
    </cfRule>
    <cfRule type="cellIs" dxfId="12" priority="24" stopIfTrue="1" operator="between">
      <formula>$S$4</formula>
      <formula>$S$3</formula>
    </cfRule>
  </conditionalFormatting>
  <conditionalFormatting sqref="G49">
    <cfRule type="cellIs" dxfId="11" priority="17" stopIfTrue="1" operator="equal">
      <formula>"0"</formula>
    </cfRule>
    <cfRule type="cellIs" dxfId="10" priority="18" stopIfTrue="1" operator="lessThanOrEqual">
      <formula>$S$5</formula>
    </cfRule>
    <cfRule type="cellIs" dxfId="9" priority="19" stopIfTrue="1" operator="greaterThanOrEqual">
      <formula>$S$2</formula>
    </cfRule>
    <cfRule type="cellIs" dxfId="8" priority="20" stopIfTrue="1" operator="between">
      <formula>$S$4</formula>
      <formula>$S$3</formula>
    </cfRule>
  </conditionalFormatting>
  <conditionalFormatting sqref="J49">
    <cfRule type="cellIs" dxfId="7" priority="13" stopIfTrue="1" operator="equal">
      <formula>"0"</formula>
    </cfRule>
    <cfRule type="cellIs" dxfId="6" priority="14" stopIfTrue="1" operator="lessThanOrEqual">
      <formula>$S$5</formula>
    </cfRule>
    <cfRule type="cellIs" dxfId="5" priority="15" stopIfTrue="1" operator="greaterThanOrEqual">
      <formula>$S$2</formula>
    </cfRule>
    <cfRule type="cellIs" dxfId="4" priority="16" stopIfTrue="1" operator="between">
      <formula>$S$4</formula>
      <formula>$S$3</formula>
    </cfRule>
  </conditionalFormatting>
  <dataValidations count="6">
    <dataValidation type="list" allowBlank="1" showInputMessage="1" showErrorMessage="1" sqref="C78:P78" xr:uid="{00000000-0002-0000-0400-000000000000}">
      <formula1>$B$171:$B$172</formula1>
    </dataValidation>
    <dataValidation type="list" allowBlank="1" showInputMessage="1" showErrorMessage="1" sqref="C12:P12" xr:uid="{00000000-0002-0000-0400-000001000000}">
      <formula1>$B$140:$B$166</formula1>
    </dataValidation>
    <dataValidation type="list" allowBlank="1" showInputMessage="1" showErrorMessage="1" sqref="C10:I10" xr:uid="{00000000-0002-0000-0400-000002000000}">
      <formula1>"2022,2023,2024,2025,2026,2027"</formula1>
    </dataValidation>
    <dataValidation type="list" allowBlank="1" showInputMessage="1" showErrorMessage="1" sqref="N10:P10" xr:uid="{00000000-0002-0000-0400-000003000000}">
      <formula1>"Economicos,Eficiencia,Eficacia, Efectividad,Calidad"</formula1>
    </dataValidation>
    <dataValidation type="list" allowBlank="1" showInputMessage="1" showErrorMessage="1" sqref="C32:P32 C36:P36 C34:P34" xr:uid="{00000000-0002-0000-0400-000004000000}">
      <formula1>$Q$103:$Q$108</formula1>
    </dataValidation>
    <dataValidation type="list" allowBlank="1" showInputMessage="1" showErrorMessage="1" sqref="C18:P18" xr:uid="{00000000-0002-0000-0400-000005000000}">
      <formula1>$B$129:$B$135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6"/>
  <sheetViews>
    <sheetView topLeftCell="A8" zoomScale="70" zoomScaleNormal="70" workbookViewId="0">
      <selection activeCell="C11" sqref="C11"/>
    </sheetView>
  </sheetViews>
  <sheetFormatPr baseColWidth="10" defaultColWidth="11.44140625" defaultRowHeight="30" customHeight="1" x14ac:dyDescent="0.25"/>
  <cols>
    <col min="1" max="1" width="28.5546875" style="19" customWidth="1"/>
    <col min="2" max="2" width="27" style="5" bestFit="1" customWidth="1"/>
    <col min="3" max="12" width="15.6640625" style="5" customWidth="1"/>
    <col min="13" max="13" width="5.33203125" style="5" customWidth="1"/>
    <col min="14" max="14" width="10.6640625" style="5" customWidth="1"/>
    <col min="15" max="15" width="27.5546875" style="5" bestFit="1" customWidth="1"/>
    <col min="16" max="18" width="11.44140625" style="5"/>
    <col min="19" max="19" width="11.44140625" style="3" hidden="1" customWidth="1"/>
    <col min="20" max="16384" width="11.44140625" style="5"/>
  </cols>
  <sheetData>
    <row r="1" spans="1:22" ht="30" customHeight="1" x14ac:dyDescent="0.3">
      <c r="A1" s="235"/>
      <c r="B1" s="236" t="s">
        <v>36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8"/>
      <c r="N1" s="239" t="s">
        <v>37</v>
      </c>
      <c r="O1" s="240"/>
      <c r="P1" s="15"/>
      <c r="Q1" s="15"/>
      <c r="T1" s="15"/>
      <c r="U1" s="15"/>
      <c r="V1" s="15"/>
    </row>
    <row r="2" spans="1:22" ht="30" customHeight="1" x14ac:dyDescent="0.3">
      <c r="A2" s="235"/>
      <c r="B2" s="236" t="s">
        <v>57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  <c r="N2" s="239" t="s">
        <v>103</v>
      </c>
      <c r="O2" s="240"/>
      <c r="P2" s="15"/>
      <c r="Q2" s="15"/>
      <c r="S2" s="47">
        <v>0.8</v>
      </c>
      <c r="T2" s="15"/>
      <c r="U2" s="15"/>
      <c r="V2" s="15"/>
    </row>
    <row r="3" spans="1:22" ht="30" customHeight="1" x14ac:dyDescent="0.3">
      <c r="A3" s="235"/>
      <c r="B3" s="236" t="s">
        <v>58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8"/>
      <c r="N3" s="239" t="s">
        <v>104</v>
      </c>
      <c r="O3" s="240"/>
      <c r="P3" s="15"/>
      <c r="Q3" s="15"/>
      <c r="S3" s="47">
        <v>0.79998999999999998</v>
      </c>
      <c r="T3" s="15"/>
      <c r="U3" s="15"/>
      <c r="V3" s="15"/>
    </row>
    <row r="4" spans="1:22" ht="30" customHeight="1" x14ac:dyDescent="0.3">
      <c r="A4" s="235"/>
      <c r="B4" s="236" t="s">
        <v>59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8"/>
      <c r="N4" s="240" t="s">
        <v>41</v>
      </c>
      <c r="O4" s="240"/>
      <c r="P4" s="16"/>
      <c r="Q4" s="16"/>
      <c r="S4" s="47">
        <v>0.65</v>
      </c>
      <c r="T4" s="16"/>
      <c r="U4" s="16"/>
      <c r="V4" s="16"/>
    </row>
    <row r="5" spans="1:22" ht="17.399999999999999" x14ac:dyDescent="0.3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9"/>
      <c r="O5" s="29"/>
      <c r="P5" s="16"/>
      <c r="Q5" s="16"/>
      <c r="S5" s="47">
        <v>0.64999899999999999</v>
      </c>
      <c r="T5" s="16"/>
      <c r="U5" s="16"/>
      <c r="V5" s="16"/>
    </row>
    <row r="6" spans="1:22" ht="21" customHeight="1" x14ac:dyDescent="0.25">
      <c r="A6" s="30" t="s">
        <v>0</v>
      </c>
      <c r="B6" s="234" t="str">
        <f>IF('DERECHOS DE PETICIÓN'!C12="","",'DERECHOS DE PETICIÓN'!C12)</f>
        <v>GESTION DE APOYO JUDICIAL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S6" s="47"/>
    </row>
    <row r="7" spans="1:22" ht="11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S7" s="47"/>
    </row>
    <row r="8" spans="1:22" s="17" customFormat="1" ht="30" customHeight="1" x14ac:dyDescent="0.25">
      <c r="A8" s="241" t="s">
        <v>60</v>
      </c>
      <c r="B8" s="243" t="s">
        <v>20</v>
      </c>
      <c r="C8" s="243" t="str">
        <f>IF('DERECHOS DE PETICIÓN'!C14="","",'DERECHOS DE PETICIÓN'!C14)</f>
        <v>Atención a derechos de petición</v>
      </c>
      <c r="D8" s="243"/>
      <c r="E8" s="243"/>
      <c r="F8" s="243"/>
      <c r="G8" s="243"/>
      <c r="H8" s="243"/>
      <c r="I8" s="243"/>
      <c r="J8" s="243"/>
      <c r="K8" s="243"/>
      <c r="L8" s="243"/>
      <c r="M8" s="243" t="s">
        <v>62</v>
      </c>
      <c r="N8" s="243"/>
      <c r="O8" s="243"/>
      <c r="S8" s="3"/>
    </row>
    <row r="9" spans="1:22" s="18" customFormat="1" ht="30" customHeight="1" thickBot="1" x14ac:dyDescent="0.3">
      <c r="A9" s="242"/>
      <c r="B9" s="241"/>
      <c r="C9" s="1" t="s">
        <v>85</v>
      </c>
      <c r="D9" s="1" t="s">
        <v>61</v>
      </c>
      <c r="E9" s="1" t="s">
        <v>86</v>
      </c>
      <c r="F9" s="1" t="s">
        <v>61</v>
      </c>
      <c r="G9" s="1" t="s">
        <v>87</v>
      </c>
      <c r="H9" s="1" t="s">
        <v>61</v>
      </c>
      <c r="I9" s="1" t="s">
        <v>88</v>
      </c>
      <c r="J9" s="1" t="s">
        <v>61</v>
      </c>
      <c r="K9" s="1" t="s">
        <v>10</v>
      </c>
      <c r="L9" s="1" t="s">
        <v>61</v>
      </c>
      <c r="M9" s="241"/>
      <c r="N9" s="241"/>
      <c r="O9" s="241"/>
      <c r="S9" s="3"/>
    </row>
    <row r="10" spans="1:22" ht="90" customHeight="1" thickBot="1" x14ac:dyDescent="0.3">
      <c r="A10" s="226" t="str">
        <f>IF('DERECHOS DE PETICIÓN'!M40="","",'DERECHOS DE PETICIÓN'!M40)</f>
        <v>Coordinador del Grupo de Apoyo Judicial</v>
      </c>
      <c r="B10" s="31" t="str">
        <f>IF('Atención de Solicitudes'!B40="","",'Atención de Solicitudes'!B40)</f>
        <v>Número de solicitudes de postal atendidas en término</v>
      </c>
      <c r="C10" s="33">
        <v>1563</v>
      </c>
      <c r="D10" s="228">
        <f>IF(C10=0,"0",C10/C11)</f>
        <v>1</v>
      </c>
      <c r="E10" s="33">
        <v>2018</v>
      </c>
      <c r="F10" s="228">
        <f>IF(E10=0,"0",E10/E11)</f>
        <v>1</v>
      </c>
      <c r="G10" s="33">
        <v>1032</v>
      </c>
      <c r="H10" s="228">
        <f>IF(G10=0,"0",G10/G11)</f>
        <v>0.9726672950047125</v>
      </c>
      <c r="I10" s="33">
        <v>1815</v>
      </c>
      <c r="J10" s="228">
        <f>IF(I10=0,"0",I10/I11)</f>
        <v>0.53492484526967288</v>
      </c>
      <c r="K10" s="33">
        <f>+C10+E10+G10+I10</f>
        <v>6428</v>
      </c>
      <c r="L10" s="232">
        <f>IF(K10=0,"0",K10/K11)</f>
        <v>0.8</v>
      </c>
      <c r="M10" s="230" t="s">
        <v>179</v>
      </c>
      <c r="N10" s="230"/>
      <c r="O10" s="231"/>
    </row>
    <row r="11" spans="1:22" ht="273.60000000000002" customHeight="1" x14ac:dyDescent="0.25">
      <c r="A11" s="227"/>
      <c r="B11" s="31" t="str">
        <f>IF('Atención de Solicitudes'!B41="","",'Atención de Solicitudes'!B41)</f>
        <v>Total de solicitudes recibidas en el período</v>
      </c>
      <c r="C11" s="34">
        <v>1563</v>
      </c>
      <c r="D11" s="229"/>
      <c r="E11" s="34">
        <v>2018</v>
      </c>
      <c r="F11" s="229"/>
      <c r="G11" s="34">
        <v>1061</v>
      </c>
      <c r="H11" s="229"/>
      <c r="I11" s="34">
        <v>3393</v>
      </c>
      <c r="J11" s="229"/>
      <c r="K11" s="34">
        <f>+C11+E11+G11+I11</f>
        <v>8035</v>
      </c>
      <c r="L11" s="233"/>
      <c r="M11" s="255" t="s">
        <v>186</v>
      </c>
      <c r="N11" s="255"/>
      <c r="O11" s="256"/>
    </row>
    <row r="12" spans="1:22" ht="30" customHeight="1" x14ac:dyDescent="0.25"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66" spans="19:19" ht="30" customHeight="1" x14ac:dyDescent="0.25">
      <c r="S66" s="56"/>
    </row>
    <row r="136" spans="19:19" ht="30" customHeight="1" x14ac:dyDescent="0.25">
      <c r="S136" s="4"/>
    </row>
    <row r="137" spans="19:19" ht="30" customHeight="1" x14ac:dyDescent="0.25">
      <c r="S137" s="4"/>
    </row>
    <row r="138" spans="19:19" ht="30" customHeight="1" x14ac:dyDescent="0.25">
      <c r="S138" s="4"/>
    </row>
    <row r="139" spans="19:19" ht="30" customHeight="1" x14ac:dyDescent="0.25">
      <c r="S139" s="4"/>
    </row>
    <row r="140" spans="19:19" ht="30" customHeight="1" x14ac:dyDescent="0.25">
      <c r="S140" s="4"/>
    </row>
    <row r="141" spans="19:19" ht="30" customHeight="1" x14ac:dyDescent="0.25">
      <c r="S141" s="4"/>
    </row>
    <row r="142" spans="19:19" ht="30" customHeight="1" x14ac:dyDescent="0.25">
      <c r="S142" s="4"/>
    </row>
    <row r="143" spans="19:19" ht="30" customHeight="1" x14ac:dyDescent="0.25">
      <c r="S143" s="4"/>
    </row>
    <row r="144" spans="19:19" ht="30" customHeight="1" x14ac:dyDescent="0.25">
      <c r="S144" s="4"/>
    </row>
    <row r="145" spans="19:19" ht="30" customHeight="1" x14ac:dyDescent="0.25">
      <c r="S145" s="4"/>
    </row>
    <row r="146" spans="19:19" ht="30" customHeight="1" x14ac:dyDescent="0.25">
      <c r="S146" s="4"/>
    </row>
  </sheetData>
  <mergeCells count="22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M10:O10"/>
    <mergeCell ref="M11:O11"/>
    <mergeCell ref="B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</mergeCells>
  <conditionalFormatting sqref="L10">
    <cfRule type="cellIs" dxfId="3" priority="1" stopIfTrue="1" operator="equal">
      <formula>"0"</formula>
    </cfRule>
    <cfRule type="cellIs" dxfId="2" priority="2" stopIfTrue="1" operator="lessThanOrEqual">
      <formula>$S$5</formula>
    </cfRule>
    <cfRule type="cellIs" dxfId="1" priority="3" stopIfTrue="1" operator="greaterThanOrEqual">
      <formula>$S$2</formula>
    </cfRule>
    <cfRule type="cellIs" dxfId="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79D415A-3918-4AD2-9D09-3D3A1E41566F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f8e3638-9d45-4162-afb4-6d390653d547"/>
    <ds:schemaRef ds:uri="http://schemas.microsoft.com/office/2006/metadata/properties"/>
    <ds:schemaRef ds:uri="http://schemas.microsoft.com/sharepoint/v4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F0D0B7-62F6-4B11-9860-B3B875222AEC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9560C86-3F32-46D9-AFA9-011072138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FE9296B-0CFE-40C2-BC29-D454532F42DF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DERECHOS DE PETICIÓN</vt:lpstr>
      <vt:lpstr>Registro Derechos Petición</vt:lpstr>
      <vt:lpstr>SATISFACCION DE USUARIOS</vt:lpstr>
      <vt:lpstr>Registro satisfación usuarios</vt:lpstr>
      <vt:lpstr>Atención de Solicitudes</vt:lpstr>
      <vt:lpstr>Registro de Atención solicitude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Sindy Vanessa Ospina Sanchez</cp:lastModifiedBy>
  <cp:lastPrinted>2022-11-22T18:45:25Z</cp:lastPrinted>
  <dcterms:created xsi:type="dcterms:W3CDTF">2012-02-20T19:54:14Z</dcterms:created>
  <dcterms:modified xsi:type="dcterms:W3CDTF">2025-01-24T05:06:03Z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