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4\Indicadores\"/>
    </mc:Choice>
  </mc:AlternateContent>
  <bookViews>
    <workbookView xWindow="0" yWindow="0" windowWidth="20490" windowHeight="8070" tabRatio="824" firstSheet="4" activeTab="4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GestionProcesosContratacion" sheetId="16" r:id="rId5"/>
    <sheet name="Reg_GestionProcesosCont" sheetId="17" r:id="rId6"/>
    <sheet name="Compras_Sostenibles" sheetId="18" r:id="rId7"/>
    <sheet name="Registro_ComprasSostenibles" sheetId="19" r:id="rId8"/>
    <sheet name="TramiteCertificaciones" sheetId="13" r:id="rId9"/>
    <sheet name="Reg_TramiteCertificaciones" sheetId="14" r:id="rId10"/>
  </sheets>
  <externalReferences>
    <externalReference r:id="rId11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62913"/>
</workbook>
</file>

<file path=xl/calcChain.xml><?xml version="1.0" encoding="utf-8"?>
<calcChain xmlns="http://schemas.openxmlformats.org/spreadsheetml/2006/main">
  <c r="G11" i="19" l="1"/>
  <c r="B11" i="19"/>
  <c r="G10" i="19"/>
  <c r="H10" i="19"/>
  <c r="F10" i="19"/>
  <c r="D10" i="19"/>
  <c r="B10" i="19"/>
  <c r="A10" i="19"/>
  <c r="C8" i="19"/>
  <c r="B6" i="19"/>
  <c r="P50" i="18"/>
  <c r="O50" i="18"/>
  <c r="L50" i="18"/>
  <c r="I50" i="18"/>
  <c r="P49" i="18"/>
  <c r="O49" i="18"/>
  <c r="I49" i="18"/>
  <c r="B6" i="14"/>
  <c r="C8" i="14"/>
  <c r="B10" i="14"/>
  <c r="D10" i="14"/>
  <c r="F10" i="14"/>
  <c r="H10" i="14"/>
  <c r="J10" i="14"/>
  <c r="K10" i="14"/>
  <c r="B11" i="14"/>
  <c r="K11" i="14"/>
  <c r="L10" i="14"/>
  <c r="P49" i="13"/>
  <c r="F49" i="13"/>
  <c r="I49" i="13"/>
  <c r="L49" i="13"/>
  <c r="O49" i="13"/>
  <c r="F50" i="13"/>
  <c r="I50" i="13"/>
  <c r="L50" i="13"/>
  <c r="O50" i="13"/>
  <c r="P50" i="13"/>
  <c r="B6" i="17"/>
  <c r="C8" i="17"/>
  <c r="B10" i="17"/>
  <c r="D10" i="17"/>
  <c r="F10" i="17"/>
  <c r="H10" i="17"/>
  <c r="J10" i="17"/>
  <c r="K10" i="17"/>
  <c r="B11" i="17"/>
  <c r="K11" i="17"/>
  <c r="F49" i="16"/>
  <c r="I49" i="16"/>
  <c r="L49" i="16"/>
  <c r="O49" i="16"/>
  <c r="P49" i="16"/>
  <c r="F50" i="16"/>
  <c r="I50" i="16"/>
  <c r="L50" i="16"/>
  <c r="O50" i="16"/>
  <c r="D10" i="8"/>
  <c r="D12" i="8"/>
  <c r="O49" i="6"/>
  <c r="C12" i="7"/>
  <c r="O49" i="5"/>
  <c r="L10" i="17"/>
  <c r="P50" i="16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<sst xmlns="http://schemas.openxmlformats.org/spreadsheetml/2006/main" count="749" uniqueCount="248">
  <si>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</si>
  <si>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</si>
  <si>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</si>
  <si>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</si>
  <si>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</si>
  <si>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</si>
  <si>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</si>
  <si>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</si>
  <si>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</si>
  <si>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</si>
  <si>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</si>
  <si>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</si>
  <si>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</si>
  <si>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</si>
  <si>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</si>
  <si>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</si>
  <si>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</si>
  <si>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</si>
  <si>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</si>
  <si>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</si>
  <si>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</si>
  <si>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</si>
  <si>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</si>
  <si>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</si>
  <si>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</si>
  <si>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</si>
  <si>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</si>
  <si>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</si>
  <si>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</si>
  <si>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</si>
  <si>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</si>
  <si>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</si>
  <si>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</si>
  <si>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</si>
  <si>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</si>
  <si>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</si>
  <si>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</si>
  <si>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</si>
  <si>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</si>
  <si>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</si>
  <si>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</si>
  <si>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</si>
  <si>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</si>
  <si>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</si>
  <si>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</si>
  <si>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</si>
  <si>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</si>
  <si>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</si>
  <si>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</si>
  <si>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</si>
  <si>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</si>
  <si>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</si>
  <si>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</si>
  <si>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</si>
  <si>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</si>
  <si>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</si>
  <si>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</si>
  <si>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</si>
  <si>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</si>
  <si>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</si>
  <si>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</si>
  <si>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</si>
  <si>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</si>
  <si>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</si>
  <si>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</si>
  <si>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</si>
  <si>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</si>
  <si>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</si>
  <si>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</si>
  <si>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</si>
  <si>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</si>
  <si>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</si>
  <si>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</si>
  <si>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</si>
  <si>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</si>
  <si>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</si>
  <si>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</si>
  <si>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</si>
  <si>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</si>
  <si>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</si>
  <si>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</si>
  <si>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</si>
  <si>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</si>
  <si>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</si>
  <si>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</si>
  <si>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</si>
  <si>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</si>
  <si>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</si>
  <si>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</si>
  <si>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</si>
  <si>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</si>
  <si>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</si>
  <si>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</si>
  <si>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</si>
  <si>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</si>
  <si>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</si>
  <si>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</si>
  <si>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</si>
  <si>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</si>
  <si>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</si>
  <si>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</si>
  <si>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</si>
  <si>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</si>
  <si>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</si>
  <si>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</si>
  <si>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</si>
  <si>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</si>
  <si>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</si>
  <si>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</si>
  <si>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</si>
  <si>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</si>
  <si>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</si>
  <si>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</si>
  <si>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</si>
  <si>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</si>
  <si>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</si>
  <si>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</si>
  <si>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</si>
  <si>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</si>
  <si>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</si>
  <si>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</si>
  <si>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</si>
  <si>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</si>
  <si>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</si>
  <si>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</si>
  <si>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</si>
  <si>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</si>
  <si>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</si>
  <si>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</si>
  <si>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</si>
  <si>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</si>
  <si>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</si>
  <si>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</si>
  <si>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</si>
  <si>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</si>
  <si>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</si>
  <si>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</si>
  <si>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</si>
  <si>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</si>
  <si>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</si>
  <si>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</si>
  <si>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</si>
  <si>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</si>
  <si>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</si>
  <si>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</si>
  <si>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</si>
  <si>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</si>
  <si>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</si>
  <si>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</si>
  <si>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</si>
  <si>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</si>
  <si>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</si>
  <si>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</si>
  <si>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</si>
  <si>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</si>
  <si>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</si>
  <si>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</si>
  <si>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</si>
  <si>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</si>
  <si>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</si>
  <si>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</si>
  <si>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</si>
  <si>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</si>
  <si>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</si>
  <si>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</si>
  <si>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</si>
  <si>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</si>
  <si>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</si>
  <si>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</si>
  <si>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</si>
  <si>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</si>
  <si>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</si>
  <si>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</si>
  <si>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</si>
  <si>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</si>
  <si>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Mayor a 80%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</si>
  <si>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</si>
  <si>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</si>
  <si>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</si>
  <si>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</si>
  <si>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</si>
  <si>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</si>
  <si>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</si>
  <si>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</si>
  <si>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</si>
  <si>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</si>
  <si>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</si>
  <si>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</si>
  <si>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</si>
  <si>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</si>
  <si>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</si>
  <si>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CONCILIACIÓN Y ARBITRAJE</t>
  </si>
  <si>
    <t>Eficacia</t>
  </si>
  <si>
    <t>Secretaria General</t>
  </si>
  <si>
    <t>Gestión de los procesos de contratación</t>
  </si>
  <si>
    <t>Tramitar al menos el 95% de los procesos y solicitudes de contratación recibidas</t>
  </si>
  <si>
    <t>Entre 90% y 94,9%</t>
  </si>
  <si>
    <t>Número de procesos y solicitudes de contratación tramitadas</t>
  </si>
  <si>
    <t>Cuadro de seguimiento de procesos de contratación</t>
  </si>
  <si>
    <t>Número</t>
  </si>
  <si>
    <t>Coordinador Grupo de Contratos</t>
  </si>
  <si>
    <t>Número de procesos y solicitudes de contratación recibidas</t>
  </si>
  <si>
    <t>(Número de solicitudes de certificación tramitadas dentro del término / Número de solicitudes de certificación recibidas hasta 8 días hábiles antes del corte) * 100</t>
  </si>
  <si>
    <r>
      <rPr>
        <b/>
        <sz val="10"/>
        <rFont val="Arial"/>
        <family val="2"/>
      </rPr>
      <t>Número de solicitudes de certificación tramitadas dentro del término:</t>
    </r>
    <r>
      <rPr>
        <sz val="10"/>
        <rFont val="Arial"/>
        <family val="2"/>
      </rPr>
      <t xml:space="preserve"> Solicitudes de certificación que han sido tramitadas en el término de 8 días hábiles contados a partir del día de su recepción.
</t>
    </r>
    <r>
      <rPr>
        <b/>
        <sz val="10"/>
        <rFont val="Arial"/>
        <family val="2"/>
      </rPr>
      <t>Número de solicitudes de certificación recibidas hasta 8 días hábiles antes del corte</t>
    </r>
    <r>
      <rPr>
        <sz val="10"/>
        <rFont val="Arial"/>
        <family val="2"/>
      </rPr>
      <t>: Son todas las solicitudes de certificación recibidas en el grupo de contratos desde el inicio del periodo de medición hasta 8 días hábiles antes del corte trimestral.</t>
    </r>
  </si>
  <si>
    <t>Tramitar al menos el 80% de las solicitudes de certificación recibidas</t>
  </si>
  <si>
    <t>Mayor o igual a 80%</t>
  </si>
  <si>
    <t>Entre 65% y 79,9%</t>
  </si>
  <si>
    <t>Inferior al 65%</t>
  </si>
  <si>
    <t>Número de solicitudes de certificación tramitadas</t>
  </si>
  <si>
    <t>Cuadro Seguimiento de certificaciones</t>
  </si>
  <si>
    <t>Número de solicitudes de certificación recibidas</t>
  </si>
  <si>
    <t>Medir el número de certificaciones tramitadas</t>
  </si>
  <si>
    <t>Trámite de certificaciones</t>
  </si>
  <si>
    <r>
      <rPr>
        <u/>
        <sz val="10"/>
        <rFont val="Arial"/>
        <family val="2"/>
      </rPr>
      <t>Número de procesos y solicitudes de contratación tramitadas  .</t>
    </r>
    <r>
      <rPr>
        <sz val="10"/>
        <rFont val="Arial"/>
        <family val="2"/>
      </rPr>
      <t xml:space="preserve">                       * 100
Número de procesos y solicitudes de contratación recibidas hasta 5 días antes del corte</t>
    </r>
  </si>
  <si>
    <r>
      <rPr>
        <b/>
        <sz val="10"/>
        <rFont val="Arial"/>
        <family val="2"/>
      </rPr>
      <t>Número de procesos y solicitudes de contratación tramitadas:</t>
    </r>
    <r>
      <rPr>
        <sz val="10"/>
        <rFont val="Arial"/>
        <family val="2"/>
      </rPr>
      <t xml:space="preserve"> todas aquellas solicitudes que han sido revisadas y con pronunciamiento o concepto por parte del funcionario que analiza la solicitud.
</t>
    </r>
    <r>
      <rPr>
        <b/>
        <sz val="10"/>
        <rFont val="Arial"/>
        <family val="2"/>
      </rPr>
      <t>Número de procesos y solicitudes de contratación recibidas hasta 5 días antes del cort</t>
    </r>
    <r>
      <rPr>
        <sz val="10"/>
        <rFont val="Arial"/>
        <family val="2"/>
      </rPr>
      <t>e: son todas aquellos procesos y solicitudes de contratación recibidos o allegados al grupo de contratos desde el inicio del periodo de medición hasta 5 días antes del corte trimestral.</t>
    </r>
  </si>
  <si>
    <t>&gt; 90%</t>
  </si>
  <si>
    <t>&gt;= 95%</t>
  </si>
  <si>
    <t>GRÁFICA DE INDICADOR</t>
  </si>
  <si>
    <t>Medir el número de solicitudes y procesos de contratación tramitados durante la vigencia.</t>
  </si>
  <si>
    <t>Compras Públicas Sostenibles</t>
  </si>
  <si>
    <t>Eficiencia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</si>
  <si>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</si>
  <si>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</si>
  <si>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</si>
  <si>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</si>
  <si>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</si>
  <si>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</si>
  <si>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</si>
  <si>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En el primer trimestre el grupo de contratos recibio 92 solicitudes de certificaciones, 61 certificaciones se tramiteron dentro del termino de los 8 dias, 9 solicitudes se tramitaron sin tener radicado de entrada para un total de 75 certificaciones tramitadas y 22 certificaciones que no se tramitaron en tiempo. Con esto el indicador para el primer trimestre es de 66.3%</t>
  </si>
  <si>
    <t xml:space="preserve">En el primer trimestre el grupo de contratos recibio 168 solicitudes de procesos, de los cuales se revisaron y se tramitaron obteniendo asi 134 contratos, 3 procesos declarados desiertos, 1 licitacion publica  que por ser un proceso publico se encuentra en terminos de ley, 6 procesos los cuales se crearon doble vez los cuales solo se tuvo en cuenta uno, 1 proceso que es un entendimiento realizado con la contraloria, 17 procesos que se encuentran en tramite listos para contrato en el mes de abril, 5 procesos justificados de la siguiente manera, una contratacion directa que al verificar no era proveedor exclusivo, un proceso que no conto con recursos o expedicion de CDP, un proceso que se presento como licitacion pero luego se cambia a proceso de bolsa mercantil, 2 procesos donde el area desistio del proceso. con esto el indicador del grupo de contratos es de 100 % </t>
  </si>
  <si>
    <t>En el segundo trimestre el grupo de contratos recibió 58 procesos, de los cuales se revisaron y se tramitaron obteniendo así 37 contratos, 6 procesos con las siguientes anotaciones, 1 licitación publica que se encuentra en términos de ley, 1 proceso creado doble y 4 procesos del trimestre anterior sin contrato, 15 procesos que se encuentran en trámite para perfeccionarse con contrato. con esto el indicador del grupo de contratos es de 100 %</t>
  </si>
  <si>
    <t>En el segundo trimestre el grupo de contratos recibió 28 solicitudes de certificaciones, 27 certificaciones se tramitaron dentro del término de los 8 días y 1 certificación que no se tramito en tiempo. Con esto el indicador para el segundo trimestre es de 96,4 %</t>
  </si>
  <si>
    <t>SEMESTRE I</t>
  </si>
  <si>
    <t>SEMESTRE II</t>
  </si>
  <si>
    <t>Medir la inclusión de criterios de sostenibilidad en los procesos contractuales</t>
  </si>
  <si>
    <t>(Procesos contractuales a los que se les incluyó criterios de sostenibilidad / Procesos identificados para criterios de sostenibilidad) * 100</t>
  </si>
  <si>
    <r>
      <t>Procesos contractuales a los que se les incluyó criterios de sostenibilidad:</t>
    </r>
    <r>
      <rPr>
        <sz val="10"/>
        <rFont val="Arial"/>
        <family val="2"/>
      </rPr>
      <t xml:space="preserve"> Número de procesos con criterios de sostenibilidad incluidos.</t>
    </r>
    <r>
      <rPr>
        <b/>
        <sz val="10"/>
        <rFont val="Arial"/>
        <family val="2"/>
      </rPr>
      <t xml:space="preserve">
Procesos identificados para criterios de sostenibilidad:</t>
    </r>
    <r>
      <rPr>
        <sz val="10"/>
        <rFont val="Arial"/>
        <family val="2"/>
      </rPr>
      <t xml:space="preserve"> Número de procesos identificados para incluirles criterios de sostenibilidad durante el semestre.
</t>
    </r>
  </si>
  <si>
    <t>Entre 55% y 79,9%</t>
  </si>
  <si>
    <t>Menor a 55%</t>
  </si>
  <si>
    <t>Procesos contractuales a los que se les incluyó criterios de sostenibilidad</t>
  </si>
  <si>
    <t>Documentos de la etapa precontractual</t>
  </si>
  <si>
    <t>Documento</t>
  </si>
  <si>
    <t>Procesos identificados por las áreas solicitantes para inclusión de criterios de sostenibilidad</t>
  </si>
  <si>
    <t>Análisis Semestre 1:</t>
  </si>
  <si>
    <t>Análisis Semestre 3:</t>
  </si>
  <si>
    <t>En el primer semestre de medicion el grupo de contratos apoyado por la oficina asesora de planeacion, se realizo la identificacion a 6 procesos a los cuales se les incluyo criterios ambientales asi: 1 se incluyo en el alcance al estudio previo, 5 dentro de la invitacion publica en  los aspectos de verificación técnica, requisitos mínimos habilitantes - Criterios de Verificación Técnica o en las obligaciones.</t>
  </si>
  <si>
    <t xml:space="preserve">En el tercer trimestre de julio a agosto el grupo de contratos recibio 96 procesos, los cuales 81 se generaron contrato, de estos procesos 14 eran de trimestres anteriores y 67 son del trimestre de medicion,  29 procesos que se encuentran en tramite para perfeccionarce con contrato. con esto el indicador del grupo de contratos es de 100 %  
</t>
  </si>
  <si>
    <t xml:space="preserve">En el tercer trimestre el grupo de contratos recibió 41 solicitudes de certificaciones, las cuales se tramitaron dentro del término de los 8 días. Con esto el indicador para el segundo trimestre es de 100 %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</si>
</sst>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CC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8" fillId="23" borderId="4" applyNumberFormat="0" applyFont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529">
    <xf numFmtId="0" fontId="0" fillId="0" borderId="0" xfId="0"/>
    <xf numFmtId="0" fontId="3" fillId="24" borderId="9" xfId="0" applyFont="1" applyFill="1" applyBorder="1" applyAlignment="1">
      <alignment horizontal="center"/>
    </xf>
    <xf numFmtId="0" fontId="3" fillId="24" borderId="10" xfId="0" applyFont="1" applyFill="1" applyBorder="1"/>
    <xf numFmtId="0" fontId="0" fillId="25" borderId="0" xfId="0" applyFill="1"/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2" fillId="25" borderId="15" xfId="0" applyFont="1" applyFill="1" applyBorder="1"/>
    <xf numFmtId="0" fontId="2" fillId="25" borderId="14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distributed" wrapText="1"/>
    </xf>
    <xf numFmtId="0" fontId="2" fillId="0" borderId="10" xfId="0" applyFont="1" applyFill="1" applyBorder="1" applyAlignment="1">
      <alignment horizontal="center" vertical="distributed"/>
    </xf>
    <xf numFmtId="0" fontId="4" fillId="25" borderId="0" xfId="0" applyFont="1" applyFill="1"/>
    <xf numFmtId="0" fontId="3" fillId="24" borderId="9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3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25" borderId="0" xfId="0" applyFont="1" applyFill="1"/>
    <xf numFmtId="0" fontId="1" fillId="25" borderId="10" xfId="0" applyFont="1" applyFill="1" applyBorder="1" applyAlignment="1">
      <alignment horizontal="center"/>
    </xf>
    <xf numFmtId="0" fontId="2" fillId="25" borderId="21" xfId="0" applyFont="1" applyFill="1" applyBorder="1" applyAlignment="1"/>
    <xf numFmtId="0" fontId="30" fillId="25" borderId="16" xfId="0" applyFont="1" applyFill="1" applyBorder="1" applyAlignment="1">
      <alignment horizontal="left" wrapText="1"/>
    </xf>
    <xf numFmtId="0" fontId="2" fillId="25" borderId="22" xfId="0" applyFont="1" applyFill="1" applyBorder="1" applyAlignment="1">
      <alignment horizontal="center"/>
    </xf>
    <xf numFmtId="0" fontId="41" fillId="25" borderId="0" xfId="0" applyFont="1" applyFill="1"/>
    <xf numFmtId="0" fontId="42" fillId="25" borderId="0" xfId="0" applyFont="1" applyFill="1"/>
    <xf numFmtId="0" fontId="43" fillId="25" borderId="0" xfId="0" applyFont="1" applyFill="1"/>
    <xf numFmtId="0" fontId="43" fillId="25" borderId="0" xfId="0" applyFont="1" applyFill="1" applyBorder="1"/>
    <xf numFmtId="0" fontId="42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2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2" fillId="25" borderId="23" xfId="0" applyNumberFormat="1" applyFont="1" applyFill="1" applyBorder="1" applyAlignment="1">
      <alignment horizontal="center"/>
    </xf>
    <xf numFmtId="17" fontId="35" fillId="25" borderId="23" xfId="0" applyNumberFormat="1" applyFont="1" applyFill="1" applyBorder="1" applyAlignment="1">
      <alignment horizontal="center"/>
    </xf>
    <xf numFmtId="0" fontId="43" fillId="29" borderId="24" xfId="0" applyFont="1" applyFill="1" applyBorder="1" applyAlignment="1" applyProtection="1">
      <alignment horizontal="center" vertical="center" wrapText="1"/>
    </xf>
    <xf numFmtId="0" fontId="0" fillId="25" borderId="0" xfId="0" applyFill="1" applyProtection="1">
      <protection locked="0"/>
    </xf>
    <xf numFmtId="0" fontId="4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3" fillId="25" borderId="0" xfId="0" applyFont="1" applyFill="1" applyProtection="1">
      <protection locked="0"/>
    </xf>
    <xf numFmtId="0" fontId="43" fillId="30" borderId="0" xfId="0" applyFont="1" applyFill="1" applyBorder="1" applyProtection="1">
      <protection locked="0"/>
    </xf>
    <xf numFmtId="0" fontId="3" fillId="24" borderId="10" xfId="32" applyFont="1" applyFill="1" applyBorder="1" applyAlignment="1" applyProtection="1">
      <alignment vertical="center" wrapText="1"/>
    </xf>
    <xf numFmtId="0" fontId="3" fillId="24" borderId="10" xfId="0" applyFont="1" applyFill="1" applyBorder="1" applyProtection="1"/>
    <xf numFmtId="0" fontId="2" fillId="26" borderId="9" xfId="0" applyFont="1" applyFill="1" applyBorder="1" applyAlignment="1" applyProtection="1">
      <alignment horizontal="center" wrapText="1"/>
    </xf>
    <xf numFmtId="0" fontId="2" fillId="25" borderId="10" xfId="0" applyFont="1" applyFill="1" applyBorder="1" applyAlignment="1" applyProtection="1">
      <alignment horizontal="center"/>
    </xf>
    <xf numFmtId="0" fontId="2" fillId="25" borderId="15" xfId="32" applyFont="1" applyFill="1" applyBorder="1" applyProtection="1"/>
    <xf numFmtId="0" fontId="2" fillId="25" borderId="23" xfId="32" applyFont="1" applyFill="1" applyBorder="1" applyAlignment="1" applyProtection="1">
      <alignment horizontal="center"/>
    </xf>
    <xf numFmtId="0" fontId="2" fillId="25" borderId="25" xfId="32" applyFont="1" applyFill="1" applyBorder="1" applyAlignment="1" applyProtection="1">
      <alignment horizontal="center"/>
    </xf>
    <xf numFmtId="0" fontId="2" fillId="25" borderId="19" xfId="32" applyFont="1" applyFill="1" applyBorder="1" applyAlignment="1" applyProtection="1">
      <alignment horizontal="center"/>
    </xf>
    <xf numFmtId="0" fontId="2" fillId="25" borderId="14" xfId="32" applyFont="1" applyFill="1" applyBorder="1" applyProtection="1"/>
    <xf numFmtId="0" fontId="2" fillId="25" borderId="17" xfId="32" applyFont="1" applyFill="1" applyBorder="1" applyAlignment="1" applyProtection="1">
      <alignment horizontal="center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/>
    <xf numFmtId="9" fontId="3" fillId="25" borderId="26" xfId="0" applyNumberFormat="1" applyFont="1" applyFill="1" applyBorder="1" applyAlignment="1" applyProtection="1"/>
    <xf numFmtId="0" fontId="25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wrapText="1"/>
      <protection locked="0"/>
    </xf>
    <xf numFmtId="0" fontId="3" fillId="24" borderId="10" xfId="32" applyFont="1" applyFill="1" applyBorder="1" applyProtection="1"/>
    <xf numFmtId="0" fontId="0" fillId="25" borderId="0" xfId="0" applyFill="1" applyProtection="1"/>
    <xf numFmtId="0" fontId="3" fillId="24" borderId="10" xfId="32" applyFont="1" applyFill="1" applyBorder="1" applyAlignment="1" applyProtection="1">
      <alignment horizontal="center" vertical="distributed" wrapText="1"/>
    </xf>
    <xf numFmtId="0" fontId="3" fillId="25" borderId="11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2" fillId="25" borderId="16" xfId="0" applyFont="1" applyFill="1" applyBorder="1" applyAlignment="1" applyProtection="1">
      <alignment horizontal="center"/>
    </xf>
    <xf numFmtId="0" fontId="3" fillId="25" borderId="14" xfId="0" applyFont="1" applyFill="1" applyBorder="1" applyAlignment="1" applyProtection="1">
      <alignment horizontal="center"/>
    </xf>
    <xf numFmtId="0" fontId="3" fillId="25" borderId="0" xfId="0" applyFont="1" applyFill="1" applyBorder="1" applyAlignment="1" applyProtection="1">
      <alignment horizontal="center"/>
    </xf>
    <xf numFmtId="0" fontId="3" fillId="25" borderId="12" xfId="0" applyFont="1" applyFill="1" applyBorder="1" applyAlignment="1" applyProtection="1">
      <alignment horizontal="center"/>
    </xf>
    <xf numFmtId="0" fontId="3" fillId="25" borderId="13" xfId="0" applyFont="1" applyFill="1" applyBorder="1" applyAlignment="1" applyProtection="1">
      <alignment horizontal="center"/>
    </xf>
    <xf numFmtId="0" fontId="3" fillId="25" borderId="9" xfId="0" applyFont="1" applyFill="1" applyBorder="1" applyAlignment="1" applyProtection="1"/>
    <xf numFmtId="0" fontId="42" fillId="25" borderId="0" xfId="0" applyFont="1" applyFill="1" applyProtection="1"/>
    <xf numFmtId="0" fontId="44" fillId="25" borderId="0" xfId="0" applyFont="1" applyFill="1" applyProtection="1"/>
    <xf numFmtId="0" fontId="42" fillId="0" borderId="0" xfId="0" applyFont="1" applyFill="1" applyProtection="1"/>
    <xf numFmtId="0" fontId="1" fillId="25" borderId="0" xfId="0" applyFont="1" applyFill="1" applyProtection="1"/>
    <xf numFmtId="0" fontId="0" fillId="30" borderId="0" xfId="0" applyFill="1" applyBorder="1" applyAlignment="1" applyProtection="1">
      <alignment horizontal="center" vertical="center"/>
    </xf>
    <xf numFmtId="0" fontId="0" fillId="30" borderId="0" xfId="0" applyFill="1" applyBorder="1" applyAlignment="1" applyProtection="1"/>
    <xf numFmtId="0" fontId="26" fillId="30" borderId="0" xfId="0" applyFont="1" applyFill="1" applyBorder="1" applyAlignment="1" applyProtection="1">
      <alignment horizontal="center"/>
    </xf>
    <xf numFmtId="0" fontId="0" fillId="30" borderId="0" xfId="0" applyFill="1" applyBorder="1" applyAlignment="1" applyProtection="1">
      <alignment horizontal="left"/>
    </xf>
    <xf numFmtId="0" fontId="27" fillId="30" borderId="0" xfId="0" applyFont="1" applyFill="1" applyAlignment="1" applyProtection="1">
      <alignment horizontal="center" vertical="center"/>
    </xf>
    <xf numFmtId="0" fontId="0" fillId="30" borderId="0" xfId="0" applyFill="1" applyProtection="1"/>
    <xf numFmtId="0" fontId="0" fillId="30" borderId="0" xfId="0" applyFill="1" applyAlignment="1" applyProtection="1">
      <alignment horizontal="center" vertical="center"/>
    </xf>
    <xf numFmtId="0" fontId="25" fillId="0" borderId="0" xfId="0" applyFont="1" applyBorder="1" applyAlignment="1" applyProtection="1"/>
    <xf numFmtId="0" fontId="0" fillId="0" borderId="0" xfId="0" applyProtection="1"/>
    <xf numFmtId="0" fontId="25" fillId="0" borderId="0" xfId="0" applyFont="1" applyFill="1" applyBorder="1" applyAlignment="1" applyProtection="1"/>
    <xf numFmtId="0" fontId="0" fillId="0" borderId="0" xfId="0" applyFill="1" applyProtection="1"/>
    <xf numFmtId="0" fontId="26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" fillId="0" borderId="23" xfId="32" applyFont="1" applyFill="1" applyBorder="1" applyAlignment="1" applyProtection="1">
      <alignment horizontal="center" vertical="center" wrapText="1"/>
    </xf>
    <xf numFmtId="0" fontId="1" fillId="0" borderId="27" xfId="32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41" fillId="25" borderId="0" xfId="0" applyFont="1" applyFill="1" applyProtection="1">
      <protection locked="0"/>
    </xf>
    <xf numFmtId="0" fontId="42" fillId="30" borderId="0" xfId="0" applyFont="1" applyFill="1" applyProtection="1">
      <protection locked="0"/>
    </xf>
    <xf numFmtId="0" fontId="42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Alignment="1" applyProtection="1">
      <alignment horizontal="center" vertical="center" wrapText="1"/>
      <protection locked="0"/>
    </xf>
    <xf numFmtId="0" fontId="43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Protection="1"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9" fontId="2" fillId="25" borderId="9" xfId="32" applyNumberFormat="1" applyFont="1" applyFill="1" applyBorder="1" applyAlignment="1" applyProtection="1">
      <alignment horizontal="center" vertical="center" wrapText="1"/>
    </xf>
    <xf numFmtId="0" fontId="2" fillId="25" borderId="10" xfId="32" applyFont="1" applyFill="1" applyBorder="1" applyAlignment="1" applyProtection="1">
      <alignment horizontal="center" vertical="center" wrapText="1"/>
    </xf>
    <xf numFmtId="0" fontId="1" fillId="25" borderId="21" xfId="32" applyFont="1" applyFill="1" applyBorder="1" applyAlignment="1" applyProtection="1">
      <alignment vertical="center" wrapText="1"/>
    </xf>
    <xf numFmtId="0" fontId="1" fillId="25" borderId="14" xfId="32" applyFont="1" applyFill="1" applyBorder="1" applyAlignment="1" applyProtection="1">
      <alignment vertical="center" wrapText="1"/>
    </xf>
    <xf numFmtId="0" fontId="45" fillId="0" borderId="23" xfId="32" applyFont="1" applyFill="1" applyBorder="1" applyAlignment="1" applyProtection="1">
      <alignment horizontal="left" vertical="center" wrapText="1"/>
    </xf>
    <xf numFmtId="0" fontId="45" fillId="0" borderId="17" xfId="32" applyFont="1" applyFill="1" applyBorder="1" applyAlignment="1" applyProtection="1">
      <alignment horizontal="left" vertical="center" wrapText="1"/>
    </xf>
    <xf numFmtId="0" fontId="2" fillId="25" borderId="21" xfId="0" applyFont="1" applyFill="1" applyBorder="1" applyAlignment="1" applyProtection="1">
      <alignment horizontal="center"/>
    </xf>
    <xf numFmtId="0" fontId="1" fillId="25" borderId="21" xfId="32" applyFont="1" applyFill="1" applyBorder="1" applyAlignment="1" applyProtection="1">
      <alignment horizontal="justify" vertical="center" wrapText="1"/>
    </xf>
    <xf numFmtId="0" fontId="1" fillId="25" borderId="16" xfId="32" applyFont="1" applyFill="1" applyBorder="1" applyAlignment="1" applyProtection="1">
      <alignment horizontal="justify" vertical="center" wrapText="1"/>
    </xf>
    <xf numFmtId="0" fontId="45" fillId="0" borderId="23" xfId="32" applyFont="1" applyFill="1" applyBorder="1" applyAlignment="1" applyProtection="1">
      <alignment horizontal="justify" vertical="center" wrapText="1"/>
    </xf>
    <xf numFmtId="0" fontId="45" fillId="0" borderId="17" xfId="32" applyFont="1" applyFill="1" applyBorder="1" applyAlignment="1" applyProtection="1">
      <alignment horizontal="justify" vertical="center" wrapText="1"/>
    </xf>
    <xf numFmtId="0" fontId="2" fillId="25" borderId="23" xfId="32" applyFont="1" applyFill="1" applyBorder="1" applyAlignment="1" applyProtection="1">
      <alignment vertical="center"/>
    </xf>
    <xf numFmtId="0" fontId="2" fillId="25" borderId="23" xfId="32" applyFont="1" applyFill="1" applyBorder="1" applyAlignment="1" applyProtection="1">
      <alignment horizontal="center" vertical="center"/>
    </xf>
    <xf numFmtId="0" fontId="2" fillId="25" borderId="19" xfId="32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horizontal="center"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165" fontId="2" fillId="25" borderId="17" xfId="34" applyNumberFormat="1" applyFont="1" applyFill="1" applyBorder="1" applyAlignment="1" applyProtection="1">
      <alignment horizontal="center" vertical="center"/>
    </xf>
    <xf numFmtId="165" fontId="2" fillId="31" borderId="18" xfId="34" applyNumberFormat="1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horizontal="center" vertical="center"/>
    </xf>
    <xf numFmtId="9" fontId="2" fillId="25" borderId="27" xfId="0" applyNumberFormat="1" applyFont="1" applyFill="1" applyBorder="1" applyAlignment="1" applyProtection="1">
      <alignment horizontal="center" vertical="center"/>
    </xf>
    <xf numFmtId="9" fontId="2" fillId="25" borderId="28" xfId="0" applyNumberFormat="1" applyFont="1" applyFill="1" applyBorder="1" applyAlignment="1" applyProtection="1">
      <alignment horizontal="center" vertical="center"/>
    </xf>
    <xf numFmtId="0" fontId="1" fillId="25" borderId="21" xfId="0" applyFont="1" applyFill="1" applyBorder="1" applyAlignment="1" applyProtection="1">
      <alignment horizontal="justify" vertical="center" wrapText="1"/>
    </xf>
    <xf numFmtId="0" fontId="1" fillId="25" borderId="16" xfId="0" applyFont="1" applyFill="1" applyBorder="1" applyAlignment="1" applyProtection="1">
      <alignment horizontal="justify" vertical="center" wrapText="1"/>
    </xf>
    <xf numFmtId="0" fontId="2" fillId="25" borderId="20" xfId="32" applyFont="1" applyFill="1" applyBorder="1" applyAlignment="1" applyProtection="1">
      <alignment horizontal="center" vertical="center"/>
    </xf>
    <xf numFmtId="0" fontId="2" fillId="25" borderId="29" xfId="32" applyFont="1" applyFill="1" applyBorder="1" applyAlignment="1" applyProtection="1">
      <alignment horizontal="center" vertical="center"/>
    </xf>
    <xf numFmtId="0" fontId="2" fillId="25" borderId="30" xfId="32" applyFont="1" applyFill="1" applyBorder="1" applyAlignment="1" applyProtection="1">
      <alignment horizontal="center" vertical="center"/>
    </xf>
    <xf numFmtId="0" fontId="2" fillId="25" borderId="21" xfId="32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 vertical="center"/>
    </xf>
    <xf numFmtId="9" fontId="2" fillId="25" borderId="31" xfId="0" applyNumberFormat="1" applyFont="1" applyFill="1" applyBorder="1" applyAlignment="1" applyProtection="1">
      <alignment horizontal="center" vertical="center"/>
    </xf>
    <xf numFmtId="9" fontId="2" fillId="25" borderId="32" xfId="0" applyNumberFormat="1" applyFont="1" applyFill="1" applyBorder="1" applyAlignment="1" applyProtection="1">
      <alignment horizontal="center" vertical="center"/>
    </xf>
    <xf numFmtId="0" fontId="2" fillId="25" borderId="14" xfId="32" applyFont="1" applyFill="1" applyBorder="1" applyAlignment="1" applyProtection="1">
      <alignment horizontal="center" vertical="center"/>
    </xf>
    <xf numFmtId="0" fontId="1" fillId="25" borderId="0" xfId="0" applyFont="1" applyFill="1" applyAlignment="1" applyProtection="1">
      <alignment wrapText="1"/>
      <protection locked="0"/>
    </xf>
    <xf numFmtId="0" fontId="43" fillId="30" borderId="0" xfId="0" applyFont="1" applyFill="1" applyAlignment="1" applyProtection="1">
      <alignment horizontal="left" vertical="center"/>
      <protection locked="0"/>
    </xf>
    <xf numFmtId="165" fontId="2" fillId="25" borderId="17" xfId="35" applyNumberFormat="1" applyFont="1" applyFill="1" applyBorder="1" applyAlignment="1" applyProtection="1">
      <alignment horizontal="center"/>
    </xf>
    <xf numFmtId="165" fontId="2" fillId="31" borderId="17" xfId="35" applyNumberFormat="1" applyFont="1" applyFill="1" applyBorder="1" applyAlignment="1" applyProtection="1">
      <alignment horizontal="center"/>
    </xf>
    <xf numFmtId="165" fontId="2" fillId="31" borderId="18" xfId="35" applyNumberFormat="1" applyFont="1" applyFill="1" applyBorder="1" applyAlignment="1" applyProtection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/>
    </xf>
    <xf numFmtId="0" fontId="3" fillId="25" borderId="57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" fillId="25" borderId="58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/>
    </xf>
    <xf numFmtId="0" fontId="3" fillId="24" borderId="33" xfId="0" applyFont="1" applyFill="1" applyBorder="1" applyAlignment="1">
      <alignment horizontal="center"/>
    </xf>
    <xf numFmtId="0" fontId="3" fillId="24" borderId="59" xfId="0" applyFont="1" applyFill="1" applyBorder="1" applyAlignment="1">
      <alignment horizontal="left" vertical="center" wrapText="1"/>
    </xf>
    <xf numFmtId="0" fontId="3" fillId="24" borderId="60" xfId="0" applyFont="1" applyFill="1" applyBorder="1" applyAlignment="1">
      <alignment horizontal="left" vertical="center" wrapText="1"/>
    </xf>
    <xf numFmtId="0" fontId="3" fillId="25" borderId="12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/>
    </xf>
    <xf numFmtId="0" fontId="31" fillId="25" borderId="12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25" borderId="43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1" fillId="25" borderId="44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25" borderId="9" xfId="0" applyFont="1" applyFill="1" applyBorder="1" applyAlignment="1">
      <alignment vertical="top" wrapText="1"/>
    </xf>
    <xf numFmtId="0" fontId="1" fillId="25" borderId="26" xfId="0" applyFont="1" applyFill="1" applyBorder="1" applyAlignment="1">
      <alignment vertical="top" wrapText="1"/>
    </xf>
    <xf numFmtId="0" fontId="1" fillId="25" borderId="33" xfId="0" applyFont="1" applyFill="1" applyBorder="1" applyAlignment="1">
      <alignment vertical="top" wrapText="1"/>
    </xf>
    <xf numFmtId="0" fontId="2" fillId="25" borderId="9" xfId="0" applyFont="1" applyFill="1" applyBorder="1" applyAlignment="1">
      <alignment horizontal="center"/>
    </xf>
    <xf numFmtId="0" fontId="2" fillId="25" borderId="26" xfId="0" applyFont="1" applyFill="1" applyBorder="1" applyAlignment="1">
      <alignment horizontal="center"/>
    </xf>
    <xf numFmtId="0" fontId="2" fillId="25" borderId="33" xfId="0" applyFont="1" applyFill="1" applyBorder="1" applyAlignment="1">
      <alignment horizontal="center"/>
    </xf>
    <xf numFmtId="0" fontId="2" fillId="25" borderId="54" xfId="0" applyFont="1" applyFill="1" applyBorder="1" applyAlignment="1">
      <alignment horizontal="center"/>
    </xf>
    <xf numFmtId="0" fontId="2" fillId="25" borderId="55" xfId="0" applyFont="1" applyFill="1" applyBorder="1" applyAlignment="1">
      <alignment horizontal="center"/>
    </xf>
    <xf numFmtId="0" fontId="2" fillId="25" borderId="38" xfId="0" applyFont="1" applyFill="1" applyBorder="1" applyAlignment="1">
      <alignment horizontal="center"/>
    </xf>
    <xf numFmtId="0" fontId="2" fillId="25" borderId="56" xfId="0" applyFont="1" applyFill="1" applyBorder="1" applyAlignment="1">
      <alignment horizontal="center"/>
    </xf>
    <xf numFmtId="0" fontId="2" fillId="25" borderId="50" xfId="0" applyFont="1" applyFill="1" applyBorder="1" applyAlignment="1">
      <alignment horizontal="center"/>
    </xf>
    <xf numFmtId="0" fontId="2" fillId="25" borderId="51" xfId="0" applyFont="1" applyFill="1" applyBorder="1" applyAlignment="1">
      <alignment horizontal="center"/>
    </xf>
    <xf numFmtId="0" fontId="2" fillId="25" borderId="52" xfId="0" applyFont="1" applyFill="1" applyBorder="1" applyAlignment="1">
      <alignment horizontal="center"/>
    </xf>
    <xf numFmtId="0" fontId="2" fillId="25" borderId="53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4" borderId="45" xfId="0" applyFont="1" applyFill="1" applyBorder="1" applyAlignment="1">
      <alignment horizontal="center"/>
    </xf>
    <xf numFmtId="0" fontId="3" fillId="24" borderId="46" xfId="0" applyFont="1" applyFill="1" applyBorder="1" applyAlignment="1">
      <alignment horizontal="center"/>
    </xf>
    <xf numFmtId="0" fontId="3" fillId="24" borderId="47" xfId="0" applyFont="1" applyFill="1" applyBorder="1" applyAlignment="1">
      <alignment horizontal="center"/>
    </xf>
    <xf numFmtId="0" fontId="3" fillId="24" borderId="48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29" xfId="0" applyFont="1" applyFill="1" applyBorder="1" applyAlignment="1">
      <alignment horizontal="center"/>
    </xf>
    <xf numFmtId="0" fontId="3" fillId="24" borderId="49" xfId="0" applyFont="1" applyFill="1" applyBorder="1" applyAlignment="1">
      <alignment horizontal="center"/>
    </xf>
    <xf numFmtId="0" fontId="3" fillId="25" borderId="9" xfId="0" applyFont="1" applyFill="1" applyBorder="1" applyAlignment="1">
      <alignment horizontal="center"/>
    </xf>
    <xf numFmtId="0" fontId="3" fillId="25" borderId="26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left" vertical="center" wrapText="1"/>
    </xf>
    <xf numFmtId="0" fontId="1" fillId="25" borderId="26" xfId="0" applyFont="1" applyFill="1" applyBorder="1" applyAlignment="1">
      <alignment horizontal="left" vertical="center"/>
    </xf>
    <xf numFmtId="0" fontId="1" fillId="25" borderId="33" xfId="0" applyFont="1" applyFill="1" applyBorder="1" applyAlignment="1">
      <alignment horizontal="left" vertical="center"/>
    </xf>
    <xf numFmtId="0" fontId="2" fillId="25" borderId="9" xfId="0" applyFont="1" applyFill="1" applyBorder="1" applyAlignment="1">
      <alignment horizontal="center" wrapText="1"/>
    </xf>
    <xf numFmtId="0" fontId="2" fillId="25" borderId="26" xfId="0" applyFont="1" applyFill="1" applyBorder="1" applyAlignment="1">
      <alignment horizontal="center" wrapText="1"/>
    </xf>
    <xf numFmtId="0" fontId="2" fillId="25" borderId="33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 wrapText="1"/>
    </xf>
    <xf numFmtId="0" fontId="1" fillId="25" borderId="26" xfId="0" applyFont="1" applyFill="1" applyBorder="1" applyAlignment="1">
      <alignment horizontal="center" wrapText="1"/>
    </xf>
    <xf numFmtId="0" fontId="1" fillId="25" borderId="33" xfId="0" applyFont="1" applyFill="1" applyBorder="1" applyAlignment="1">
      <alignment horizontal="center" wrapText="1"/>
    </xf>
    <xf numFmtId="0" fontId="2" fillId="27" borderId="26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3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43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0" fontId="1" fillId="25" borderId="44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left" vertical="center" wrapText="1"/>
    </xf>
    <xf numFmtId="0" fontId="1" fillId="25" borderId="33" xfId="0" applyFont="1" applyFill="1" applyBorder="1" applyAlignment="1">
      <alignment horizontal="left" vertical="center" wrapText="1"/>
    </xf>
    <xf numFmtId="0" fontId="2" fillId="25" borderId="9" xfId="0" applyFont="1" applyFill="1" applyBorder="1" applyAlignment="1">
      <alignment horizontal="justify" vertical="justify" wrapText="1"/>
    </xf>
    <xf numFmtId="0" fontId="2" fillId="25" borderId="26" xfId="0" applyFont="1" applyFill="1" applyBorder="1" applyAlignment="1">
      <alignment horizontal="justify" vertical="justify" wrapText="1"/>
    </xf>
    <xf numFmtId="0" fontId="2" fillId="25" borderId="33" xfId="0" applyFont="1" applyFill="1" applyBorder="1" applyAlignment="1">
      <alignment horizontal="justify" vertical="justify" wrapText="1"/>
    </xf>
    <xf numFmtId="0" fontId="3" fillId="0" borderId="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distributed"/>
    </xf>
    <xf numFmtId="0" fontId="3" fillId="24" borderId="26" xfId="0" applyFont="1" applyFill="1" applyBorder="1" applyAlignment="1">
      <alignment horizontal="center" vertical="distributed"/>
    </xf>
    <xf numFmtId="0" fontId="2" fillId="0" borderId="26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vertical="center"/>
    </xf>
    <xf numFmtId="0" fontId="7" fillId="0" borderId="27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0" fillId="0" borderId="77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9" xfId="0" applyBorder="1" applyAlignment="1">
      <alignment horizontal="left"/>
    </xf>
    <xf numFmtId="0" fontId="25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82" xfId="0" applyBorder="1" applyAlignment="1">
      <alignment horizontal="left"/>
    </xf>
    <xf numFmtId="0" fontId="26" fillId="0" borderId="83" xfId="0" applyFont="1" applyBorder="1" applyAlignment="1">
      <alignment horizontal="center"/>
    </xf>
    <xf numFmtId="0" fontId="0" fillId="0" borderId="84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0" borderId="61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9" fontId="0" fillId="0" borderId="46" xfId="0" applyNumberFormat="1" applyBorder="1" applyAlignment="1" applyProtection="1">
      <alignment horizontal="center" vertical="center" wrapText="1"/>
      <protection locked="0"/>
    </xf>
    <xf numFmtId="9" fontId="0" fillId="0" borderId="63" xfId="0" applyNumberForma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4" xfId="0" applyBorder="1" applyAlignment="1" applyProtection="1">
      <alignment horizontal="justify" vertical="center"/>
      <protection locked="0"/>
    </xf>
    <xf numFmtId="0" fontId="0" fillId="0" borderId="65" xfId="0" applyBorder="1" applyAlignment="1" applyProtection="1">
      <alignment horizontal="justify" vertical="center"/>
      <protection locked="0"/>
    </xf>
    <xf numFmtId="0" fontId="0" fillId="0" borderId="41" xfId="0" applyBorder="1" applyAlignment="1" applyProtection="1">
      <alignment horizontal="justify" vertical="center"/>
      <protection locked="0"/>
    </xf>
    <xf numFmtId="0" fontId="0" fillId="0" borderId="66" xfId="0" applyBorder="1" applyAlignment="1" applyProtection="1">
      <alignment horizontal="justify" vertical="center"/>
      <protection locked="0"/>
    </xf>
    <xf numFmtId="0" fontId="27" fillId="0" borderId="0" xfId="0" applyFont="1" applyAlignment="1">
      <alignment horizontal="center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9" fontId="2" fillId="25" borderId="9" xfId="0" applyNumberFormat="1" applyFont="1" applyFill="1" applyBorder="1" applyAlignment="1">
      <alignment horizont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26" xfId="0" applyFont="1" applyFill="1" applyBorder="1" applyAlignment="1">
      <alignment horizontal="center" vertical="center"/>
    </xf>
    <xf numFmtId="0" fontId="1" fillId="25" borderId="33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43" xfId="32" applyFont="1" applyFill="1" applyBorder="1" applyAlignment="1" applyProtection="1">
      <alignment horizontal="center"/>
    </xf>
    <xf numFmtId="0" fontId="1" fillId="25" borderId="0" xfId="32" applyFont="1" applyFill="1" applyBorder="1" applyAlignment="1" applyProtection="1">
      <alignment horizontal="center"/>
    </xf>
    <xf numFmtId="0" fontId="1" fillId="25" borderId="44" xfId="32" applyFont="1" applyFill="1" applyBorder="1" applyAlignment="1" applyProtection="1">
      <alignment horizontal="center"/>
    </xf>
    <xf numFmtId="0" fontId="36" fillId="0" borderId="34" xfId="0" applyFont="1" applyFill="1" applyBorder="1" applyAlignment="1" applyProtection="1">
      <alignment horizontal="center" vertical="center"/>
    </xf>
    <xf numFmtId="0" fontId="36" fillId="0" borderId="35" xfId="0" applyFont="1" applyFill="1" applyBorder="1" applyAlignment="1" applyProtection="1">
      <alignment horizontal="center" vertical="center"/>
    </xf>
    <xf numFmtId="0" fontId="36" fillId="0" borderId="36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</xf>
    <xf numFmtId="0" fontId="38" fillId="0" borderId="37" xfId="0" applyFont="1" applyFill="1" applyBorder="1" applyAlignment="1" applyProtection="1">
      <alignment vertical="center"/>
    </xf>
    <xf numFmtId="0" fontId="38" fillId="0" borderId="23" xfId="0" applyFont="1" applyFill="1" applyBorder="1" applyAlignment="1" applyProtection="1">
      <alignment vertical="center"/>
    </xf>
    <xf numFmtId="0" fontId="38" fillId="0" borderId="19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/>
    </xf>
    <xf numFmtId="0" fontId="37" fillId="0" borderId="28" xfId="0" applyFont="1" applyFill="1" applyBorder="1" applyAlignment="1" applyProtection="1">
      <alignment horizontal="center" vertical="center"/>
    </xf>
    <xf numFmtId="0" fontId="38" fillId="0" borderId="38" xfId="0" applyFont="1" applyFill="1" applyBorder="1" applyAlignment="1" applyProtection="1">
      <alignment vertical="center"/>
    </xf>
    <xf numFmtId="0" fontId="38" fillId="0" borderId="27" xfId="0" applyFont="1" applyFill="1" applyBorder="1" applyAlignment="1" applyProtection="1">
      <alignment vertical="center"/>
    </xf>
    <xf numFmtId="0" fontId="38" fillId="0" borderId="28" xfId="0" applyFont="1" applyFill="1" applyBorder="1" applyAlignment="1" applyProtection="1">
      <alignment vertical="center"/>
    </xf>
    <xf numFmtId="0" fontId="37" fillId="0" borderId="14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18" xfId="0" applyFont="1" applyFill="1" applyBorder="1" applyAlignment="1" applyProtection="1">
      <alignment horizontal="center" vertical="center"/>
    </xf>
    <xf numFmtId="0" fontId="38" fillId="0" borderId="39" xfId="0" applyFont="1" applyFill="1" applyBorder="1" applyAlignment="1" applyProtection="1">
      <alignment vertical="center"/>
    </xf>
    <xf numFmtId="0" fontId="38" fillId="0" borderId="17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9" fillId="24" borderId="12" xfId="0" applyFont="1" applyFill="1" applyBorder="1" applyAlignment="1" applyProtection="1">
      <alignment horizontal="center" vertical="center" wrapText="1"/>
    </xf>
    <xf numFmtId="0" fontId="9" fillId="24" borderId="11" xfId="0" applyFont="1" applyFill="1" applyBorder="1" applyAlignment="1" applyProtection="1">
      <alignment horizontal="center" vertical="center" wrapText="1"/>
    </xf>
    <xf numFmtId="0" fontId="9" fillId="24" borderId="13" xfId="0" applyFont="1" applyFill="1" applyBorder="1" applyAlignment="1" applyProtection="1">
      <alignment horizontal="center" vertical="center" wrapText="1"/>
    </xf>
    <xf numFmtId="0" fontId="9" fillId="24" borderId="40" xfId="0" applyFont="1" applyFill="1" applyBorder="1" applyAlignment="1" applyProtection="1">
      <alignment horizontal="center" vertical="center" wrapText="1"/>
    </xf>
    <xf numFmtId="0" fontId="9" fillId="24" borderId="41" xfId="0" applyFont="1" applyFill="1" applyBorder="1" applyAlignment="1" applyProtection="1">
      <alignment horizontal="center" vertical="center" wrapText="1"/>
    </xf>
    <xf numFmtId="0" fontId="9" fillId="24" borderId="42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 vertical="distributed"/>
    </xf>
    <xf numFmtId="0" fontId="2" fillId="0" borderId="26" xfId="32" applyFont="1" applyFill="1" applyBorder="1" applyAlignment="1" applyProtection="1">
      <alignment horizontal="center" vertical="distributed"/>
    </xf>
    <xf numFmtId="0" fontId="2" fillId="0" borderId="33" xfId="32" applyFont="1" applyFill="1" applyBorder="1" applyAlignment="1" applyProtection="1">
      <alignment horizontal="center" vertical="distributed"/>
    </xf>
    <xf numFmtId="0" fontId="3" fillId="24" borderId="9" xfId="32" applyFont="1" applyFill="1" applyBorder="1" applyAlignment="1" applyProtection="1">
      <alignment horizontal="center" vertical="distributed"/>
    </xf>
    <xf numFmtId="0" fontId="3" fillId="24" borderId="26" xfId="32" applyFont="1" applyFill="1" applyBorder="1" applyAlignment="1" applyProtection="1">
      <alignment horizontal="center" vertical="distributed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/>
    </xf>
    <xf numFmtId="0" fontId="3" fillId="25" borderId="26" xfId="32" applyFont="1" applyFill="1" applyBorder="1" applyAlignment="1" applyProtection="1">
      <alignment horizontal="center"/>
    </xf>
    <xf numFmtId="0" fontId="3" fillId="25" borderId="33" xfId="32" applyFont="1" applyFill="1" applyBorder="1" applyAlignment="1" applyProtection="1">
      <alignment horizontal="center"/>
    </xf>
    <xf numFmtId="0" fontId="2" fillId="25" borderId="26" xfId="32" applyFont="1" applyFill="1" applyBorder="1" applyAlignment="1" applyProtection="1">
      <alignment horizontal="center"/>
    </xf>
    <xf numFmtId="0" fontId="2" fillId="25" borderId="33" xfId="32" applyFont="1" applyFill="1" applyBorder="1" applyAlignment="1" applyProtection="1">
      <alignment horizontal="center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0" borderId="9" xfId="32" applyFont="1" applyFill="1" applyBorder="1" applyAlignment="1" applyProtection="1">
      <alignment horizontal="center" vertical="center"/>
    </xf>
    <xf numFmtId="0" fontId="1" fillId="0" borderId="26" xfId="32" applyFont="1" applyFill="1" applyBorder="1" applyAlignment="1" applyProtection="1">
      <alignment horizontal="center" vertical="center"/>
    </xf>
    <xf numFmtId="0" fontId="1" fillId="0" borderId="33" xfId="3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24" borderId="9" xfId="0" applyFont="1" applyFill="1" applyBorder="1" applyAlignment="1" applyProtection="1">
      <alignment horizontal="center"/>
    </xf>
    <xf numFmtId="0" fontId="3" fillId="24" borderId="26" xfId="0" applyFont="1" applyFill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1" fillId="25" borderId="9" xfId="32" applyFont="1" applyFill="1" applyBorder="1" applyAlignment="1" applyProtection="1">
      <alignment horizontal="center" vertical="center" wrapText="1"/>
    </xf>
    <xf numFmtId="0" fontId="1" fillId="25" borderId="26" xfId="32" applyFont="1" applyFill="1" applyBorder="1" applyAlignment="1" applyProtection="1">
      <alignment horizontal="center" vertical="center"/>
    </xf>
    <xf numFmtId="0" fontId="1" fillId="25" borderId="33" xfId="32" applyFont="1" applyFill="1" applyBorder="1" applyAlignment="1" applyProtection="1">
      <alignment horizontal="center" vertical="center"/>
    </xf>
    <xf numFmtId="0" fontId="2" fillId="25" borderId="9" xfId="32" applyFont="1" applyFill="1" applyBorder="1" applyAlignment="1" applyProtection="1">
      <alignment horizontal="center" wrapText="1"/>
    </xf>
    <xf numFmtId="0" fontId="1" fillId="30" borderId="12" xfId="32" applyFont="1" applyFill="1" applyBorder="1" applyAlignment="1" applyProtection="1">
      <alignment horizontal="left" vertical="center" wrapText="1"/>
    </xf>
    <xf numFmtId="0" fontId="1" fillId="30" borderId="11" xfId="32" applyFont="1" applyFill="1" applyBorder="1" applyAlignment="1" applyProtection="1">
      <alignment horizontal="left" vertical="center" wrapText="1"/>
    </xf>
    <xf numFmtId="0" fontId="1" fillId="30" borderId="13" xfId="32" applyFont="1" applyFill="1" applyBorder="1" applyAlignment="1" applyProtection="1">
      <alignment horizontal="left" vertical="center" wrapText="1"/>
    </xf>
    <xf numFmtId="0" fontId="3" fillId="25" borderId="9" xfId="0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>
      <alignment horizontal="center"/>
    </xf>
    <xf numFmtId="0" fontId="3" fillId="25" borderId="33" xfId="0" applyFont="1" applyFill="1" applyBorder="1" applyAlignment="1" applyProtection="1">
      <alignment horizontal="center"/>
    </xf>
    <xf numFmtId="0" fontId="1" fillId="25" borderId="26" xfId="32" applyFont="1" applyFill="1" applyBorder="1" applyAlignment="1" applyProtection="1">
      <alignment vertical="center" wrapText="1"/>
    </xf>
    <xf numFmtId="0" fontId="1" fillId="25" borderId="33" xfId="32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 wrapText="1"/>
    </xf>
    <xf numFmtId="0" fontId="2" fillId="25" borderId="26" xfId="32" applyFont="1" applyFill="1" applyBorder="1" applyAlignment="1" applyProtection="1">
      <alignment horizontal="center" vertical="center" wrapText="1"/>
    </xf>
    <xf numFmtId="0" fontId="2" fillId="25" borderId="33" xfId="32" applyFont="1" applyFill="1" applyBorder="1" applyAlignment="1" applyProtection="1">
      <alignment horizontal="center" vertical="center" wrapText="1"/>
    </xf>
    <xf numFmtId="0" fontId="2" fillId="27" borderId="26" xfId="0" applyFont="1" applyFill="1" applyBorder="1" applyAlignment="1" applyProtection="1">
      <alignment horizontal="center" wrapText="1"/>
    </xf>
    <xf numFmtId="0" fontId="2" fillId="28" borderId="9" xfId="0" applyFont="1" applyFill="1" applyBorder="1" applyAlignment="1" applyProtection="1">
      <alignment horizontal="center" vertical="center" wrapText="1"/>
    </xf>
    <xf numFmtId="0" fontId="2" fillId="28" borderId="33" xfId="0" applyFont="1" applyFill="1" applyBorder="1" applyAlignment="1" applyProtection="1">
      <alignment horizontal="center" vertical="center" wrapText="1"/>
    </xf>
    <xf numFmtId="0" fontId="3" fillId="0" borderId="12" xfId="32" applyFont="1" applyFill="1" applyBorder="1" applyAlignment="1" applyProtection="1">
      <alignment horizontal="center"/>
    </xf>
    <xf numFmtId="0" fontId="3" fillId="0" borderId="11" xfId="32" applyFont="1" applyFill="1" applyBorder="1" applyAlignment="1" applyProtection="1">
      <alignment horizontal="center"/>
    </xf>
    <xf numFmtId="0" fontId="3" fillId="0" borderId="13" xfId="32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/>
    </xf>
    <xf numFmtId="0" fontId="3" fillId="24" borderId="45" xfId="0" applyFont="1" applyFill="1" applyBorder="1" applyAlignment="1" applyProtection="1">
      <alignment horizontal="center"/>
    </xf>
    <xf numFmtId="0" fontId="3" fillId="24" borderId="46" xfId="0" applyFont="1" applyFill="1" applyBorder="1" applyAlignment="1" applyProtection="1">
      <alignment horizontal="center"/>
    </xf>
    <xf numFmtId="0" fontId="3" fillId="24" borderId="47" xfId="0" applyFont="1" applyFill="1" applyBorder="1" applyAlignment="1" applyProtection="1">
      <alignment horizontal="center"/>
    </xf>
    <xf numFmtId="0" fontId="3" fillId="24" borderId="48" xfId="0" applyFont="1" applyFill="1" applyBorder="1" applyAlignment="1" applyProtection="1">
      <alignment horizontal="center"/>
    </xf>
    <xf numFmtId="0" fontId="1" fillId="25" borderId="50" xfId="32" applyFont="1" applyFill="1" applyBorder="1" applyAlignment="1" applyProtection="1">
      <alignment horizontal="justify" vertical="center" wrapText="1"/>
    </xf>
    <xf numFmtId="0" fontId="1" fillId="25" borderId="51" xfId="32" applyFont="1" applyFill="1" applyBorder="1" applyAlignment="1" applyProtection="1">
      <alignment horizontal="justify" vertical="center" wrapText="1"/>
    </xf>
    <xf numFmtId="0" fontId="1" fillId="25" borderId="52" xfId="32" applyFont="1" applyFill="1" applyBorder="1" applyAlignment="1" applyProtection="1">
      <alignment horizontal="justify" vertical="center" wrapText="1"/>
    </xf>
    <xf numFmtId="0" fontId="1" fillId="25" borderId="27" xfId="32" applyFont="1" applyFill="1" applyBorder="1" applyAlignment="1" applyProtection="1">
      <alignment horizontal="center" vertical="center" wrapText="1"/>
    </xf>
    <xf numFmtId="0" fontId="1" fillId="25" borderId="28" xfId="32" applyFont="1" applyFill="1" applyBorder="1" applyAlignment="1" applyProtection="1">
      <alignment horizontal="center" vertical="center" wrapText="1"/>
    </xf>
    <xf numFmtId="0" fontId="1" fillId="25" borderId="54" xfId="32" applyFont="1" applyFill="1" applyBorder="1" applyAlignment="1" applyProtection="1">
      <alignment horizontal="justify" vertical="center" wrapText="1"/>
    </xf>
    <xf numFmtId="0" fontId="1" fillId="25" borderId="55" xfId="32" applyFont="1" applyFill="1" applyBorder="1" applyAlignment="1" applyProtection="1">
      <alignment horizontal="justify" vertical="center" wrapText="1"/>
    </xf>
    <xf numFmtId="0" fontId="1" fillId="25" borderId="38" xfId="32" applyFont="1" applyFill="1" applyBorder="1" applyAlignment="1" applyProtection="1">
      <alignment horizontal="justify" vertical="center" wrapText="1"/>
    </xf>
    <xf numFmtId="0" fontId="40" fillId="24" borderId="9" xfId="0" applyFont="1" applyFill="1" applyBorder="1" applyAlignment="1" applyProtection="1">
      <alignment horizontal="center" vertical="center"/>
    </xf>
    <xf numFmtId="0" fontId="40" fillId="24" borderId="26" xfId="0" applyFont="1" applyFill="1" applyBorder="1" applyAlignment="1" applyProtection="1">
      <alignment horizontal="center" vertical="center"/>
    </xf>
    <xf numFmtId="0" fontId="40" fillId="24" borderId="33" xfId="0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/>
    </xf>
    <xf numFmtId="0" fontId="2" fillId="25" borderId="32" xfId="0" applyFont="1" applyFill="1" applyBorder="1" applyAlignment="1" applyProtection="1">
      <alignment horizontal="center"/>
    </xf>
    <xf numFmtId="0" fontId="2" fillId="25" borderId="27" xfId="0" applyFont="1" applyFill="1" applyBorder="1" applyAlignment="1" applyProtection="1">
      <alignment horizontal="center"/>
    </xf>
    <xf numFmtId="0" fontId="2" fillId="25" borderId="28" xfId="0" applyFont="1" applyFill="1" applyBorder="1" applyAlignment="1" applyProtection="1">
      <alignment horizontal="center"/>
    </xf>
    <xf numFmtId="0" fontId="3" fillId="24" borderId="15" xfId="32" applyFont="1" applyFill="1" applyBorder="1" applyAlignment="1" applyProtection="1">
      <alignment horizontal="center" vertical="center" wrapText="1"/>
    </xf>
    <xf numFmtId="0" fontId="3" fillId="24" borderId="16" xfId="32" applyFont="1" applyFill="1" applyBorder="1" applyAlignment="1" applyProtection="1">
      <alignment horizontal="center" vertical="center" wrapText="1"/>
    </xf>
    <xf numFmtId="0" fontId="3" fillId="24" borderId="14" xfId="32" applyFont="1" applyFill="1" applyBorder="1" applyAlignment="1" applyProtection="1">
      <alignment horizontal="center" vertical="center" wrapText="1"/>
    </xf>
    <xf numFmtId="0" fontId="3" fillId="25" borderId="17" xfId="0" applyFont="1" applyFill="1" applyBorder="1" applyAlignment="1" applyProtection="1">
      <alignment horizontal="center"/>
    </xf>
    <xf numFmtId="0" fontId="3" fillId="25" borderId="18" xfId="0" applyFont="1" applyFill="1" applyBorder="1" applyAlignment="1" applyProtection="1">
      <alignment horizontal="center"/>
    </xf>
    <xf numFmtId="0" fontId="2" fillId="0" borderId="40" xfId="32" applyFont="1" applyFill="1" applyBorder="1" applyAlignment="1" applyProtection="1">
      <alignment horizontal="justify" vertical="center" wrapText="1"/>
      <protection locked="0"/>
    </xf>
    <xf numFmtId="0" fontId="2" fillId="0" borderId="41" xfId="32" applyFont="1" applyFill="1" applyBorder="1" applyAlignment="1" applyProtection="1">
      <alignment horizontal="justify" vertical="center" wrapText="1"/>
      <protection locked="0"/>
    </xf>
    <xf numFmtId="0" fontId="2" fillId="0" borderId="42" xfId="32" applyFont="1" applyFill="1" applyBorder="1" applyAlignment="1" applyProtection="1">
      <alignment horizontal="justify" vertical="center" wrapText="1"/>
      <protection locked="0"/>
    </xf>
    <xf numFmtId="0" fontId="2" fillId="0" borderId="43" xfId="32" applyFont="1" applyFill="1" applyBorder="1" applyAlignment="1" applyProtection="1">
      <alignment horizontal="justify" vertical="center" wrapText="1"/>
      <protection locked="0"/>
    </xf>
    <xf numFmtId="0" fontId="2" fillId="0" borderId="0" xfId="32" applyFont="1" applyFill="1" applyBorder="1" applyAlignment="1" applyProtection="1">
      <alignment horizontal="justify" vertical="center" wrapText="1"/>
      <protection locked="0"/>
    </xf>
    <xf numFmtId="0" fontId="2" fillId="0" borderId="44" xfId="32" applyFont="1" applyFill="1" applyBorder="1" applyAlignment="1" applyProtection="1">
      <alignment horizontal="justify" vertical="center" wrapText="1"/>
      <protection locked="0"/>
    </xf>
    <xf numFmtId="0" fontId="2" fillId="30" borderId="88" xfId="32" applyFont="1" applyFill="1" applyBorder="1" applyAlignment="1" applyProtection="1">
      <alignment horizontal="left" vertical="top" wrapText="1"/>
      <protection locked="0"/>
    </xf>
    <xf numFmtId="0" fontId="2" fillId="30" borderId="89" xfId="32" applyFont="1" applyFill="1" applyBorder="1" applyAlignment="1" applyProtection="1">
      <alignment horizontal="left" vertical="top" wrapText="1"/>
      <protection locked="0"/>
    </xf>
    <xf numFmtId="0" fontId="2" fillId="30" borderId="90" xfId="32" applyFont="1" applyFill="1" applyBorder="1" applyAlignment="1" applyProtection="1">
      <alignment horizontal="left" vertical="top" wrapText="1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6" xfId="32" applyFont="1" applyFill="1" applyBorder="1" applyAlignment="1" applyProtection="1">
      <alignment horizontal="center" vertical="center"/>
      <protection locked="0"/>
    </xf>
    <xf numFmtId="0" fontId="2" fillId="25" borderId="33" xfId="32" applyFont="1" applyFill="1" applyBorder="1" applyAlignment="1" applyProtection="1">
      <alignment horizontal="center" vertical="center"/>
      <protection locked="0"/>
    </xf>
    <xf numFmtId="0" fontId="2" fillId="0" borderId="26" xfId="32" applyFont="1" applyFill="1" applyBorder="1" applyAlignment="1" applyProtection="1">
      <alignment horizontal="center" vertical="center" wrapText="1"/>
      <protection locked="0"/>
    </xf>
    <xf numFmtId="0" fontId="2" fillId="0" borderId="33" xfId="32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11" xfId="0" applyFont="1" applyFill="1" applyBorder="1" applyAlignment="1" applyProtection="1">
      <alignment horizontal="center" vertical="center"/>
    </xf>
    <xf numFmtId="0" fontId="31" fillId="25" borderId="13" xfId="0" applyFont="1" applyFill="1" applyBorder="1" applyAlignment="1" applyProtection="1">
      <alignment horizontal="center" vertical="center"/>
    </xf>
    <xf numFmtId="0" fontId="31" fillId="25" borderId="43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25" borderId="44" xfId="0" applyFont="1" applyFill="1" applyBorder="1" applyAlignment="1" applyProtection="1">
      <alignment horizontal="center" vertical="center"/>
    </xf>
    <xf numFmtId="0" fontId="31" fillId="25" borderId="40" xfId="0" applyFont="1" applyFill="1" applyBorder="1" applyAlignment="1" applyProtection="1">
      <alignment horizontal="center" vertical="center"/>
    </xf>
    <xf numFmtId="0" fontId="31" fillId="25" borderId="41" xfId="0" applyFont="1" applyFill="1" applyBorder="1" applyAlignment="1" applyProtection="1">
      <alignment horizontal="center" vertical="center"/>
    </xf>
    <xf numFmtId="0" fontId="31" fillId="25" borderId="4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0" fontId="3" fillId="24" borderId="59" xfId="0" applyFont="1" applyFill="1" applyBorder="1" applyAlignment="1" applyProtection="1">
      <alignment horizontal="left" vertical="center" wrapText="1"/>
      <protection locked="0"/>
    </xf>
    <xf numFmtId="0" fontId="3" fillId="24" borderId="87" xfId="0" applyFont="1" applyFill="1" applyBorder="1" applyAlignment="1" applyProtection="1">
      <alignment horizontal="left" vertical="center" wrapText="1"/>
      <protection locked="0"/>
    </xf>
    <xf numFmtId="0" fontId="3" fillId="24" borderId="60" xfId="0" applyFont="1" applyFill="1" applyBorder="1" applyAlignment="1" applyProtection="1">
      <alignment horizontal="left" vertical="center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26" fillId="30" borderId="0" xfId="0" applyFont="1" applyFill="1" applyAlignment="1" applyProtection="1">
      <alignment horizontal="left" vertical="center"/>
    </xf>
    <xf numFmtId="0" fontId="25" fillId="0" borderId="54" xfId="0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/>
    </xf>
    <xf numFmtId="0" fontId="25" fillId="0" borderId="38" xfId="0" applyFont="1" applyBorder="1" applyAlignment="1" applyProtection="1">
      <alignment horizontal="center" vertical="center"/>
    </xf>
    <xf numFmtId="10" fontId="2" fillId="0" borderId="23" xfId="0" applyNumberFormat="1" applyFont="1" applyFill="1" applyBorder="1" applyAlignment="1" applyProtection="1">
      <alignment horizontal="center" vertical="center" wrapText="1"/>
    </xf>
    <xf numFmtId="10" fontId="2" fillId="0" borderId="27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</xf>
    <xf numFmtId="0" fontId="46" fillId="29" borderId="24" xfId="0" applyFont="1" applyFill="1" applyBorder="1" applyAlignment="1" applyProtection="1">
      <alignment horizontal="center" vertical="center" wrapText="1"/>
    </xf>
    <xf numFmtId="0" fontId="46" fillId="29" borderId="91" xfId="0" applyFont="1" applyFill="1" applyBorder="1" applyAlignment="1" applyProtection="1">
      <alignment horizontal="center" vertical="center" wrapText="1"/>
    </xf>
    <xf numFmtId="0" fontId="46" fillId="29" borderId="27" xfId="0" applyFont="1" applyFill="1" applyBorder="1" applyAlignment="1" applyProtection="1">
      <alignment horizontal="center" vertical="center" wrapText="1"/>
    </xf>
    <xf numFmtId="0" fontId="2" fillId="0" borderId="15" xfId="32" applyFont="1" applyFill="1" applyBorder="1" applyAlignment="1" applyProtection="1">
      <alignment horizontal="justify" vertical="center" wrapText="1"/>
    </xf>
    <xf numFmtId="0" fontId="2" fillId="0" borderId="14" xfId="32" applyFont="1" applyFill="1" applyBorder="1" applyAlignment="1" applyProtection="1">
      <alignment horizontal="justify" vertical="center" wrapText="1"/>
    </xf>
    <xf numFmtId="165" fontId="2" fillId="0" borderId="46" xfId="34" applyNumberFormat="1" applyFont="1" applyFill="1" applyBorder="1" applyAlignment="1" applyProtection="1">
      <alignment horizontal="center" vertical="center"/>
    </xf>
    <xf numFmtId="165" fontId="2" fillId="0" borderId="91" xfId="34" applyNumberFormat="1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39" fillId="0" borderId="27" xfId="0" applyFont="1" applyFill="1" applyBorder="1" applyAlignment="1" applyProtection="1">
      <alignment horizontal="left" vertical="top" wrapText="1"/>
      <protection locked="0"/>
    </xf>
    <xf numFmtId="0" fontId="39" fillId="0" borderId="28" xfId="0" applyFont="1" applyFill="1" applyBorder="1" applyAlignment="1" applyProtection="1">
      <alignment horizontal="left" vertical="top" wrapText="1"/>
      <protection locked="0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0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92" xfId="32" applyFont="1" applyFill="1" applyBorder="1" applyAlignment="1" applyProtection="1">
      <alignment horizontal="left" vertical="top" wrapText="1"/>
      <protection locked="0"/>
    </xf>
    <xf numFmtId="0" fontId="2" fillId="30" borderId="51" xfId="32" applyFont="1" applyFill="1" applyBorder="1" applyAlignment="1" applyProtection="1">
      <alignment horizontal="left" vertical="top" wrapText="1"/>
      <protection locked="0"/>
    </xf>
    <xf numFmtId="0" fontId="2" fillId="30" borderId="53" xfId="32" applyFont="1" applyFill="1" applyBorder="1" applyAlignment="1" applyProtection="1">
      <alignment horizontal="left" vertical="top" wrapText="1"/>
      <protection locked="0"/>
    </xf>
    <xf numFmtId="0" fontId="2" fillId="0" borderId="43" xfId="32" applyFont="1" applyFill="1" applyBorder="1" applyAlignment="1" applyProtection="1">
      <alignment horizontal="left" vertical="center" wrapText="1"/>
      <protection locked="0"/>
    </xf>
    <xf numFmtId="0" fontId="2" fillId="0" borderId="0" xfId="32" applyFont="1" applyFill="1" applyBorder="1" applyAlignment="1" applyProtection="1">
      <alignment horizontal="left" vertical="center" wrapText="1"/>
      <protection locked="0"/>
    </xf>
    <xf numFmtId="0" fontId="2" fillId="0" borderId="44" xfId="32" applyFont="1" applyFill="1" applyBorder="1" applyAlignment="1" applyProtection="1">
      <alignment horizontal="left" vertical="center" wrapText="1"/>
      <protection locked="0"/>
    </xf>
    <xf numFmtId="0" fontId="2" fillId="0" borderId="40" xfId="32" applyFont="1" applyFill="1" applyBorder="1" applyAlignment="1" applyProtection="1">
      <alignment horizontal="left" vertical="center" wrapText="1"/>
      <protection locked="0"/>
    </xf>
    <xf numFmtId="0" fontId="2" fillId="0" borderId="41" xfId="32" applyFont="1" applyFill="1" applyBorder="1" applyAlignment="1" applyProtection="1">
      <alignment horizontal="left" vertical="center" wrapText="1"/>
      <protection locked="0"/>
    </xf>
    <xf numFmtId="0" fontId="2" fillId="0" borderId="42" xfId="32" applyFont="1" applyFill="1" applyBorder="1" applyAlignment="1" applyProtection="1">
      <alignment horizontal="left" vertical="center" wrapText="1"/>
      <protection locked="0"/>
    </xf>
    <xf numFmtId="0" fontId="3" fillId="24" borderId="12" xfId="32" applyFont="1" applyFill="1" applyBorder="1" applyAlignment="1" applyProtection="1">
      <alignment horizontal="center" vertical="center" wrapText="1"/>
    </xf>
    <xf numFmtId="0" fontId="3" fillId="24" borderId="43" xfId="32" applyFont="1" applyFill="1" applyBorder="1" applyAlignment="1" applyProtection="1">
      <alignment horizontal="center" vertical="center" wrapText="1"/>
    </xf>
    <xf numFmtId="0" fontId="3" fillId="24" borderId="40" xfId="32" applyFont="1" applyFill="1" applyBorder="1" applyAlignment="1" applyProtection="1">
      <alignment horizontal="center" vertical="center" wrapText="1"/>
    </xf>
    <xf numFmtId="0" fontId="1" fillId="25" borderId="50" xfId="0" applyFont="1" applyFill="1" applyBorder="1" applyAlignment="1" applyProtection="1">
      <alignment horizontal="justify" vertical="center" wrapText="1"/>
    </xf>
    <xf numFmtId="0" fontId="1" fillId="25" borderId="51" xfId="0" applyFont="1" applyFill="1" applyBorder="1" applyAlignment="1" applyProtection="1">
      <alignment horizontal="justify" vertical="center" wrapText="1"/>
    </xf>
    <xf numFmtId="0" fontId="1" fillId="25" borderId="52" xfId="0" applyFont="1" applyFill="1" applyBorder="1" applyAlignment="1" applyProtection="1">
      <alignment horizontal="justify" vertical="center" wrapText="1"/>
    </xf>
    <xf numFmtId="0" fontId="2" fillId="0" borderId="9" xfId="32" applyFont="1" applyFill="1" applyBorder="1" applyAlignment="1" applyProtection="1">
      <alignment horizontal="justify" vertical="center" wrapText="1"/>
    </xf>
    <xf numFmtId="0" fontId="1" fillId="0" borderId="26" xfId="32" applyFont="1" applyFill="1" applyBorder="1" applyAlignment="1" applyProtection="1">
      <alignment horizontal="justify" vertical="center"/>
    </xf>
    <xf numFmtId="0" fontId="1" fillId="0" borderId="33" xfId="32" applyFont="1" applyFill="1" applyBorder="1" applyAlignment="1" applyProtection="1">
      <alignment horizontal="justify" vertical="center"/>
    </xf>
    <xf numFmtId="9" fontId="2" fillId="0" borderId="9" xfId="0" applyNumberFormat="1" applyFont="1" applyFill="1" applyBorder="1" applyAlignment="1" applyProtection="1">
      <alignment horizontal="center" wrapText="1"/>
    </xf>
    <xf numFmtId="0" fontId="2" fillId="0" borderId="26" xfId="0" applyFont="1" applyFill="1" applyBorder="1" applyAlignment="1" applyProtection="1">
      <alignment horizontal="center" wrapText="1"/>
    </xf>
    <xf numFmtId="0" fontId="2" fillId="0" borderId="33" xfId="0" applyFont="1" applyFill="1" applyBorder="1" applyAlignment="1" applyProtection="1">
      <alignment horizontal="center" wrapText="1"/>
    </xf>
    <xf numFmtId="0" fontId="2" fillId="25" borderId="9" xfId="0" applyFont="1" applyFill="1" applyBorder="1" applyAlignment="1" applyProtection="1">
      <alignment horizontal="center" wrapText="1"/>
    </xf>
    <xf numFmtId="0" fontId="2" fillId="25" borderId="26" xfId="0" applyFont="1" applyFill="1" applyBorder="1" applyAlignment="1" applyProtection="1">
      <alignment horizontal="center" wrapText="1"/>
    </xf>
    <xf numFmtId="0" fontId="2" fillId="25" borderId="33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165" fontId="2" fillId="0" borderId="46" xfId="35" applyNumberFormat="1" applyFont="1" applyFill="1" applyBorder="1" applyAlignment="1" applyProtection="1">
      <alignment horizontal="center" vertical="center"/>
    </xf>
    <xf numFmtId="165" fontId="2" fillId="0" borderId="91" xfId="35" applyNumberFormat="1" applyFont="1" applyFill="1" applyBorder="1" applyAlignment="1" applyProtection="1">
      <alignment horizontal="center" vertical="center"/>
    </xf>
    <xf numFmtId="0" fontId="2" fillId="27" borderId="26" xfId="32" applyFont="1" applyFill="1" applyBorder="1" applyAlignment="1" applyProtection="1">
      <alignment horizontal="center" vertical="center" wrapText="1"/>
    </xf>
    <xf numFmtId="0" fontId="2" fillId="28" borderId="9" xfId="32" applyFont="1" applyFill="1" applyBorder="1" applyAlignment="1" applyProtection="1">
      <alignment horizontal="center" vertical="center" wrapText="1"/>
    </xf>
    <xf numFmtId="0" fontId="2" fillId="28" borderId="33" xfId="32" applyFont="1" applyFill="1" applyBorder="1" applyAlignment="1" applyProtection="1">
      <alignment horizontal="center" vertical="center" wrapText="1"/>
    </xf>
    <xf numFmtId="0" fontId="1" fillId="25" borderId="50" xfId="32" applyFont="1" applyFill="1" applyBorder="1" applyAlignment="1" applyProtection="1">
      <alignment vertical="center" wrapText="1"/>
    </xf>
    <xf numFmtId="0" fontId="1" fillId="25" borderId="51" xfId="32" applyFont="1" applyFill="1" applyBorder="1" applyAlignment="1" applyProtection="1">
      <alignment vertical="center" wrapText="1"/>
    </xf>
    <xf numFmtId="0" fontId="1" fillId="25" borderId="52" xfId="32" applyFont="1" applyFill="1" applyBorder="1" applyAlignment="1" applyProtection="1">
      <alignment vertical="center" wrapText="1"/>
    </xf>
    <xf numFmtId="0" fontId="1" fillId="25" borderId="27" xfId="32" applyFont="1" applyFill="1" applyBorder="1" applyAlignment="1" applyProtection="1">
      <alignment vertical="center" wrapText="1"/>
    </xf>
    <xf numFmtId="0" fontId="1" fillId="25" borderId="28" xfId="32" applyFont="1" applyFill="1" applyBorder="1" applyAlignment="1" applyProtection="1">
      <alignment vertical="center" wrapText="1"/>
    </xf>
    <xf numFmtId="0" fontId="1" fillId="25" borderId="65" xfId="32" applyFont="1" applyFill="1" applyBorder="1" applyAlignment="1" applyProtection="1">
      <alignment vertical="center" wrapText="1"/>
    </xf>
    <xf numFmtId="0" fontId="1" fillId="25" borderId="41" xfId="32" applyFont="1" applyFill="1" applyBorder="1" applyAlignment="1" applyProtection="1">
      <alignment vertical="center" wrapText="1"/>
    </xf>
    <xf numFmtId="0" fontId="1" fillId="25" borderId="93" xfId="32" applyFont="1" applyFill="1" applyBorder="1" applyAlignment="1" applyProtection="1">
      <alignment vertical="center" wrapText="1"/>
    </xf>
    <xf numFmtId="0" fontId="1" fillId="25" borderId="17" xfId="32" applyFont="1" applyFill="1" applyBorder="1" applyAlignment="1" applyProtection="1">
      <alignment vertical="center" wrapText="1"/>
    </xf>
    <xf numFmtId="0" fontId="1" fillId="25" borderId="18" xfId="32" applyFont="1" applyFill="1" applyBorder="1" applyAlignment="1" applyProtection="1">
      <alignment vertical="center" wrapText="1"/>
    </xf>
    <xf numFmtId="0" fontId="3" fillId="24" borderId="59" xfId="32" applyFont="1" applyFill="1" applyBorder="1" applyAlignment="1" applyProtection="1">
      <alignment horizontal="left" vertical="center" wrapText="1"/>
    </xf>
    <xf numFmtId="0" fontId="3" fillId="24" borderId="60" xfId="32" applyFont="1" applyFill="1" applyBorder="1" applyAlignment="1" applyProtection="1">
      <alignment horizontal="left" vertical="center" wrapText="1"/>
    </xf>
    <xf numFmtId="0" fontId="2" fillId="0" borderId="15" xfId="32" applyFont="1" applyFill="1" applyBorder="1" applyAlignment="1" applyProtection="1">
      <alignment horizontal="left" vertical="center" wrapText="1"/>
    </xf>
    <xf numFmtId="0" fontId="2" fillId="0" borderId="14" xfId="32" applyFont="1" applyFill="1" applyBorder="1" applyAlignment="1" applyProtection="1">
      <alignment horizontal="left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Porcentaje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64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GestionProcesosContratacion!$C$50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(GestionProcesosContratacion!$F$50,GestionProcesosContratacion!$I$50,GestionProcesosContratacion!$L$50,GestionProcesosContratacion!$O$50,GestionProcesosContratacion!$P$50)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2-45FA-994C-AB48E7EC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22488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(GestionProcesosContratacion!$F$49,GestionProcesosContratacion!$I$49,GestionProcesosContratacion!$L$49,GestionProcesosContratacion!$O$49,GestionProcesosContratacion!$P$49)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2-45FA-994C-AB48E7EC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222488"/>
        <c:axId val="1"/>
      </c:lineChart>
      <c:catAx>
        <c:axId val="36722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7222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Compras_Sostenibles!$C$50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(Compras_Sostenibles!$F$50,Compras_Sostenibles!$I$50,Compras_Sostenibles!$L$50,Compras_Sostenibles!$O$50,Compras_Sostenibles!$P$50)</c:f>
              <c:numCache>
                <c:formatCode>0.0%</c:formatCode>
                <c:ptCount val="5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E-4D42-9331-CF6659FD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20520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(Compras_Sostenibles!$F$49,Compras_Sostenibles!$I$49,Compras_Sostenibles!$L$49,Compras_Sostenibles!$O$49,Compras_Sostenibles!$P$49)</c:f>
              <c:numCache>
                <c:formatCode>0%</c:formatCode>
                <c:ptCount val="5"/>
                <c:pt idx="1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E-4D42-9331-CF6659FD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220520"/>
        <c:axId val="1"/>
      </c:lineChart>
      <c:catAx>
        <c:axId val="367220520"/>
        <c:scaling>
          <c:orientation val="minMax"/>
        </c:scaling>
        <c:delete val="0"/>
        <c:axPos val="b"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72205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TramiteCertificaciones!$C$49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(TramiteCertificaciones!$F$49,TramiteCertificaciones!$I$49,TramiteCertificaciones!$L$49,TramiteCertificaciones!$O$49,TramiteCertificaciones!$P$49)</c:f>
              <c:numCache>
                <c:formatCode>0.0%</c:formatCode>
                <c:ptCount val="5"/>
                <c:pt idx="0">
                  <c:v>0.66304347826086951</c:v>
                </c:pt>
                <c:pt idx="1">
                  <c:v>0.9642857142857143</c:v>
                </c:pt>
                <c:pt idx="2">
                  <c:v>1</c:v>
                </c:pt>
                <c:pt idx="3">
                  <c:v>0</c:v>
                </c:pt>
                <c:pt idx="4">
                  <c:v>0.80124223602484468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3-4B3B-96D4-FCBB1CB0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7314190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(TramiteCertificaciones!$F$50,TramiteCertificaciones!$I$50,TramiteCertificaciones!$L$50,TramiteCertificaciones!$O$50,TramiteCertificaciones!$P$50)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3-4B3B-96D4-FCBB1CB0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41904"/>
        <c:axId val="1"/>
      </c:lineChart>
      <c:catAx>
        <c:axId val="27314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7314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619461567304087"/>
          <c:y val="0.87398719511525491"/>
          <c:w val="0.63805534308211476"/>
          <c:h val="0.9715485564304461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50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4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8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4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8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4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8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4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8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49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968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0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1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7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2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7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3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7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4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967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6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6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B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66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B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9659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966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B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2696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777" name="Group 1"/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7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27842323531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77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52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801" name="Group 1"/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80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27842323531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80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930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4930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4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9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9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1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8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2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8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3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558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4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8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5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8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6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7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7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8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557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5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7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6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7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61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6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62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5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2062129798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5563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556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86200817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26556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7035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27035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3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2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4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2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2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7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7171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217547943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8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1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89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1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0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1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1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1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2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7170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217547943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3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0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4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0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0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170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65205797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71697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7169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217547943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2716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72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725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gistro_ComprasSostenib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istro_ComprasSosteni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259"/>
      <c r="C2" s="262" t="s">
        <v>56</v>
      </c>
      <c r="D2" s="263"/>
      <c r="E2" s="263"/>
      <c r="F2" s="263"/>
      <c r="G2" s="263"/>
      <c r="H2" s="263"/>
      <c r="I2" s="263"/>
      <c r="J2" s="263"/>
      <c r="K2" s="263"/>
      <c r="L2" s="263"/>
      <c r="M2" s="264"/>
      <c r="N2" s="265" t="s">
        <v>57</v>
      </c>
      <c r="O2" s="266"/>
      <c r="P2" s="267"/>
    </row>
    <row r="3" spans="1:17" ht="15.75" customHeight="1" x14ac:dyDescent="0.2">
      <c r="B3" s="260"/>
      <c r="C3" s="268" t="s">
        <v>58</v>
      </c>
      <c r="D3" s="269"/>
      <c r="E3" s="269"/>
      <c r="F3" s="269"/>
      <c r="G3" s="269"/>
      <c r="H3" s="269"/>
      <c r="I3" s="269"/>
      <c r="J3" s="269"/>
      <c r="K3" s="269"/>
      <c r="L3" s="269"/>
      <c r="M3" s="270"/>
      <c r="N3" s="271" t="s">
        <v>97</v>
      </c>
      <c r="O3" s="272"/>
      <c r="P3" s="273"/>
    </row>
    <row r="4" spans="1:17" ht="15.75" customHeight="1" x14ac:dyDescent="0.2">
      <c r="B4" s="260"/>
      <c r="C4" s="268" t="s">
        <v>59</v>
      </c>
      <c r="D4" s="269"/>
      <c r="E4" s="269"/>
      <c r="F4" s="269"/>
      <c r="G4" s="269"/>
      <c r="H4" s="269"/>
      <c r="I4" s="269"/>
      <c r="J4" s="269"/>
      <c r="K4" s="269"/>
      <c r="L4" s="269"/>
      <c r="M4" s="270"/>
      <c r="N4" s="271" t="s">
        <v>62</v>
      </c>
      <c r="O4" s="272"/>
      <c r="P4" s="273"/>
    </row>
    <row r="5" spans="1:17" ht="16.5" customHeight="1" thickBot="1" x14ac:dyDescent="0.25">
      <c r="B5" s="261"/>
      <c r="C5" s="274" t="s">
        <v>60</v>
      </c>
      <c r="D5" s="275"/>
      <c r="E5" s="275"/>
      <c r="F5" s="275"/>
      <c r="G5" s="275"/>
      <c r="H5" s="275"/>
      <c r="I5" s="275"/>
      <c r="J5" s="275"/>
      <c r="K5" s="275"/>
      <c r="L5" s="275"/>
      <c r="M5" s="276"/>
      <c r="N5" s="277" t="s">
        <v>61</v>
      </c>
      <c r="O5" s="278"/>
      <c r="P5" s="279"/>
    </row>
    <row r="6" spans="1:17" ht="13.5" thickBot="1" x14ac:dyDescent="0.25"/>
    <row r="7" spans="1:17" x14ac:dyDescent="0.2">
      <c r="A7" s="32"/>
      <c r="B7" s="248" t="s">
        <v>65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  <c r="Q7" s="32"/>
    </row>
    <row r="8" spans="1:17" ht="13.5" thickBot="1" x14ac:dyDescent="0.25">
      <c r="A8" s="32"/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3"/>
      <c r="Q8" s="32"/>
    </row>
    <row r="9" spans="1:17" ht="6.75" customHeight="1" thickBot="1" x14ac:dyDescent="0.25">
      <c r="A9" s="32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255" t="s">
        <v>1</v>
      </c>
      <c r="E10" s="256"/>
      <c r="F10" s="256"/>
      <c r="G10" s="256"/>
      <c r="H10" s="257" t="s">
        <v>96</v>
      </c>
      <c r="I10" s="257"/>
      <c r="J10" s="257"/>
      <c r="K10" s="256" t="s">
        <v>27</v>
      </c>
      <c r="L10" s="256"/>
      <c r="M10" s="256"/>
      <c r="N10" s="256"/>
      <c r="O10" s="257" t="s">
        <v>35</v>
      </c>
      <c r="P10" s="258"/>
      <c r="Q10" s="32"/>
    </row>
    <row r="11" spans="1:17" ht="4.5" customHeight="1" thickBot="1" x14ac:dyDescent="0.25">
      <c r="A11" s="32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9"/>
      <c r="Q11" s="32"/>
    </row>
    <row r="12" spans="1:17" ht="13.5" thickBot="1" x14ac:dyDescent="0.25">
      <c r="A12" s="32"/>
      <c r="B12" s="23" t="s">
        <v>0</v>
      </c>
      <c r="C12" s="193" t="s">
        <v>46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4"/>
      <c r="Q12" s="32"/>
    </row>
    <row r="13" spans="1:17" ht="4.5" customHeight="1" thickBot="1" x14ac:dyDescent="0.25">
      <c r="A13" s="32"/>
      <c r="B13" s="176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2"/>
    </row>
    <row r="14" spans="1:17" ht="13.5" thickBot="1" x14ac:dyDescent="0.25">
      <c r="A14" s="32"/>
      <c r="B14" s="23" t="s">
        <v>6</v>
      </c>
      <c r="C14" s="234" t="s">
        <v>98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6"/>
      <c r="Q14" s="32"/>
    </row>
    <row r="15" spans="1:17" ht="4.5" customHeight="1" thickBot="1" x14ac:dyDescent="0.25">
      <c r="A15" s="32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5"/>
      <c r="Q15" s="32"/>
    </row>
    <row r="16" spans="1:17" ht="37.5" customHeight="1" thickBot="1" x14ac:dyDescent="0.25">
      <c r="A16" s="32"/>
      <c r="B16" s="23" t="s">
        <v>25</v>
      </c>
      <c r="C16" s="216" t="s">
        <v>99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1"/>
      <c r="Q16" s="32"/>
    </row>
    <row r="17" spans="1:17" ht="4.5" customHeight="1" thickBot="1" x14ac:dyDescent="0.25">
      <c r="A17" s="32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5"/>
      <c r="Q17" s="32"/>
    </row>
    <row r="18" spans="1:17" ht="26.25" customHeight="1" thickBot="1" x14ac:dyDescent="0.25">
      <c r="A18" s="32"/>
      <c r="B18" s="23" t="s">
        <v>11</v>
      </c>
      <c r="C18" s="242" t="s">
        <v>114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4"/>
      <c r="Q18" s="32"/>
    </row>
    <row r="19" spans="1:17" ht="4.5" customHeight="1" thickBot="1" x14ac:dyDescent="0.25">
      <c r="A19" s="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32"/>
    </row>
    <row r="20" spans="1:17" ht="17.25" customHeight="1" thickBot="1" x14ac:dyDescent="0.25">
      <c r="A20" s="32"/>
      <c r="B20" s="171" t="s">
        <v>26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3"/>
      <c r="Q20" s="32"/>
    </row>
    <row r="21" spans="1:17" ht="4.5" customHeight="1" thickBot="1" x14ac:dyDescent="0.25">
      <c r="A21" s="32"/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7"/>
      <c r="Q21" s="32"/>
    </row>
    <row r="22" spans="1:17" ht="45.75" customHeight="1" thickBot="1" x14ac:dyDescent="0.25">
      <c r="A22" s="32"/>
      <c r="B22" s="23" t="s">
        <v>3</v>
      </c>
      <c r="C22" s="225" t="s">
        <v>145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6"/>
      <c r="Q22" s="32"/>
    </row>
    <row r="23" spans="1:17" ht="4.5" customHeight="1" thickBot="1" x14ac:dyDescent="0.25">
      <c r="A23" s="32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5"/>
      <c r="Q23" s="32"/>
    </row>
    <row r="24" spans="1:17" ht="52.5" customHeight="1" thickBot="1" x14ac:dyDescent="0.25">
      <c r="A24" s="32"/>
      <c r="B24" s="23" t="s">
        <v>12</v>
      </c>
      <c r="C24" s="216" t="s">
        <v>146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8"/>
      <c r="Q24" s="32"/>
    </row>
    <row r="25" spans="1:17" ht="4.5" customHeight="1" thickBot="1" x14ac:dyDescent="0.25">
      <c r="A25" s="32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5"/>
      <c r="Q25" s="32"/>
    </row>
    <row r="26" spans="1:17" ht="13.5" customHeight="1" thickBot="1" x14ac:dyDescent="0.25">
      <c r="A26" s="32"/>
      <c r="B26" s="2" t="s">
        <v>2</v>
      </c>
      <c r="C26" s="219" t="s">
        <v>100</v>
      </c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32"/>
    </row>
    <row r="27" spans="1:17" ht="4.5" customHeight="1" thickBot="1" x14ac:dyDescent="0.25">
      <c r="A27" s="32"/>
      <c r="B27" s="222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5" t="s">
        <v>101</v>
      </c>
      <c r="E28" s="226"/>
      <c r="F28" s="226"/>
      <c r="G28" s="227"/>
      <c r="H28" s="228" t="s">
        <v>15</v>
      </c>
      <c r="I28" s="228"/>
      <c r="J28" s="228"/>
      <c r="K28" s="225" t="s">
        <v>102</v>
      </c>
      <c r="L28" s="226"/>
      <c r="M28" s="227"/>
      <c r="N28" s="229" t="s">
        <v>16</v>
      </c>
      <c r="O28" s="230"/>
      <c r="P28" s="33" t="s">
        <v>103</v>
      </c>
      <c r="Q28" s="32"/>
    </row>
    <row r="29" spans="1:17" ht="4.5" customHeight="1" thickBot="1" x14ac:dyDescent="0.25">
      <c r="A29" s="32"/>
      <c r="B29" s="231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3"/>
      <c r="Q29" s="32"/>
    </row>
    <row r="30" spans="1:17" ht="13.5" thickBot="1" x14ac:dyDescent="0.25">
      <c r="A30" s="32"/>
      <c r="B30" s="2" t="s">
        <v>7</v>
      </c>
      <c r="C30" s="234" t="s">
        <v>104</v>
      </c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6"/>
      <c r="Q30" s="32"/>
    </row>
    <row r="31" spans="1:17" ht="4.5" customHeight="1" thickBot="1" x14ac:dyDescent="0.25">
      <c r="A31" s="32"/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5"/>
      <c r="Q31" s="32"/>
    </row>
    <row r="32" spans="1:17" ht="13.5" thickBot="1" x14ac:dyDescent="0.25">
      <c r="A32" s="32"/>
      <c r="B32" s="2" t="s">
        <v>4</v>
      </c>
      <c r="C32" s="192" t="s">
        <v>147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32"/>
    </row>
    <row r="33" spans="1:17" ht="4.5" customHeight="1" thickBot="1" x14ac:dyDescent="0.25">
      <c r="A33" s="32"/>
      <c r="B33" s="21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5"/>
      <c r="Q33" s="32"/>
    </row>
    <row r="34" spans="1:17" ht="13.5" thickBot="1" x14ac:dyDescent="0.25">
      <c r="A34" s="32"/>
      <c r="B34" s="2" t="s">
        <v>23</v>
      </c>
      <c r="C34" s="192" t="s">
        <v>69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4"/>
      <c r="Q34" s="32"/>
    </row>
    <row r="35" spans="1:17" ht="4.5" customHeight="1" thickBot="1" x14ac:dyDescent="0.25">
      <c r="A35" s="32"/>
      <c r="B35" s="176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4"/>
      <c r="Q35" s="32"/>
    </row>
    <row r="36" spans="1:17" ht="16.5" customHeight="1" thickBot="1" x14ac:dyDescent="0.25">
      <c r="A36" s="32"/>
      <c r="B36" s="2" t="s">
        <v>64</v>
      </c>
      <c r="C36" s="192" t="s">
        <v>69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4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05" t="s">
        <v>17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7"/>
      <c r="P38" s="208"/>
      <c r="Q38" s="32"/>
    </row>
    <row r="39" spans="1:17" ht="13.5" thickBot="1" x14ac:dyDescent="0.25">
      <c r="A39" s="32"/>
      <c r="B39" s="1" t="s">
        <v>22</v>
      </c>
      <c r="C39" s="209" t="s">
        <v>18</v>
      </c>
      <c r="D39" s="210"/>
      <c r="E39" s="210"/>
      <c r="F39" s="210"/>
      <c r="G39" s="211"/>
      <c r="H39" s="209" t="s">
        <v>7</v>
      </c>
      <c r="I39" s="210"/>
      <c r="J39" s="210"/>
      <c r="K39" s="210"/>
      <c r="L39" s="211"/>
      <c r="M39" s="209" t="s">
        <v>19</v>
      </c>
      <c r="N39" s="210"/>
      <c r="O39" s="212"/>
      <c r="P39" s="211"/>
      <c r="Q39" s="32"/>
    </row>
    <row r="40" spans="1:17" ht="12" customHeight="1" x14ac:dyDescent="0.2">
      <c r="A40" s="32"/>
      <c r="B40" s="34" t="s">
        <v>105</v>
      </c>
      <c r="C40" s="199" t="s">
        <v>106</v>
      </c>
      <c r="D40" s="200"/>
      <c r="E40" s="200"/>
      <c r="F40" s="200"/>
      <c r="G40" s="201"/>
      <c r="H40" s="199" t="s">
        <v>104</v>
      </c>
      <c r="I40" s="200"/>
      <c r="J40" s="200"/>
      <c r="K40" s="200"/>
      <c r="L40" s="201"/>
      <c r="M40" s="199" t="s">
        <v>107</v>
      </c>
      <c r="N40" s="200"/>
      <c r="O40" s="200"/>
      <c r="P40" s="202"/>
      <c r="Q40" s="32"/>
    </row>
    <row r="41" spans="1:17" ht="23.25" customHeight="1" x14ac:dyDescent="0.2">
      <c r="A41" s="32"/>
      <c r="B41" s="35" t="s">
        <v>108</v>
      </c>
      <c r="C41" s="199" t="s">
        <v>138</v>
      </c>
      <c r="D41" s="200"/>
      <c r="E41" s="200"/>
      <c r="F41" s="200"/>
      <c r="G41" s="201"/>
      <c r="H41" s="199" t="s">
        <v>104</v>
      </c>
      <c r="I41" s="200"/>
      <c r="J41" s="200"/>
      <c r="K41" s="200"/>
      <c r="L41" s="201"/>
      <c r="M41" s="199" t="s">
        <v>107</v>
      </c>
      <c r="N41" s="200"/>
      <c r="O41" s="200"/>
      <c r="P41" s="202"/>
      <c r="Q41" s="32"/>
    </row>
    <row r="42" spans="1:17" ht="13.5" customHeight="1" x14ac:dyDescent="0.2">
      <c r="A42" s="32"/>
      <c r="B42" s="12"/>
      <c r="C42" s="195"/>
      <c r="D42" s="196"/>
      <c r="E42" s="196"/>
      <c r="F42" s="196"/>
      <c r="G42" s="197"/>
      <c r="H42" s="195"/>
      <c r="I42" s="196"/>
      <c r="J42" s="196"/>
      <c r="K42" s="196"/>
      <c r="L42" s="197"/>
      <c r="M42" s="195"/>
      <c r="N42" s="196"/>
      <c r="O42" s="196"/>
      <c r="P42" s="198"/>
      <c r="Q42" s="32"/>
    </row>
    <row r="43" spans="1:17" ht="12.75" customHeight="1" x14ac:dyDescent="0.2">
      <c r="A43" s="32"/>
      <c r="B43" s="12"/>
      <c r="C43" s="195"/>
      <c r="D43" s="196"/>
      <c r="E43" s="196"/>
      <c r="F43" s="196"/>
      <c r="G43" s="197"/>
      <c r="H43" s="195"/>
      <c r="I43" s="196"/>
      <c r="J43" s="196"/>
      <c r="K43" s="196"/>
      <c r="L43" s="197"/>
      <c r="M43" s="195"/>
      <c r="N43" s="196"/>
      <c r="O43" s="196"/>
      <c r="P43" s="198"/>
      <c r="Q43" s="32"/>
    </row>
    <row r="44" spans="1:17" ht="11.25" customHeight="1" thickBot="1" x14ac:dyDescent="0.25">
      <c r="A44" s="32"/>
      <c r="B44" s="8"/>
      <c r="C44" s="167"/>
      <c r="D44" s="168"/>
      <c r="E44" s="168"/>
      <c r="F44" s="168"/>
      <c r="G44" s="169"/>
      <c r="H44" s="167"/>
      <c r="I44" s="168"/>
      <c r="J44" s="168"/>
      <c r="K44" s="168"/>
      <c r="L44" s="169"/>
      <c r="M44" s="167"/>
      <c r="N44" s="168"/>
      <c r="O44" s="168"/>
      <c r="P44" s="170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71" t="s">
        <v>8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174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17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176">
        <v>0.9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8"/>
      <c r="Q50" s="32"/>
    </row>
    <row r="51" spans="1:17" ht="13.5" thickBot="1" x14ac:dyDescent="0.25">
      <c r="A51" s="32"/>
      <c r="B51" s="171" t="s">
        <v>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  <c r="Q51" s="32"/>
    </row>
    <row r="52" spans="1:17" x14ac:dyDescent="0.2">
      <c r="A52" s="32"/>
      <c r="B52" s="179" t="s">
        <v>109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1"/>
      <c r="Q52" s="32"/>
    </row>
    <row r="53" spans="1:17" x14ac:dyDescent="0.2">
      <c r="A53" s="32"/>
      <c r="B53" s="182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4"/>
      <c r="Q53" s="32"/>
    </row>
    <row r="54" spans="1:17" x14ac:dyDescent="0.2">
      <c r="A54" s="32"/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4"/>
      <c r="Q54" s="32"/>
    </row>
    <row r="55" spans="1:17" x14ac:dyDescent="0.2">
      <c r="A55" s="32"/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4"/>
      <c r="Q55" s="32"/>
    </row>
    <row r="56" spans="1:17" x14ac:dyDescent="0.2">
      <c r="A56" s="32"/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4"/>
      <c r="Q56" s="32"/>
    </row>
    <row r="57" spans="1:17" x14ac:dyDescent="0.2">
      <c r="A57" s="32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4"/>
      <c r="Q57" s="32"/>
    </row>
    <row r="58" spans="1:17" x14ac:dyDescent="0.2">
      <c r="A58" s="32"/>
      <c r="B58" s="182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  <c r="Q58" s="32"/>
    </row>
    <row r="59" spans="1:17" x14ac:dyDescent="0.2">
      <c r="A59" s="32"/>
      <c r="B59" s="182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4"/>
      <c r="Q59" s="32"/>
    </row>
    <row r="60" spans="1:17" x14ac:dyDescent="0.2">
      <c r="A60" s="32"/>
      <c r="B60" s="18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4"/>
      <c r="Q60" s="32"/>
    </row>
    <row r="61" spans="1:17" x14ac:dyDescent="0.2">
      <c r="A61" s="32"/>
      <c r="B61" s="182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4"/>
      <c r="Q61" s="32"/>
    </row>
    <row r="62" spans="1:17" x14ac:dyDescent="0.2">
      <c r="A62" s="32"/>
      <c r="B62" s="182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4"/>
      <c r="Q62" s="32"/>
    </row>
    <row r="63" spans="1:17" x14ac:dyDescent="0.2">
      <c r="A63" s="32"/>
      <c r="B63" s="182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4"/>
      <c r="Q63" s="32"/>
    </row>
    <row r="64" spans="1:17" x14ac:dyDescent="0.2">
      <c r="A64" s="32"/>
      <c r="B64" s="182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4"/>
      <c r="Q64" s="32"/>
    </row>
    <row r="65" spans="1:17" x14ac:dyDescent="0.2">
      <c r="A65" s="32"/>
      <c r="B65" s="182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4"/>
      <c r="Q65" s="32"/>
    </row>
    <row r="66" spans="1:17" x14ac:dyDescent="0.2">
      <c r="A66" s="32"/>
      <c r="B66" s="182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4"/>
      <c r="Q66" s="32"/>
    </row>
    <row r="67" spans="1:17" ht="13.5" thickBot="1" x14ac:dyDescent="0.25">
      <c r="A67" s="32"/>
      <c r="B67" s="185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7"/>
      <c r="Q67" s="32"/>
    </row>
    <row r="68" spans="1:17" s="21" customFormat="1" ht="4.5" customHeight="1" thickBot="1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ht="80.25" customHeight="1" thickBot="1" x14ac:dyDescent="0.25">
      <c r="A69" s="32"/>
      <c r="B69" s="20" t="s">
        <v>5</v>
      </c>
      <c r="C69" s="189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1"/>
      <c r="Q69" s="32"/>
    </row>
    <row r="70" spans="1:17" ht="41.25" customHeight="1" thickBot="1" x14ac:dyDescent="0.25">
      <c r="A70" s="32"/>
      <c r="B70" s="19" t="s">
        <v>63</v>
      </c>
      <c r="C70" s="192" t="s">
        <v>139</v>
      </c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4"/>
      <c r="Q70" s="32"/>
    </row>
    <row r="71" spans="1:17" ht="27.75" customHeight="1" thickBot="1" x14ac:dyDescent="0.25">
      <c r="A71" s="32"/>
      <c r="B71" s="19" t="s">
        <v>84</v>
      </c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6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B11:P11"/>
    <mergeCell ref="C12:P12"/>
    <mergeCell ref="B13:P13"/>
    <mergeCell ref="C14:P14"/>
    <mergeCell ref="B15:P15"/>
    <mergeCell ref="C16:P16"/>
    <mergeCell ref="B29:P29"/>
    <mergeCell ref="C30:P30"/>
    <mergeCell ref="B31:P31"/>
    <mergeCell ref="C32:P32"/>
    <mergeCell ref="B33:P33"/>
    <mergeCell ref="C22:P22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69:P69"/>
    <mergeCell ref="C70:P70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topLeftCell="A7" zoomScale="80" zoomScaleNormal="80" workbookViewId="0">
      <selection activeCell="H15" sqref="H15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6"/>
      <c r="B1" s="461" t="s">
        <v>56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  <c r="N1" s="458" t="s">
        <v>57</v>
      </c>
      <c r="O1" s="459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6"/>
      <c r="B2" s="461" t="s">
        <v>87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  <c r="N2" s="458" t="s">
        <v>189</v>
      </c>
      <c r="O2" s="459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6"/>
      <c r="B3" s="461" t="s">
        <v>89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3"/>
      <c r="N3" s="458" t="s">
        <v>190</v>
      </c>
      <c r="O3" s="459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6"/>
      <c r="B4" s="461" t="s">
        <v>91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3"/>
      <c r="N4" s="459" t="s">
        <v>61</v>
      </c>
      <c r="O4" s="459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60" t="str">
        <f>+TramiteCertificaciones!C12</f>
        <v>GESTION CONTRACTUAL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67" t="s">
        <v>92</v>
      </c>
      <c r="B8" s="469" t="s">
        <v>20</v>
      </c>
      <c r="C8" s="469" t="str">
        <f>TramiteCertificaciones!C14</f>
        <v>Trámite de certificaciones</v>
      </c>
      <c r="D8" s="469"/>
      <c r="E8" s="469"/>
      <c r="F8" s="469"/>
      <c r="G8" s="469"/>
      <c r="H8" s="469"/>
      <c r="I8" s="469"/>
      <c r="J8" s="469"/>
      <c r="K8" s="469"/>
      <c r="L8" s="469"/>
      <c r="M8" s="469" t="s">
        <v>94</v>
      </c>
      <c r="N8" s="469"/>
      <c r="O8" s="469"/>
      <c r="P8" s="111"/>
      <c r="Q8" s="111"/>
      <c r="R8" s="111"/>
      <c r="S8" s="95"/>
      <c r="T8" s="111"/>
    </row>
    <row r="9" spans="1:24" s="81" customFormat="1" ht="30" customHeight="1" thickBot="1" x14ac:dyDescent="0.25">
      <c r="A9" s="468"/>
      <c r="B9" s="467"/>
      <c r="C9" s="49" t="s">
        <v>176</v>
      </c>
      <c r="D9" s="49" t="s">
        <v>93</v>
      </c>
      <c r="E9" s="49" t="s">
        <v>177</v>
      </c>
      <c r="F9" s="49" t="s">
        <v>93</v>
      </c>
      <c r="G9" s="49" t="s">
        <v>178</v>
      </c>
      <c r="H9" s="49" t="s">
        <v>93</v>
      </c>
      <c r="I9" s="49" t="s">
        <v>179</v>
      </c>
      <c r="J9" s="49" t="s">
        <v>93</v>
      </c>
      <c r="K9" s="49" t="s">
        <v>10</v>
      </c>
      <c r="L9" s="49" t="s">
        <v>93</v>
      </c>
      <c r="M9" s="467"/>
      <c r="N9" s="467"/>
      <c r="O9" s="467"/>
      <c r="P9" s="112"/>
      <c r="Q9" s="112"/>
      <c r="R9" s="112"/>
      <c r="S9" s="95"/>
      <c r="T9" s="112"/>
    </row>
    <row r="10" spans="1:24" s="53" customFormat="1" ht="90" customHeight="1" x14ac:dyDescent="0.2">
      <c r="A10" s="527" t="s">
        <v>200</v>
      </c>
      <c r="B10" s="131" t="str">
        <f>+TramiteCertificaciones!B40</f>
        <v>Número de solicitudes de certificación tramitadas</v>
      </c>
      <c r="C10" s="115">
        <v>61</v>
      </c>
      <c r="D10" s="464">
        <f>IF(C10=0,"0",C10/C11)</f>
        <v>0.66304347826086951</v>
      </c>
      <c r="E10" s="115">
        <v>27</v>
      </c>
      <c r="F10" s="464">
        <f>IF(E10=0,"0",E10/E11)</f>
        <v>0.9642857142857143</v>
      </c>
      <c r="G10" s="115">
        <v>41</v>
      </c>
      <c r="H10" s="464">
        <f>IF(G10=0,"0",G10/G11)</f>
        <v>1</v>
      </c>
      <c r="I10" s="115"/>
      <c r="J10" s="464" t="str">
        <f>IF(I10=0,"0",I10/I11)</f>
        <v>0</v>
      </c>
      <c r="K10" s="117">
        <f>+C10+E10+G10+I10</f>
        <v>129</v>
      </c>
      <c r="L10" s="472">
        <f>IF(K10=0,"0",K10/K11)</f>
        <v>0.80124223602484468</v>
      </c>
      <c r="M10" s="474"/>
      <c r="N10" s="474"/>
      <c r="O10" s="475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528"/>
      <c r="B11" s="132" t="str">
        <f>+TramiteCertificaciones!B41</f>
        <v>Número de solicitudes de certificación recibidas</v>
      </c>
      <c r="C11" s="116">
        <v>92</v>
      </c>
      <c r="D11" s="465"/>
      <c r="E11" s="116">
        <v>28</v>
      </c>
      <c r="F11" s="465"/>
      <c r="G11" s="116">
        <v>41</v>
      </c>
      <c r="H11" s="465"/>
      <c r="I11" s="116"/>
      <c r="J11" s="465"/>
      <c r="K11" s="118">
        <f>+C11+E11+G11+I11</f>
        <v>161</v>
      </c>
      <c r="L11" s="473"/>
      <c r="M11" s="476"/>
      <c r="N11" s="476"/>
      <c r="O11" s="477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A10:A11"/>
    <mergeCell ref="D10:D11"/>
    <mergeCell ref="J10:J11"/>
    <mergeCell ref="L10:L11"/>
    <mergeCell ref="M10:O10"/>
    <mergeCell ref="M11:O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N3:O3"/>
    <mergeCell ref="B6:O6"/>
    <mergeCell ref="B4:M4"/>
    <mergeCell ref="N4:O4"/>
    <mergeCell ref="F10:F11"/>
    <mergeCell ref="H10:H11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80"/>
      <c r="B1" s="283" t="s">
        <v>56</v>
      </c>
      <c r="C1" s="283"/>
      <c r="D1" s="284" t="s">
        <v>86</v>
      </c>
      <c r="E1" s="285"/>
      <c r="F1" s="286"/>
    </row>
    <row r="2" spans="1:6" ht="18" x14ac:dyDescent="0.25">
      <c r="A2" s="281"/>
      <c r="B2" s="287" t="s">
        <v>87</v>
      </c>
      <c r="C2" s="287"/>
      <c r="D2" s="288" t="s">
        <v>88</v>
      </c>
      <c r="E2" s="289"/>
      <c r="F2" s="290"/>
    </row>
    <row r="3" spans="1:6" ht="18" x14ac:dyDescent="0.25">
      <c r="A3" s="281"/>
      <c r="B3" s="287" t="s">
        <v>89</v>
      </c>
      <c r="C3" s="287"/>
      <c r="D3" s="288" t="s">
        <v>90</v>
      </c>
      <c r="E3" s="289"/>
      <c r="F3" s="290"/>
    </row>
    <row r="4" spans="1:6" ht="27.75" customHeight="1" thickBot="1" x14ac:dyDescent="0.3">
      <c r="A4" s="282"/>
      <c r="B4" s="291" t="s">
        <v>91</v>
      </c>
      <c r="C4" s="291"/>
      <c r="D4" s="292" t="s">
        <v>61</v>
      </c>
      <c r="E4" s="293"/>
      <c r="F4" s="294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305"/>
      <c r="D6" s="305"/>
      <c r="E6" s="305"/>
      <c r="F6" s="305"/>
    </row>
    <row r="7" spans="1:6" ht="13.5" thickBot="1" x14ac:dyDescent="0.25">
      <c r="A7" s="28"/>
    </row>
    <row r="8" spans="1:6" ht="14.25" thickTop="1" thickBot="1" x14ac:dyDescent="0.25">
      <c r="A8" s="306" t="s">
        <v>92</v>
      </c>
      <c r="B8" s="308" t="s">
        <v>141</v>
      </c>
      <c r="C8" s="310"/>
      <c r="D8" s="310"/>
      <c r="E8" s="310"/>
      <c r="F8" s="311"/>
    </row>
    <row r="9" spans="1:6" ht="13.5" thickBot="1" x14ac:dyDescent="0.25">
      <c r="A9" s="307"/>
      <c r="B9" s="309"/>
      <c r="C9" s="31" t="s">
        <v>93</v>
      </c>
      <c r="D9" s="312" t="s">
        <v>94</v>
      </c>
      <c r="E9" s="312"/>
      <c r="F9" s="313"/>
    </row>
    <row r="10" spans="1:6" ht="50.45" customHeight="1" thickBot="1" x14ac:dyDescent="0.25">
      <c r="A10" s="295" t="s">
        <v>95</v>
      </c>
      <c r="B10" s="29"/>
      <c r="C10" s="297"/>
      <c r="D10" s="299"/>
      <c r="E10" s="300"/>
      <c r="F10" s="301"/>
    </row>
    <row r="11" spans="1:6" ht="115.9" customHeight="1" thickBot="1" x14ac:dyDescent="0.25">
      <c r="A11" s="296"/>
      <c r="B11" s="29"/>
      <c r="C11" s="298"/>
      <c r="D11" s="302"/>
      <c r="E11" s="303"/>
      <c r="F11" s="304"/>
    </row>
    <row r="12" spans="1:6" x14ac:dyDescent="0.2">
      <c r="C12" s="46">
        <f>C10</f>
        <v>0</v>
      </c>
    </row>
  </sheetData>
  <mergeCells count="17">
    <mergeCell ref="A10:A11"/>
    <mergeCell ref="C10:C11"/>
    <mergeCell ref="D10:F11"/>
    <mergeCell ref="C6:F6"/>
    <mergeCell ref="A8:A9"/>
    <mergeCell ref="B8:B9"/>
    <mergeCell ref="C8:F8"/>
    <mergeCell ref="D9:F9"/>
    <mergeCell ref="A1:A4"/>
    <mergeCell ref="B1:C1"/>
    <mergeCell ref="D1:F1"/>
    <mergeCell ref="B2:C2"/>
    <mergeCell ref="D2:F2"/>
    <mergeCell ref="B3:C3"/>
    <mergeCell ref="D3:F3"/>
    <mergeCell ref="B4:C4"/>
    <mergeCell ref="D4:F4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259"/>
      <c r="C2" s="262" t="s">
        <v>56</v>
      </c>
      <c r="D2" s="263"/>
      <c r="E2" s="263"/>
      <c r="F2" s="263"/>
      <c r="G2" s="263"/>
      <c r="H2" s="263"/>
      <c r="I2" s="263"/>
      <c r="J2" s="263"/>
      <c r="K2" s="263"/>
      <c r="L2" s="263"/>
      <c r="M2" s="264"/>
      <c r="N2" s="265" t="s">
        <v>57</v>
      </c>
      <c r="O2" s="266"/>
      <c r="P2" s="267"/>
    </row>
    <row r="3" spans="1:18" ht="15.75" customHeight="1" x14ac:dyDescent="0.2">
      <c r="B3" s="260"/>
      <c r="C3" s="268" t="s">
        <v>58</v>
      </c>
      <c r="D3" s="269"/>
      <c r="E3" s="269"/>
      <c r="F3" s="269"/>
      <c r="G3" s="269"/>
      <c r="H3" s="269"/>
      <c r="I3" s="269"/>
      <c r="J3" s="269"/>
      <c r="K3" s="269"/>
      <c r="L3" s="269"/>
      <c r="M3" s="270"/>
      <c r="N3" s="271" t="s">
        <v>97</v>
      </c>
      <c r="O3" s="272"/>
      <c r="P3" s="273"/>
    </row>
    <row r="4" spans="1:18" ht="15.75" customHeight="1" x14ac:dyDescent="0.2">
      <c r="B4" s="260"/>
      <c r="C4" s="268" t="s">
        <v>59</v>
      </c>
      <c r="D4" s="269"/>
      <c r="E4" s="269"/>
      <c r="F4" s="269"/>
      <c r="G4" s="269"/>
      <c r="H4" s="269"/>
      <c r="I4" s="269"/>
      <c r="J4" s="269"/>
      <c r="K4" s="269"/>
      <c r="L4" s="269"/>
      <c r="M4" s="270"/>
      <c r="N4" s="271" t="s">
        <v>62</v>
      </c>
      <c r="O4" s="272"/>
      <c r="P4" s="273"/>
    </row>
    <row r="5" spans="1:18" ht="16.5" customHeight="1" thickBot="1" x14ac:dyDescent="0.25">
      <c r="B5" s="261"/>
      <c r="C5" s="274" t="s">
        <v>60</v>
      </c>
      <c r="D5" s="275"/>
      <c r="E5" s="275"/>
      <c r="F5" s="275"/>
      <c r="G5" s="275"/>
      <c r="H5" s="275"/>
      <c r="I5" s="275"/>
      <c r="J5" s="275"/>
      <c r="K5" s="275"/>
      <c r="L5" s="275"/>
      <c r="M5" s="276"/>
      <c r="N5" s="277" t="s">
        <v>61</v>
      </c>
      <c r="O5" s="278"/>
      <c r="P5" s="279"/>
    </row>
    <row r="6" spans="1:18" ht="13.5" thickBot="1" x14ac:dyDescent="0.25"/>
    <row r="7" spans="1:18" x14ac:dyDescent="0.2">
      <c r="A7" s="32"/>
      <c r="B7" s="248" t="s">
        <v>65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  <c r="Q7" s="32"/>
    </row>
    <row r="8" spans="1:18" ht="13.5" thickBot="1" x14ac:dyDescent="0.25">
      <c r="A8" s="32"/>
      <c r="B8" s="251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3"/>
      <c r="Q8" s="32"/>
    </row>
    <row r="9" spans="1:18" ht="6.75" customHeight="1" thickBot="1" x14ac:dyDescent="0.25">
      <c r="A9" s="32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255" t="s">
        <v>1</v>
      </c>
      <c r="E10" s="256"/>
      <c r="F10" s="256"/>
      <c r="G10" s="256"/>
      <c r="H10" s="257" t="s">
        <v>30</v>
      </c>
      <c r="I10" s="257"/>
      <c r="J10" s="257"/>
      <c r="K10" s="256" t="s">
        <v>27</v>
      </c>
      <c r="L10" s="256"/>
      <c r="M10" s="256"/>
      <c r="N10" s="256"/>
      <c r="O10" s="257" t="s">
        <v>36</v>
      </c>
      <c r="P10" s="258"/>
      <c r="Q10" s="32"/>
    </row>
    <row r="11" spans="1:18" ht="4.5" customHeight="1" thickBot="1" x14ac:dyDescent="0.25">
      <c r="A11" s="32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9"/>
      <c r="Q11" s="32"/>
    </row>
    <row r="12" spans="1:18" ht="13.5" thickBot="1" x14ac:dyDescent="0.25">
      <c r="A12" s="32"/>
      <c r="B12" s="23" t="s">
        <v>0</v>
      </c>
      <c r="C12" s="193" t="s">
        <v>46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4"/>
      <c r="Q12" s="32"/>
      <c r="R12" s="44"/>
    </row>
    <row r="13" spans="1:18" ht="4.5" customHeight="1" thickBot="1" x14ac:dyDescent="0.25">
      <c r="A13" s="32"/>
      <c r="B13" s="176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32"/>
    </row>
    <row r="14" spans="1:18" ht="13.5" thickBot="1" x14ac:dyDescent="0.25">
      <c r="A14" s="32"/>
      <c r="B14" s="23" t="s">
        <v>6</v>
      </c>
      <c r="C14" s="318" t="s">
        <v>115</v>
      </c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7"/>
      <c r="Q14" s="32"/>
    </row>
    <row r="15" spans="1:18" ht="4.5" customHeight="1" thickBot="1" x14ac:dyDescent="0.25">
      <c r="A15" s="32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5"/>
      <c r="Q15" s="32"/>
    </row>
    <row r="16" spans="1:18" ht="27" customHeight="1" thickBot="1" x14ac:dyDescent="0.25">
      <c r="A16" s="32"/>
      <c r="B16" s="23" t="s">
        <v>25</v>
      </c>
      <c r="C16" s="216" t="s">
        <v>144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1"/>
      <c r="Q16" s="32"/>
    </row>
    <row r="17" spans="1:17" ht="4.5" customHeight="1" thickBot="1" x14ac:dyDescent="0.25">
      <c r="A17" s="32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5"/>
      <c r="Q17" s="32"/>
    </row>
    <row r="18" spans="1:17" ht="26.25" customHeight="1" thickBot="1" x14ac:dyDescent="0.25">
      <c r="A18" s="32"/>
      <c r="B18" s="23" t="s">
        <v>11</v>
      </c>
      <c r="C18" s="242" t="s">
        <v>114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4"/>
      <c r="Q18" s="32"/>
    </row>
    <row r="19" spans="1:17" ht="4.5" customHeight="1" thickBot="1" x14ac:dyDescent="0.25">
      <c r="A19" s="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32"/>
    </row>
    <row r="20" spans="1:17" ht="17.25" customHeight="1" thickBot="1" x14ac:dyDescent="0.25">
      <c r="A20" s="32"/>
      <c r="B20" s="171" t="s">
        <v>26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3"/>
      <c r="Q20" s="32"/>
    </row>
    <row r="21" spans="1:17" ht="4.5" customHeight="1" thickBot="1" x14ac:dyDescent="0.25">
      <c r="A21" s="32"/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7"/>
      <c r="Q21" s="32"/>
    </row>
    <row r="22" spans="1:17" ht="45.75" customHeight="1" thickBot="1" x14ac:dyDescent="0.25">
      <c r="A22" s="32"/>
      <c r="B22" s="23" t="s">
        <v>3</v>
      </c>
      <c r="C22" s="315" t="s">
        <v>142</v>
      </c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7"/>
      <c r="Q22" s="32"/>
    </row>
    <row r="23" spans="1:17" ht="4.5" customHeight="1" thickBot="1" x14ac:dyDescent="0.25">
      <c r="A23" s="32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5"/>
      <c r="Q23" s="32"/>
    </row>
    <row r="24" spans="1:17" ht="52.5" customHeight="1" thickBot="1" x14ac:dyDescent="0.25">
      <c r="A24" s="32"/>
      <c r="B24" s="23" t="s">
        <v>12</v>
      </c>
      <c r="C24" s="216" t="s">
        <v>143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8"/>
      <c r="Q24" s="32"/>
    </row>
    <row r="25" spans="1:17" ht="4.5" customHeight="1" thickBot="1" x14ac:dyDescent="0.25">
      <c r="A25" s="32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5"/>
      <c r="Q25" s="32"/>
    </row>
    <row r="26" spans="1:17" ht="13.5" customHeight="1" thickBot="1" x14ac:dyDescent="0.25">
      <c r="A26" s="32"/>
      <c r="B26" s="2" t="s">
        <v>2</v>
      </c>
      <c r="C26" s="314">
        <v>0.6</v>
      </c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1"/>
      <c r="Q26" s="32"/>
    </row>
    <row r="27" spans="1:17" ht="4.5" customHeight="1" thickBot="1" x14ac:dyDescent="0.25">
      <c r="A27" s="32"/>
      <c r="B27" s="222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4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5" t="s">
        <v>116</v>
      </c>
      <c r="E28" s="226"/>
      <c r="F28" s="226"/>
      <c r="G28" s="227"/>
      <c r="H28" s="228" t="s">
        <v>15</v>
      </c>
      <c r="I28" s="228"/>
      <c r="J28" s="228"/>
      <c r="K28" s="225" t="s">
        <v>117</v>
      </c>
      <c r="L28" s="226"/>
      <c r="M28" s="227"/>
      <c r="N28" s="229" t="s">
        <v>16</v>
      </c>
      <c r="O28" s="230"/>
      <c r="P28" s="33" t="s">
        <v>118</v>
      </c>
      <c r="Q28" s="32"/>
    </row>
    <row r="29" spans="1:17" ht="4.5" customHeight="1" thickBot="1" x14ac:dyDescent="0.25">
      <c r="A29" s="32"/>
      <c r="B29" s="231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3"/>
      <c r="Q29" s="32"/>
    </row>
    <row r="30" spans="1:17" ht="13.5" thickBot="1" x14ac:dyDescent="0.25">
      <c r="A30" s="32"/>
      <c r="B30" s="2" t="s">
        <v>7</v>
      </c>
      <c r="C30" s="192" t="s">
        <v>119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4"/>
      <c r="Q30" s="32"/>
    </row>
    <row r="31" spans="1:17" ht="4.5" customHeight="1" thickBot="1" x14ac:dyDescent="0.25">
      <c r="A31" s="32"/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5"/>
      <c r="Q31" s="32"/>
    </row>
    <row r="32" spans="1:17" ht="13.5" thickBot="1" x14ac:dyDescent="0.25">
      <c r="A32" s="32"/>
      <c r="B32" s="2" t="s">
        <v>4</v>
      </c>
      <c r="C32" s="192" t="s">
        <v>148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32"/>
    </row>
    <row r="33" spans="1:17" ht="4.5" customHeight="1" thickBot="1" x14ac:dyDescent="0.25">
      <c r="A33" s="32"/>
      <c r="B33" s="21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5"/>
      <c r="Q33" s="32"/>
    </row>
    <row r="34" spans="1:17" ht="13.5" thickBot="1" x14ac:dyDescent="0.25">
      <c r="A34" s="32"/>
      <c r="B34" s="2" t="s">
        <v>23</v>
      </c>
      <c r="C34" s="192" t="s">
        <v>69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4"/>
      <c r="Q34" s="32"/>
    </row>
    <row r="35" spans="1:17" ht="4.5" customHeight="1" thickBot="1" x14ac:dyDescent="0.25">
      <c r="A35" s="32"/>
      <c r="B35" s="176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4"/>
      <c r="Q35" s="32"/>
    </row>
    <row r="36" spans="1:17" ht="16.5" customHeight="1" thickBot="1" x14ac:dyDescent="0.25">
      <c r="A36" s="32"/>
      <c r="B36" s="2" t="s">
        <v>64</v>
      </c>
      <c r="C36" s="192" t="s">
        <v>69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4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05" t="s">
        <v>17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7"/>
      <c r="P38" s="208"/>
      <c r="Q38" s="32"/>
    </row>
    <row r="39" spans="1:17" ht="13.5" thickBot="1" x14ac:dyDescent="0.25">
      <c r="A39" s="32"/>
      <c r="B39" s="1" t="s">
        <v>22</v>
      </c>
      <c r="C39" s="209" t="s">
        <v>18</v>
      </c>
      <c r="D39" s="210"/>
      <c r="E39" s="210"/>
      <c r="F39" s="210"/>
      <c r="G39" s="211"/>
      <c r="H39" s="209" t="s">
        <v>7</v>
      </c>
      <c r="I39" s="210"/>
      <c r="J39" s="210"/>
      <c r="K39" s="210"/>
      <c r="L39" s="211"/>
      <c r="M39" s="209" t="s">
        <v>19</v>
      </c>
      <c r="N39" s="210"/>
      <c r="O39" s="212"/>
      <c r="P39" s="211"/>
      <c r="Q39" s="32"/>
    </row>
    <row r="40" spans="1:17" ht="24" customHeight="1" x14ac:dyDescent="0.2">
      <c r="A40" s="32"/>
      <c r="B40" s="35" t="s">
        <v>120</v>
      </c>
      <c r="C40" s="199" t="s">
        <v>106</v>
      </c>
      <c r="D40" s="200"/>
      <c r="E40" s="200"/>
      <c r="F40" s="200"/>
      <c r="G40" s="201"/>
      <c r="H40" s="199" t="s">
        <v>121</v>
      </c>
      <c r="I40" s="200"/>
      <c r="J40" s="200"/>
      <c r="K40" s="200"/>
      <c r="L40" s="201"/>
      <c r="M40" s="199" t="s">
        <v>122</v>
      </c>
      <c r="N40" s="200"/>
      <c r="O40" s="200"/>
      <c r="P40" s="202"/>
      <c r="Q40" s="32"/>
    </row>
    <row r="41" spans="1:17" ht="23.25" customHeight="1" x14ac:dyDescent="0.2">
      <c r="A41" s="32"/>
      <c r="B41" s="35" t="s">
        <v>123</v>
      </c>
      <c r="C41" s="199" t="s">
        <v>106</v>
      </c>
      <c r="D41" s="200"/>
      <c r="E41" s="200"/>
      <c r="F41" s="200"/>
      <c r="G41" s="201"/>
      <c r="H41" s="199" t="s">
        <v>121</v>
      </c>
      <c r="I41" s="200"/>
      <c r="J41" s="200"/>
      <c r="K41" s="200"/>
      <c r="L41" s="201"/>
      <c r="M41" s="199" t="s">
        <v>122</v>
      </c>
      <c r="N41" s="200"/>
      <c r="O41" s="200"/>
      <c r="P41" s="202"/>
      <c r="Q41" s="32"/>
    </row>
    <row r="42" spans="1:17" ht="13.5" customHeight="1" x14ac:dyDescent="0.2">
      <c r="A42" s="32"/>
      <c r="B42" s="12"/>
      <c r="C42" s="195"/>
      <c r="D42" s="196"/>
      <c r="E42" s="196"/>
      <c r="F42" s="196"/>
      <c r="G42" s="197"/>
      <c r="H42" s="195"/>
      <c r="I42" s="196"/>
      <c r="J42" s="196"/>
      <c r="K42" s="196"/>
      <c r="L42" s="197"/>
      <c r="M42" s="195"/>
      <c r="N42" s="196"/>
      <c r="O42" s="196"/>
      <c r="P42" s="198"/>
      <c r="Q42" s="32"/>
    </row>
    <row r="43" spans="1:17" ht="12.75" customHeight="1" x14ac:dyDescent="0.2">
      <c r="A43" s="32"/>
      <c r="B43" s="12"/>
      <c r="C43" s="195"/>
      <c r="D43" s="196"/>
      <c r="E43" s="196"/>
      <c r="F43" s="196"/>
      <c r="G43" s="197"/>
      <c r="H43" s="195"/>
      <c r="I43" s="196"/>
      <c r="J43" s="196"/>
      <c r="K43" s="196"/>
      <c r="L43" s="197"/>
      <c r="M43" s="195"/>
      <c r="N43" s="196"/>
      <c r="O43" s="196"/>
      <c r="P43" s="198"/>
      <c r="Q43" s="32"/>
    </row>
    <row r="44" spans="1:17" ht="11.25" customHeight="1" thickBot="1" x14ac:dyDescent="0.25">
      <c r="A44" s="32"/>
      <c r="B44" s="8"/>
      <c r="C44" s="167"/>
      <c r="D44" s="168"/>
      <c r="E44" s="168"/>
      <c r="F44" s="168"/>
      <c r="G44" s="169"/>
      <c r="H44" s="167"/>
      <c r="I44" s="168"/>
      <c r="J44" s="168"/>
      <c r="K44" s="168"/>
      <c r="L44" s="169"/>
      <c r="M44" s="167"/>
      <c r="N44" s="168"/>
      <c r="O44" s="168"/>
      <c r="P44" s="170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71" t="s">
        <v>8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174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17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176">
        <v>0.9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8"/>
      <c r="Q50" s="32"/>
    </row>
    <row r="51" spans="1:17" ht="13.5" thickBot="1" x14ac:dyDescent="0.25">
      <c r="A51" s="32"/>
      <c r="B51" s="171" t="s">
        <v>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  <c r="Q51" s="32"/>
    </row>
    <row r="52" spans="1:17" x14ac:dyDescent="0.2">
      <c r="A52" s="32"/>
      <c r="B52" s="179" t="s">
        <v>109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1"/>
      <c r="Q52" s="32"/>
    </row>
    <row r="53" spans="1:17" x14ac:dyDescent="0.2">
      <c r="A53" s="32"/>
      <c r="B53" s="182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4"/>
      <c r="Q53" s="32"/>
    </row>
    <row r="54" spans="1:17" x14ac:dyDescent="0.2">
      <c r="A54" s="32"/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4"/>
      <c r="Q54" s="32"/>
    </row>
    <row r="55" spans="1:17" x14ac:dyDescent="0.2">
      <c r="A55" s="32"/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4"/>
      <c r="Q55" s="32"/>
    </row>
    <row r="56" spans="1:17" x14ac:dyDescent="0.2">
      <c r="A56" s="32"/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4"/>
      <c r="Q56" s="32"/>
    </row>
    <row r="57" spans="1:17" x14ac:dyDescent="0.2">
      <c r="A57" s="32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4"/>
      <c r="Q57" s="32"/>
    </row>
    <row r="58" spans="1:17" x14ac:dyDescent="0.2">
      <c r="A58" s="32"/>
      <c r="B58" s="182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  <c r="Q58" s="32"/>
    </row>
    <row r="59" spans="1:17" x14ac:dyDescent="0.2">
      <c r="A59" s="32"/>
      <c r="B59" s="182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4"/>
      <c r="Q59" s="32"/>
    </row>
    <row r="60" spans="1:17" x14ac:dyDescent="0.2">
      <c r="A60" s="32"/>
      <c r="B60" s="18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4"/>
      <c r="Q60" s="32"/>
    </row>
    <row r="61" spans="1:17" x14ac:dyDescent="0.2">
      <c r="A61" s="32"/>
      <c r="B61" s="182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4"/>
      <c r="Q61" s="32"/>
    </row>
    <row r="62" spans="1:17" x14ac:dyDescent="0.2">
      <c r="A62" s="32"/>
      <c r="B62" s="182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4"/>
      <c r="Q62" s="32"/>
    </row>
    <row r="63" spans="1:17" x14ac:dyDescent="0.2">
      <c r="A63" s="32"/>
      <c r="B63" s="182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4"/>
      <c r="Q63" s="32"/>
    </row>
    <row r="64" spans="1:17" x14ac:dyDescent="0.2">
      <c r="A64" s="32"/>
      <c r="B64" s="182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4"/>
      <c r="Q64" s="32"/>
    </row>
    <row r="65" spans="1:17" x14ac:dyDescent="0.2">
      <c r="A65" s="32"/>
      <c r="B65" s="182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4"/>
      <c r="Q65" s="32"/>
    </row>
    <row r="66" spans="1:17" x14ac:dyDescent="0.2">
      <c r="A66" s="32"/>
      <c r="B66" s="182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4"/>
      <c r="Q66" s="32"/>
    </row>
    <row r="67" spans="1:17" ht="13.5" thickBot="1" x14ac:dyDescent="0.25">
      <c r="A67" s="32"/>
      <c r="B67" s="185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7"/>
      <c r="Q67" s="32"/>
    </row>
    <row r="68" spans="1:17" s="21" customFormat="1" ht="4.5" customHeight="1" thickBot="1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ht="49.5" customHeight="1" thickBot="1" x14ac:dyDescent="0.25">
      <c r="A69" s="32"/>
      <c r="B69" s="20" t="s">
        <v>5</v>
      </c>
      <c r="C69" s="189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1"/>
      <c r="Q69" s="32"/>
    </row>
    <row r="70" spans="1:17" ht="41.25" customHeight="1" thickBot="1" x14ac:dyDescent="0.25">
      <c r="A70" s="32"/>
      <c r="B70" s="19" t="s">
        <v>63</v>
      </c>
      <c r="C70" s="192" t="s">
        <v>140</v>
      </c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4"/>
      <c r="Q70" s="32"/>
    </row>
    <row r="71" spans="1:17" ht="27.75" customHeight="1" thickBot="1" x14ac:dyDescent="0.25">
      <c r="A71" s="32"/>
      <c r="B71" s="19" t="s">
        <v>84</v>
      </c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6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B11:P11"/>
    <mergeCell ref="C12:P12"/>
    <mergeCell ref="B13:P13"/>
    <mergeCell ref="C14:P14"/>
    <mergeCell ref="B15:P15"/>
    <mergeCell ref="C16:P16"/>
    <mergeCell ref="B29:P29"/>
    <mergeCell ref="C30:P30"/>
    <mergeCell ref="B31:P31"/>
    <mergeCell ref="C32:P32"/>
    <mergeCell ref="B33:P33"/>
    <mergeCell ref="C22:P22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69:P69"/>
    <mergeCell ref="C70:P70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80"/>
      <c r="B1" s="283" t="s">
        <v>56</v>
      </c>
      <c r="C1" s="283"/>
      <c r="D1" s="283"/>
      <c r="E1" s="284" t="s">
        <v>86</v>
      </c>
      <c r="F1" s="285"/>
      <c r="G1" s="286"/>
    </row>
    <row r="2" spans="1:7" ht="18" x14ac:dyDescent="0.25">
      <c r="A2" s="281"/>
      <c r="B2" s="287" t="s">
        <v>87</v>
      </c>
      <c r="C2" s="287"/>
      <c r="D2" s="287"/>
      <c r="E2" s="288" t="s">
        <v>88</v>
      </c>
      <c r="F2" s="289"/>
      <c r="G2" s="290"/>
    </row>
    <row r="3" spans="1:7" ht="21.75" customHeight="1" x14ac:dyDescent="0.25">
      <c r="A3" s="281"/>
      <c r="B3" s="287" t="s">
        <v>89</v>
      </c>
      <c r="C3" s="287"/>
      <c r="D3" s="287"/>
      <c r="E3" s="288" t="s">
        <v>90</v>
      </c>
      <c r="F3" s="289"/>
      <c r="G3" s="290"/>
    </row>
    <row r="4" spans="1:7" ht="29.25" customHeight="1" thickBot="1" x14ac:dyDescent="0.3">
      <c r="A4" s="282"/>
      <c r="B4" s="291" t="s">
        <v>91</v>
      </c>
      <c r="C4" s="291"/>
      <c r="D4" s="291"/>
      <c r="E4" s="292" t="s">
        <v>61</v>
      </c>
      <c r="F4" s="293"/>
      <c r="G4" s="294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305" t="s">
        <v>95</v>
      </c>
      <c r="D6" s="305"/>
      <c r="E6" s="305"/>
      <c r="F6" s="305"/>
      <c r="G6" s="305"/>
    </row>
    <row r="7" spans="1:7" ht="13.5" thickBot="1" x14ac:dyDescent="0.25">
      <c r="A7" s="28"/>
    </row>
    <row r="8" spans="1:7" ht="14.25" thickTop="1" thickBot="1" x14ac:dyDescent="0.25">
      <c r="A8" s="306" t="s">
        <v>92</v>
      </c>
      <c r="B8" s="308" t="s">
        <v>20</v>
      </c>
      <c r="C8" s="310" t="s">
        <v>115</v>
      </c>
      <c r="D8" s="310"/>
      <c r="E8" s="310"/>
      <c r="F8" s="310"/>
      <c r="G8" s="311"/>
    </row>
    <row r="9" spans="1:7" ht="13.5" thickBot="1" x14ac:dyDescent="0.25">
      <c r="A9" s="307"/>
      <c r="B9" s="309"/>
      <c r="C9" s="31" t="s">
        <v>69</v>
      </c>
      <c r="D9" s="31" t="s">
        <v>93</v>
      </c>
      <c r="E9" s="312" t="s">
        <v>94</v>
      </c>
      <c r="F9" s="312"/>
      <c r="G9" s="313"/>
    </row>
    <row r="10" spans="1:7" ht="80.45" customHeight="1" thickBot="1" x14ac:dyDescent="0.25">
      <c r="A10" s="295" t="s">
        <v>95</v>
      </c>
      <c r="B10" s="29" t="s">
        <v>124</v>
      </c>
      <c r="C10" s="30"/>
      <c r="D10" s="297" t="str">
        <f>IF(C11=0,"0%",C10/C11)</f>
        <v>0%</v>
      </c>
      <c r="E10" s="299"/>
      <c r="F10" s="300"/>
      <c r="G10" s="301"/>
    </row>
    <row r="11" spans="1:7" ht="245.45" customHeight="1" thickBot="1" x14ac:dyDescent="0.25">
      <c r="A11" s="296"/>
      <c r="B11" s="29" t="s">
        <v>125</v>
      </c>
      <c r="C11" s="30"/>
      <c r="D11" s="298"/>
      <c r="E11" s="302"/>
      <c r="F11" s="303"/>
      <c r="G11" s="304"/>
    </row>
    <row r="12" spans="1:7" x14ac:dyDescent="0.2">
      <c r="D12" s="46" t="str">
        <f>D10</f>
        <v>0%</v>
      </c>
    </row>
  </sheetData>
  <mergeCells count="17">
    <mergeCell ref="A10:A11"/>
    <mergeCell ref="D10:D11"/>
    <mergeCell ref="E10:G11"/>
    <mergeCell ref="C6:G6"/>
    <mergeCell ref="A8:A9"/>
    <mergeCell ref="B8:B9"/>
    <mergeCell ref="C8:G8"/>
    <mergeCell ref="E9:G9"/>
    <mergeCell ref="A1:A4"/>
    <mergeCell ref="B1:D1"/>
    <mergeCell ref="E1:G1"/>
    <mergeCell ref="B2:D2"/>
    <mergeCell ref="E2:G2"/>
    <mergeCell ref="B3:D3"/>
    <mergeCell ref="E3:G3"/>
    <mergeCell ref="B4:D4"/>
    <mergeCell ref="E4:G4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abSelected="1" zoomScale="115" zoomScaleNormal="115" workbookViewId="0"/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5.0999999999999996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322"/>
      <c r="C2" s="325" t="s">
        <v>56</v>
      </c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328" t="s">
        <v>185</v>
      </c>
      <c r="O2" s="329"/>
      <c r="P2" s="330"/>
      <c r="S2" s="96">
        <v>0.8</v>
      </c>
    </row>
    <row r="3" spans="1:19" ht="15.75" customHeight="1" x14ac:dyDescent="0.2">
      <c r="B3" s="323"/>
      <c r="C3" s="331" t="s">
        <v>58</v>
      </c>
      <c r="D3" s="332"/>
      <c r="E3" s="332"/>
      <c r="F3" s="332"/>
      <c r="G3" s="332"/>
      <c r="H3" s="332"/>
      <c r="I3" s="332"/>
      <c r="J3" s="332"/>
      <c r="K3" s="332"/>
      <c r="L3" s="332"/>
      <c r="M3" s="333"/>
      <c r="N3" s="334" t="s">
        <v>189</v>
      </c>
      <c r="O3" s="335"/>
      <c r="P3" s="336"/>
      <c r="S3" s="96">
        <v>0.79998999999999998</v>
      </c>
    </row>
    <row r="4" spans="1:19" ht="15.75" customHeight="1" x14ac:dyDescent="0.2">
      <c r="B4" s="323"/>
      <c r="C4" s="331" t="s">
        <v>59</v>
      </c>
      <c r="D4" s="332"/>
      <c r="E4" s="332"/>
      <c r="F4" s="332"/>
      <c r="G4" s="332"/>
      <c r="H4" s="332"/>
      <c r="I4" s="332"/>
      <c r="J4" s="332"/>
      <c r="K4" s="332"/>
      <c r="L4" s="332"/>
      <c r="M4" s="333"/>
      <c r="N4" s="334" t="s">
        <v>186</v>
      </c>
      <c r="O4" s="335"/>
      <c r="P4" s="336"/>
      <c r="S4" s="96">
        <v>0.65</v>
      </c>
    </row>
    <row r="5" spans="1:19" ht="16.5" customHeight="1" thickBot="1" x14ac:dyDescent="0.25">
      <c r="B5" s="324"/>
      <c r="C5" s="337" t="s">
        <v>60</v>
      </c>
      <c r="D5" s="338"/>
      <c r="E5" s="338"/>
      <c r="F5" s="338"/>
      <c r="G5" s="338"/>
      <c r="H5" s="338"/>
      <c r="I5" s="338"/>
      <c r="J5" s="338"/>
      <c r="K5" s="338"/>
      <c r="L5" s="338"/>
      <c r="M5" s="339"/>
      <c r="N5" s="340" t="s">
        <v>61</v>
      </c>
      <c r="O5" s="341"/>
      <c r="P5" s="342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343" t="s">
        <v>65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Q7" s="52"/>
      <c r="S7" s="96"/>
    </row>
    <row r="8" spans="1:19" ht="13.5" thickBot="1" x14ac:dyDescent="0.25">
      <c r="A8" s="52"/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Q8" s="52"/>
    </row>
    <row r="9" spans="1:19" ht="6.75" customHeight="1" thickBot="1" x14ac:dyDescent="0.25">
      <c r="A9" s="52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52"/>
    </row>
    <row r="10" spans="1:19" ht="26.25" customHeight="1" thickBot="1" x14ac:dyDescent="0.25">
      <c r="A10" s="52"/>
      <c r="B10" s="86" t="s">
        <v>83</v>
      </c>
      <c r="C10" s="350">
        <v>2024</v>
      </c>
      <c r="D10" s="351"/>
      <c r="E10" s="351"/>
      <c r="F10" s="351"/>
      <c r="G10" s="351"/>
      <c r="H10" s="351"/>
      <c r="I10" s="352"/>
      <c r="J10" s="353" t="s">
        <v>1</v>
      </c>
      <c r="K10" s="354"/>
      <c r="L10" s="354"/>
      <c r="M10" s="354"/>
      <c r="N10" s="355" t="s">
        <v>220</v>
      </c>
      <c r="O10" s="356"/>
      <c r="P10" s="357"/>
      <c r="Q10" s="52"/>
    </row>
    <row r="11" spans="1:19" ht="4.5" customHeight="1" thickBot="1" x14ac:dyDescent="0.25">
      <c r="A11" s="52"/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1"/>
      <c r="Q11" s="52"/>
    </row>
    <row r="12" spans="1:19" ht="13.5" thickBot="1" x14ac:dyDescent="0.25">
      <c r="A12" s="52"/>
      <c r="B12" s="58" t="s">
        <v>0</v>
      </c>
      <c r="C12" s="361" t="s">
        <v>167</v>
      </c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2"/>
      <c r="Q12" s="52"/>
    </row>
    <row r="13" spans="1:19" ht="4.5" customHeight="1" thickBot="1" x14ac:dyDescent="0.25">
      <c r="A13" s="52"/>
      <c r="B13" s="363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5"/>
      <c r="Q13" s="52"/>
    </row>
    <row r="14" spans="1:19" ht="18" customHeight="1" thickBot="1" x14ac:dyDescent="0.25">
      <c r="A14" s="52"/>
      <c r="B14" s="58" t="s">
        <v>6</v>
      </c>
      <c r="C14" s="366" t="s">
        <v>194</v>
      </c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8"/>
      <c r="Q14" s="52"/>
    </row>
    <row r="15" spans="1:19" ht="4.5" customHeight="1" thickBot="1" x14ac:dyDescent="0.25">
      <c r="A15" s="52"/>
      <c r="B15" s="358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60"/>
      <c r="Q15" s="52"/>
    </row>
    <row r="16" spans="1:19" ht="32.25" customHeight="1" thickBot="1" x14ac:dyDescent="0.25">
      <c r="A16" s="52"/>
      <c r="B16" s="58" t="s">
        <v>25</v>
      </c>
      <c r="C16" s="366" t="s">
        <v>218</v>
      </c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8"/>
      <c r="Q16" s="52"/>
    </row>
    <row r="17" spans="1:17" ht="4.5" customHeight="1" thickBot="1" x14ac:dyDescent="0.25">
      <c r="A17" s="52"/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60"/>
      <c r="Q17" s="52"/>
    </row>
    <row r="18" spans="1:17" ht="26.25" customHeight="1" thickBot="1" x14ac:dyDescent="0.25">
      <c r="A18" s="52"/>
      <c r="B18" s="58" t="s">
        <v>11</v>
      </c>
      <c r="C18" s="369" t="s">
        <v>222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  <c r="Q18" s="52"/>
    </row>
    <row r="19" spans="1:17" ht="4.5" customHeight="1" thickBot="1" x14ac:dyDescent="0.25">
      <c r="A19" s="52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52"/>
    </row>
    <row r="20" spans="1:17" ht="17.25" customHeight="1" thickBot="1" x14ac:dyDescent="0.25">
      <c r="A20" s="52"/>
      <c r="B20" s="373" t="s">
        <v>26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5"/>
      <c r="Q20" s="52"/>
    </row>
    <row r="21" spans="1:17" ht="4.5" customHeight="1" thickBot="1" x14ac:dyDescent="0.25">
      <c r="A21" s="52"/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8"/>
      <c r="Q21" s="52"/>
    </row>
    <row r="22" spans="1:17" ht="51" customHeight="1" thickBot="1" x14ac:dyDescent="0.25">
      <c r="A22" s="52"/>
      <c r="B22" s="58" t="s">
        <v>3</v>
      </c>
      <c r="C22" s="379" t="s">
        <v>213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1"/>
      <c r="Q22" s="52"/>
    </row>
    <row r="23" spans="1:17" ht="4.5" customHeight="1" thickBot="1" x14ac:dyDescent="0.25">
      <c r="A23" s="52"/>
      <c r="B23" s="358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60"/>
      <c r="Q23" s="52"/>
    </row>
    <row r="24" spans="1:17" ht="82.5" customHeight="1" thickBot="1" x14ac:dyDescent="0.25">
      <c r="A24" s="52"/>
      <c r="B24" s="58" t="s">
        <v>12</v>
      </c>
      <c r="C24" s="383" t="s">
        <v>214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  <c r="Q24" s="52"/>
    </row>
    <row r="25" spans="1:17" ht="4.5" customHeight="1" thickBot="1" x14ac:dyDescent="0.25">
      <c r="A25" s="52"/>
      <c r="B25" s="386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8"/>
      <c r="Q25" s="52"/>
    </row>
    <row r="26" spans="1:17" ht="13.5" customHeight="1" thickBot="1" x14ac:dyDescent="0.25">
      <c r="A26" s="52"/>
      <c r="B26" s="59" t="s">
        <v>2</v>
      </c>
      <c r="C26" s="127">
        <v>0.95</v>
      </c>
      <c r="D26" s="389" t="s">
        <v>195</v>
      </c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90"/>
      <c r="Q26" s="52"/>
    </row>
    <row r="27" spans="1:17" ht="4.5" customHeight="1" thickBot="1" x14ac:dyDescent="0.25">
      <c r="A27" s="52"/>
      <c r="B27" s="391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3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394" t="s">
        <v>216</v>
      </c>
      <c r="E28" s="395"/>
      <c r="F28" s="395"/>
      <c r="G28" s="396"/>
      <c r="H28" s="397" t="s">
        <v>15</v>
      </c>
      <c r="I28" s="397"/>
      <c r="J28" s="397"/>
      <c r="K28" s="394" t="s">
        <v>196</v>
      </c>
      <c r="L28" s="395"/>
      <c r="M28" s="396"/>
      <c r="N28" s="398" t="s">
        <v>16</v>
      </c>
      <c r="O28" s="399"/>
      <c r="P28" s="128" t="s">
        <v>215</v>
      </c>
      <c r="Q28" s="52"/>
    </row>
    <row r="29" spans="1:17" ht="4.5" customHeight="1" thickBot="1" x14ac:dyDescent="0.25">
      <c r="A29" s="52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2"/>
      <c r="Q29" s="52"/>
    </row>
    <row r="30" spans="1:17" ht="13.5" thickBot="1" x14ac:dyDescent="0.25">
      <c r="A30" s="52"/>
      <c r="B30" s="84" t="s">
        <v>7</v>
      </c>
      <c r="C30" s="403" t="s">
        <v>184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2"/>
      <c r="Q30" s="52"/>
    </row>
    <row r="31" spans="1:17" ht="4.5" customHeight="1" thickBot="1" x14ac:dyDescent="0.25">
      <c r="A31" s="52"/>
      <c r="B31" s="358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60"/>
      <c r="Q31" s="52"/>
    </row>
    <row r="32" spans="1:17" ht="13.5" thickBot="1" x14ac:dyDescent="0.25">
      <c r="A32" s="52"/>
      <c r="B32" s="84" t="s">
        <v>4</v>
      </c>
      <c r="C32" s="382" t="s">
        <v>71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2"/>
      <c r="Q32" s="52"/>
    </row>
    <row r="33" spans="1:17" ht="4.5" customHeight="1" thickBot="1" x14ac:dyDescent="0.25">
      <c r="A33" s="52"/>
      <c r="B33" s="358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60"/>
      <c r="Q33" s="52"/>
    </row>
    <row r="34" spans="1:17" ht="13.5" thickBot="1" x14ac:dyDescent="0.25">
      <c r="A34" s="52"/>
      <c r="B34" s="84" t="s">
        <v>23</v>
      </c>
      <c r="C34" s="382" t="s">
        <v>71</v>
      </c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2"/>
      <c r="Q34" s="52"/>
    </row>
    <row r="35" spans="1:17" ht="4.5" customHeight="1" thickBot="1" x14ac:dyDescent="0.25">
      <c r="A35" s="52"/>
      <c r="B35" s="363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5"/>
      <c r="Q35" s="52"/>
    </row>
    <row r="36" spans="1:17" ht="16.5" customHeight="1" thickBot="1" x14ac:dyDescent="0.25">
      <c r="A36" s="52"/>
      <c r="B36" s="84" t="s">
        <v>64</v>
      </c>
      <c r="C36" s="403" t="s">
        <v>71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2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404" t="s">
        <v>17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6"/>
      <c r="P38" s="407"/>
      <c r="Q38" s="52"/>
    </row>
    <row r="39" spans="1:17" x14ac:dyDescent="0.2">
      <c r="A39" s="52"/>
      <c r="B39" s="88" t="s">
        <v>22</v>
      </c>
      <c r="C39" s="404" t="s">
        <v>18</v>
      </c>
      <c r="D39" s="405"/>
      <c r="E39" s="405"/>
      <c r="F39" s="405"/>
      <c r="G39" s="407"/>
      <c r="H39" s="404" t="s">
        <v>7</v>
      </c>
      <c r="I39" s="405"/>
      <c r="J39" s="405"/>
      <c r="K39" s="405"/>
      <c r="L39" s="407"/>
      <c r="M39" s="404" t="s">
        <v>19</v>
      </c>
      <c r="N39" s="405"/>
      <c r="O39" s="406"/>
      <c r="P39" s="407"/>
      <c r="Q39" s="52"/>
    </row>
    <row r="40" spans="1:17" ht="54" customHeight="1" x14ac:dyDescent="0.2">
      <c r="A40" s="52"/>
      <c r="B40" s="134" t="s">
        <v>197</v>
      </c>
      <c r="C40" s="408" t="s">
        <v>198</v>
      </c>
      <c r="D40" s="409"/>
      <c r="E40" s="409"/>
      <c r="F40" s="409"/>
      <c r="G40" s="410"/>
      <c r="H40" s="411" t="s">
        <v>199</v>
      </c>
      <c r="I40" s="411"/>
      <c r="J40" s="411"/>
      <c r="K40" s="411"/>
      <c r="L40" s="411"/>
      <c r="M40" s="411" t="s">
        <v>200</v>
      </c>
      <c r="N40" s="411"/>
      <c r="O40" s="411"/>
      <c r="P40" s="412"/>
      <c r="Q40" s="52"/>
    </row>
    <row r="41" spans="1:17" ht="55.5" customHeight="1" x14ac:dyDescent="0.2">
      <c r="A41" s="52"/>
      <c r="B41" s="135" t="s">
        <v>201</v>
      </c>
      <c r="C41" s="413" t="s">
        <v>198</v>
      </c>
      <c r="D41" s="414"/>
      <c r="E41" s="414"/>
      <c r="F41" s="414"/>
      <c r="G41" s="415"/>
      <c r="H41" s="411" t="s">
        <v>199</v>
      </c>
      <c r="I41" s="411"/>
      <c r="J41" s="411"/>
      <c r="K41" s="411"/>
      <c r="L41" s="411"/>
      <c r="M41" s="411" t="s">
        <v>200</v>
      </c>
      <c r="N41" s="411"/>
      <c r="O41" s="411"/>
      <c r="P41" s="412"/>
      <c r="Q41" s="52"/>
    </row>
    <row r="42" spans="1:17" ht="13.5" customHeight="1" x14ac:dyDescent="0.2">
      <c r="A42" s="52"/>
      <c r="B42" s="133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20"/>
      <c r="Q42" s="52"/>
    </row>
    <row r="43" spans="1:17" ht="12.75" customHeight="1" x14ac:dyDescent="0.2">
      <c r="A43" s="52"/>
      <c r="B43" s="89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2"/>
      <c r="Q43" s="52"/>
    </row>
    <row r="44" spans="1:17" ht="11.25" customHeight="1" thickBot="1" x14ac:dyDescent="0.25">
      <c r="A44" s="52"/>
      <c r="B44" s="90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7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73" t="s">
        <v>8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5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423" t="s">
        <v>20</v>
      </c>
      <c r="C48" s="138" t="s">
        <v>9</v>
      </c>
      <c r="D48" s="139" t="s">
        <v>149</v>
      </c>
      <c r="E48" s="139" t="s">
        <v>150</v>
      </c>
      <c r="F48" s="139" t="s">
        <v>151</v>
      </c>
      <c r="G48" s="139" t="s">
        <v>152</v>
      </c>
      <c r="H48" s="139" t="s">
        <v>153</v>
      </c>
      <c r="I48" s="139" t="s">
        <v>154</v>
      </c>
      <c r="J48" s="139" t="s">
        <v>155</v>
      </c>
      <c r="K48" s="139" t="s">
        <v>156</v>
      </c>
      <c r="L48" s="139" t="s">
        <v>157</v>
      </c>
      <c r="M48" s="139" t="s">
        <v>158</v>
      </c>
      <c r="N48" s="139" t="s">
        <v>159</v>
      </c>
      <c r="O48" s="139" t="s">
        <v>160</v>
      </c>
      <c r="P48" s="140" t="s">
        <v>24</v>
      </c>
      <c r="Q48" s="52"/>
    </row>
    <row r="49" spans="1:19" s="52" customFormat="1" ht="13.5" customHeight="1" x14ac:dyDescent="0.2">
      <c r="B49" s="424"/>
      <c r="C49" s="141" t="s">
        <v>2</v>
      </c>
      <c r="D49" s="147"/>
      <c r="E49" s="147"/>
      <c r="F49" s="148">
        <f>+$C$26</f>
        <v>0.95</v>
      </c>
      <c r="G49" s="147"/>
      <c r="H49" s="147"/>
      <c r="I49" s="148">
        <f>+$C$26</f>
        <v>0.95</v>
      </c>
      <c r="J49" s="147"/>
      <c r="K49" s="147"/>
      <c r="L49" s="148">
        <f>+$C$26</f>
        <v>0.95</v>
      </c>
      <c r="M49" s="147"/>
      <c r="N49" s="147"/>
      <c r="O49" s="148">
        <f>+$C$26</f>
        <v>0.95</v>
      </c>
      <c r="P49" s="149">
        <f>+$C$26</f>
        <v>0.95</v>
      </c>
      <c r="S49" s="98"/>
    </row>
    <row r="50" spans="1:19" ht="20.25" customHeight="1" thickBot="1" x14ac:dyDescent="0.25">
      <c r="A50" s="52"/>
      <c r="B50" s="425"/>
      <c r="C50" s="142" t="s">
        <v>10</v>
      </c>
      <c r="D50" s="143"/>
      <c r="E50" s="143"/>
      <c r="F50" s="144">
        <f>IFERROR(Reg_GestionProcesosCont!C10/Reg_GestionProcesosCont!C11," ")</f>
        <v>1</v>
      </c>
      <c r="G50" s="145"/>
      <c r="H50" s="145"/>
      <c r="I50" s="144">
        <f>IFERROR(Reg_GestionProcesosCont!E10/Reg_GestionProcesosCont!E11," ")</f>
        <v>1</v>
      </c>
      <c r="J50" s="145"/>
      <c r="K50" s="145"/>
      <c r="L50" s="144">
        <f>IFERROR(Reg_GestionProcesosCont!G10/Reg_GestionProcesosCont!G11," ")</f>
        <v>1</v>
      </c>
      <c r="M50" s="145"/>
      <c r="N50" s="145"/>
      <c r="O50" s="144" t="str">
        <f>IFERROR(Reg_GestionProcesosCont!I10/Reg_GestionProcesosCont!I11," ")</f>
        <v xml:space="preserve"> </v>
      </c>
      <c r="P50" s="146">
        <f>IFERROR(Reg_GestionProcesosCont!L10," ")</f>
        <v>1</v>
      </c>
      <c r="Q50" s="52"/>
    </row>
    <row r="51" spans="1:19" ht="6" customHeight="1" thickBot="1" x14ac:dyDescent="0.25"/>
    <row r="52" spans="1:19" ht="22.5" customHeight="1" thickBot="1" x14ac:dyDescent="0.25">
      <c r="A52" s="52"/>
      <c r="B52" s="416" t="s">
        <v>217</v>
      </c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8"/>
      <c r="Q52" s="52"/>
    </row>
    <row r="53" spans="1:19" x14ac:dyDescent="0.2">
      <c r="A53" s="52"/>
      <c r="B53" s="442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52"/>
    </row>
    <row r="54" spans="1:19" x14ac:dyDescent="0.2">
      <c r="A54" s="52"/>
      <c r="B54" s="445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7"/>
      <c r="Q54" s="52"/>
    </row>
    <row r="55" spans="1:19" x14ac:dyDescent="0.2">
      <c r="A55" s="52"/>
      <c r="B55" s="445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7"/>
      <c r="Q55" s="52"/>
    </row>
    <row r="56" spans="1:19" x14ac:dyDescent="0.2">
      <c r="A56" s="52"/>
      <c r="B56" s="445"/>
      <c r="C56" s="446"/>
      <c r="D56" s="446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446"/>
      <c r="P56" s="447"/>
      <c r="Q56" s="52"/>
    </row>
    <row r="57" spans="1:19" x14ac:dyDescent="0.2">
      <c r="A57" s="52"/>
      <c r="B57" s="445"/>
      <c r="C57" s="446"/>
      <c r="D57" s="446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446"/>
      <c r="P57" s="447"/>
      <c r="Q57" s="52"/>
    </row>
    <row r="58" spans="1:19" x14ac:dyDescent="0.2">
      <c r="A58" s="52"/>
      <c r="B58" s="445"/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7"/>
      <c r="Q58" s="52"/>
    </row>
    <row r="59" spans="1:19" x14ac:dyDescent="0.2">
      <c r="A59" s="52"/>
      <c r="B59" s="445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7"/>
      <c r="Q59" s="52"/>
    </row>
    <row r="60" spans="1:19" x14ac:dyDescent="0.2">
      <c r="A60" s="52"/>
      <c r="B60" s="445"/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7"/>
      <c r="Q60" s="52"/>
    </row>
    <row r="61" spans="1:19" x14ac:dyDescent="0.2">
      <c r="A61" s="52"/>
      <c r="B61" s="445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7"/>
      <c r="Q61" s="52"/>
    </row>
    <row r="62" spans="1:19" x14ac:dyDescent="0.2">
      <c r="A62" s="52"/>
      <c r="B62" s="445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7"/>
      <c r="Q62" s="52"/>
    </row>
    <row r="63" spans="1:19" x14ac:dyDescent="0.2">
      <c r="A63" s="52"/>
      <c r="B63" s="445"/>
      <c r="C63" s="446"/>
      <c r="D63" s="44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7"/>
      <c r="Q63" s="52"/>
    </row>
    <row r="64" spans="1:19" x14ac:dyDescent="0.2">
      <c r="A64" s="52"/>
      <c r="B64" s="445"/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7"/>
      <c r="Q64" s="52"/>
    </row>
    <row r="65" spans="1:19" x14ac:dyDescent="0.2">
      <c r="A65" s="52"/>
      <c r="B65" s="445"/>
      <c r="C65" s="446"/>
      <c r="D65" s="446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446"/>
      <c r="P65" s="447"/>
      <c r="Q65" s="52"/>
    </row>
    <row r="66" spans="1:19" x14ac:dyDescent="0.2">
      <c r="A66" s="52"/>
      <c r="B66" s="445"/>
      <c r="C66" s="446"/>
      <c r="D66" s="446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446"/>
      <c r="P66" s="447"/>
      <c r="Q66" s="52"/>
    </row>
    <row r="67" spans="1:19" x14ac:dyDescent="0.2">
      <c r="A67" s="52"/>
      <c r="B67" s="445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6"/>
      <c r="P67" s="447"/>
      <c r="Q67" s="52"/>
    </row>
    <row r="68" spans="1:19" ht="13.5" thickBot="1" x14ac:dyDescent="0.25">
      <c r="A68" s="52"/>
      <c r="B68" s="448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50"/>
      <c r="Q68" s="52"/>
    </row>
    <row r="69" spans="1:19" s="53" customFormat="1" ht="4.5" customHeight="1" thickBot="1" x14ac:dyDescent="0.25">
      <c r="A69" s="451"/>
      <c r="B69" s="451"/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S69" s="97"/>
    </row>
    <row r="70" spans="1:19" ht="15" customHeight="1" x14ac:dyDescent="0.2">
      <c r="A70" s="52"/>
      <c r="B70" s="452" t="s">
        <v>5</v>
      </c>
      <c r="C70" s="455" t="s">
        <v>180</v>
      </c>
      <c r="D70" s="456"/>
      <c r="E70" s="456"/>
      <c r="F70" s="456"/>
      <c r="G70" s="456"/>
      <c r="H70" s="456"/>
      <c r="I70" s="456"/>
      <c r="J70" s="456"/>
      <c r="K70" s="456"/>
      <c r="L70" s="456"/>
      <c r="M70" s="456"/>
      <c r="N70" s="456"/>
      <c r="O70" s="456"/>
      <c r="P70" s="457"/>
      <c r="Q70" s="52"/>
    </row>
    <row r="71" spans="1:19" ht="49.5" customHeight="1" x14ac:dyDescent="0.2">
      <c r="A71" s="52"/>
      <c r="B71" s="453"/>
      <c r="C71" s="431" t="s">
        <v>229</v>
      </c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3"/>
      <c r="Q71" s="52"/>
    </row>
    <row r="72" spans="1:19" ht="15" customHeight="1" x14ac:dyDescent="0.2">
      <c r="A72" s="52"/>
      <c r="B72" s="453"/>
      <c r="C72" s="434" t="s">
        <v>181</v>
      </c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436"/>
      <c r="Q72" s="52"/>
    </row>
    <row r="73" spans="1:19" ht="49.5" customHeight="1" x14ac:dyDescent="0.2">
      <c r="A73" s="52"/>
      <c r="B73" s="453"/>
      <c r="C73" s="431" t="s">
        <v>230</v>
      </c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3"/>
      <c r="Q73" s="52"/>
    </row>
    <row r="74" spans="1:19" ht="18" customHeight="1" x14ac:dyDescent="0.2">
      <c r="A74" s="52"/>
      <c r="B74" s="453"/>
      <c r="C74" s="434" t="s">
        <v>182</v>
      </c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6"/>
      <c r="Q74" s="52"/>
    </row>
    <row r="75" spans="1:19" ht="49.5" customHeight="1" x14ac:dyDescent="0.2">
      <c r="A75" s="52"/>
      <c r="B75" s="453"/>
      <c r="C75" s="431" t="s">
        <v>246</v>
      </c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3"/>
      <c r="Q75" s="52"/>
    </row>
    <row r="76" spans="1:19" ht="17.25" customHeight="1" x14ac:dyDescent="0.2">
      <c r="A76" s="52"/>
      <c r="B76" s="453"/>
      <c r="C76" s="434" t="s">
        <v>183</v>
      </c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6"/>
      <c r="Q76" s="52"/>
    </row>
    <row r="77" spans="1:19" ht="49.5" customHeight="1" thickBot="1" x14ac:dyDescent="0.25">
      <c r="A77" s="52"/>
      <c r="B77" s="454"/>
      <c r="C77" s="428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30"/>
      <c r="Q77" s="52"/>
    </row>
    <row r="78" spans="1:19" ht="30.75" customHeight="1" thickBot="1" x14ac:dyDescent="0.25">
      <c r="A78" s="52"/>
      <c r="B78" s="54" t="s">
        <v>63</v>
      </c>
      <c r="C78" s="437" t="s">
        <v>193</v>
      </c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9"/>
      <c r="Q78" s="52"/>
    </row>
    <row r="79" spans="1:19" ht="27.75" customHeight="1" thickBot="1" x14ac:dyDescent="0.25">
      <c r="A79" s="52"/>
      <c r="B79" s="54" t="s">
        <v>84</v>
      </c>
      <c r="C79" s="440" t="s">
        <v>85</v>
      </c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1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191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187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188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8">
    <mergeCell ref="C78:P78"/>
    <mergeCell ref="C79:P79"/>
    <mergeCell ref="B53:P68"/>
    <mergeCell ref="A69:Q69"/>
    <mergeCell ref="B70:B77"/>
    <mergeCell ref="C70:P70"/>
    <mergeCell ref="C71:P71"/>
    <mergeCell ref="C72:P72"/>
    <mergeCell ref="C73:P73"/>
    <mergeCell ref="C74:P74"/>
    <mergeCell ref="B48:B50"/>
    <mergeCell ref="C44:G44"/>
    <mergeCell ref="H44:L44"/>
    <mergeCell ref="M44:P44"/>
    <mergeCell ref="B46:P46"/>
    <mergeCell ref="C77:P77"/>
    <mergeCell ref="C75:P75"/>
    <mergeCell ref="C76:P76"/>
    <mergeCell ref="C41:G41"/>
    <mergeCell ref="H41:L41"/>
    <mergeCell ref="M41:P41"/>
    <mergeCell ref="B52:P52"/>
    <mergeCell ref="C42:G42"/>
    <mergeCell ref="H42:L42"/>
    <mergeCell ref="M42:P42"/>
    <mergeCell ref="C43:G43"/>
    <mergeCell ref="H43:L43"/>
    <mergeCell ref="M43:P43"/>
    <mergeCell ref="C36:P36"/>
    <mergeCell ref="B38:P38"/>
    <mergeCell ref="C39:G39"/>
    <mergeCell ref="H39:L39"/>
    <mergeCell ref="M39:P39"/>
    <mergeCell ref="C40:G40"/>
    <mergeCell ref="H40:L40"/>
    <mergeCell ref="M40:P40"/>
    <mergeCell ref="B29:P29"/>
    <mergeCell ref="C30:P30"/>
    <mergeCell ref="B31:P31"/>
    <mergeCell ref="C32:P32"/>
    <mergeCell ref="B33:P33"/>
    <mergeCell ref="B35:P35"/>
    <mergeCell ref="C22:P22"/>
    <mergeCell ref="C34:P34"/>
    <mergeCell ref="C24:P24"/>
    <mergeCell ref="B25:P25"/>
    <mergeCell ref="D26:P26"/>
    <mergeCell ref="B27:P27"/>
    <mergeCell ref="D28:G28"/>
    <mergeCell ref="H28:J28"/>
    <mergeCell ref="K28:M28"/>
    <mergeCell ref="N28:O28"/>
    <mergeCell ref="C16:P16"/>
    <mergeCell ref="B17:P17"/>
    <mergeCell ref="C18:P18"/>
    <mergeCell ref="B19:P19"/>
    <mergeCell ref="B20:P20"/>
    <mergeCell ref="B21:P21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F50">
    <cfRule type="cellIs" dxfId="63" priority="17" stopIfTrue="1" operator="equal">
      <formula>"0"</formula>
    </cfRule>
    <cfRule type="cellIs" dxfId="62" priority="18" stopIfTrue="1" operator="lessThanOrEqual">
      <formula>$S$5</formula>
    </cfRule>
    <cfRule type="cellIs" dxfId="61" priority="19" stopIfTrue="1" operator="greaterThanOrEqual">
      <formula>$S$2</formula>
    </cfRule>
    <cfRule type="cellIs" dxfId="48" priority="20" stopIfTrue="1" operator="between">
      <formula>$S$4</formula>
      <formula>$S$3</formula>
    </cfRule>
  </conditionalFormatting>
  <conditionalFormatting sqref="I50">
    <cfRule type="cellIs" dxfId="60" priority="13" stopIfTrue="1" operator="equal">
      <formula>"0"</formula>
    </cfRule>
    <cfRule type="cellIs" dxfId="59" priority="14" stopIfTrue="1" operator="lessThanOrEqual">
      <formula>$S$5</formula>
    </cfRule>
    <cfRule type="cellIs" dxfId="58" priority="15" stopIfTrue="1" operator="greaterThanOrEqual">
      <formula>$S$2</formula>
    </cfRule>
    <cfRule type="cellIs" dxfId="47" priority="16" stopIfTrue="1" operator="between">
      <formula>$S$4</formula>
      <formula>$S$3</formula>
    </cfRule>
  </conditionalFormatting>
  <conditionalFormatting sqref="L50">
    <cfRule type="cellIs" dxfId="57" priority="9" stopIfTrue="1" operator="equal">
      <formula>"0"</formula>
    </cfRule>
    <cfRule type="cellIs" dxfId="56" priority="10" stopIfTrue="1" operator="lessThanOrEqual">
      <formula>$S$5</formula>
    </cfRule>
    <cfRule type="cellIs" dxfId="55" priority="11" stopIfTrue="1" operator="greaterThanOrEqual">
      <formula>$S$2</formula>
    </cfRule>
    <cfRule type="cellIs" dxfId="46" priority="12" stopIfTrue="1" operator="between">
      <formula>$S$4</formula>
      <formula>$S$3</formula>
    </cfRule>
  </conditionalFormatting>
  <conditionalFormatting sqref="O50">
    <cfRule type="cellIs" dxfId="54" priority="5" stopIfTrue="1" operator="equal">
      <formula>"0"</formula>
    </cfRule>
    <cfRule type="cellIs" dxfId="53" priority="6" stopIfTrue="1" operator="lessThanOrEqual">
      <formula>$S$5</formula>
    </cfRule>
    <cfRule type="cellIs" dxfId="52" priority="7" stopIfTrue="1" operator="greaterThanOrEqual">
      <formula>$S$2</formula>
    </cfRule>
    <cfRule type="cellIs" dxfId="45" priority="8" stopIfTrue="1" operator="between">
      <formula>$S$4</formula>
      <formula>$S$3</formula>
    </cfRule>
  </conditionalFormatting>
  <conditionalFormatting sqref="P50">
    <cfRule type="cellIs" dxfId="51" priority="1" stopIfTrue="1" operator="equal">
      <formula>"0"</formula>
    </cfRule>
    <cfRule type="cellIs" dxfId="50" priority="2" stopIfTrue="1" operator="lessThanOrEqual">
      <formula>$S$5</formula>
    </cfRule>
    <cfRule type="cellIs" dxfId="49" priority="3" stopIfTrue="1" operator="greaterThanOrEqual">
      <formula>$S$2</formula>
    </cfRule>
    <cfRule type="cellIs" dxfId="44" priority="4" stopIfTrue="1" operator="between">
      <formula>$S$4</formula>
      <formula>$S$3</formula>
    </cfRule>
  </conditionalFormatting>
  <dataValidations count="6">
    <dataValidation type="list" allowBlank="1" showInputMessage="1" showErrorMessage="1" sqref="C79:P79">
      <formula1>$B$169:$B$170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$Q$104:$Q$109</formula1>
    </dataValidation>
    <dataValidation type="list" allowBlank="1" showInputMessage="1" showErrorMessage="1" sqref="C18:P18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topLeftCell="A4" zoomScale="80" zoomScaleNormal="80" workbookViewId="0">
      <selection activeCell="G15" sqref="G15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6"/>
      <c r="B1" s="461" t="s">
        <v>56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  <c r="N1" s="458" t="s">
        <v>57</v>
      </c>
      <c r="O1" s="459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6"/>
      <c r="B2" s="461" t="s">
        <v>87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3"/>
      <c r="N2" s="458" t="s">
        <v>189</v>
      </c>
      <c r="O2" s="459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6"/>
      <c r="B3" s="461" t="s">
        <v>89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3"/>
      <c r="N3" s="458" t="s">
        <v>190</v>
      </c>
      <c r="O3" s="459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6"/>
      <c r="B4" s="461" t="s">
        <v>91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3"/>
      <c r="N4" s="459" t="s">
        <v>61</v>
      </c>
      <c r="O4" s="459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60" t="str">
        <f>+GestionProcesosContratacion!C12</f>
        <v>GESTION CONTRACTUAL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67" t="s">
        <v>92</v>
      </c>
      <c r="B8" s="469" t="s">
        <v>20</v>
      </c>
      <c r="C8" s="469" t="str">
        <f>GestionProcesosContratacion!C14</f>
        <v>Gestión de los procesos de contratación</v>
      </c>
      <c r="D8" s="469"/>
      <c r="E8" s="469"/>
      <c r="F8" s="469"/>
      <c r="G8" s="469"/>
      <c r="H8" s="469"/>
      <c r="I8" s="469"/>
      <c r="J8" s="469"/>
      <c r="K8" s="469"/>
      <c r="L8" s="469"/>
      <c r="M8" s="469" t="s">
        <v>94</v>
      </c>
      <c r="N8" s="469"/>
      <c r="O8" s="469"/>
      <c r="P8" s="111"/>
      <c r="Q8" s="111"/>
      <c r="R8" s="111"/>
      <c r="S8" s="95"/>
      <c r="T8" s="111"/>
    </row>
    <row r="9" spans="1:24" s="81" customFormat="1" ht="30" customHeight="1" thickBot="1" x14ac:dyDescent="0.25">
      <c r="A9" s="468"/>
      <c r="B9" s="467"/>
      <c r="C9" s="49" t="s">
        <v>176</v>
      </c>
      <c r="D9" s="49" t="s">
        <v>93</v>
      </c>
      <c r="E9" s="49" t="s">
        <v>177</v>
      </c>
      <c r="F9" s="49" t="s">
        <v>93</v>
      </c>
      <c r="G9" s="49" t="s">
        <v>178</v>
      </c>
      <c r="H9" s="49" t="s">
        <v>93</v>
      </c>
      <c r="I9" s="49" t="s">
        <v>179</v>
      </c>
      <c r="J9" s="49" t="s">
        <v>93</v>
      </c>
      <c r="K9" s="49" t="s">
        <v>10</v>
      </c>
      <c r="L9" s="49" t="s">
        <v>93</v>
      </c>
      <c r="M9" s="467"/>
      <c r="N9" s="467"/>
      <c r="O9" s="467"/>
      <c r="P9" s="112"/>
      <c r="Q9" s="112"/>
      <c r="R9" s="112"/>
      <c r="S9" s="95"/>
      <c r="T9" s="112"/>
    </row>
    <row r="10" spans="1:24" s="53" customFormat="1" ht="90" customHeight="1" x14ac:dyDescent="0.2">
      <c r="A10" s="470" t="s">
        <v>200</v>
      </c>
      <c r="B10" s="136" t="str">
        <f>+GestionProcesosContratacion!B40</f>
        <v>Número de procesos y solicitudes de contratación tramitadas</v>
      </c>
      <c r="C10" s="115">
        <v>168</v>
      </c>
      <c r="D10" s="464">
        <f>IF(C10=0,"0",C10/C11)</f>
        <v>1</v>
      </c>
      <c r="E10" s="115">
        <v>58</v>
      </c>
      <c r="F10" s="464">
        <f>IF(E10=0,"0",E10/E11)</f>
        <v>1</v>
      </c>
      <c r="G10" s="115">
        <v>96</v>
      </c>
      <c r="H10" s="464">
        <f>IF(G10=0,"0",G10/G11)</f>
        <v>1</v>
      </c>
      <c r="I10" s="115"/>
      <c r="J10" s="464" t="str">
        <f>IF(I10=0,"0",I10/I11)</f>
        <v>0</v>
      </c>
      <c r="K10" s="117">
        <f>+C10+E10+G10+I10</f>
        <v>322</v>
      </c>
      <c r="L10" s="472">
        <f>IF(K10=0,"0",K10/K11)</f>
        <v>1</v>
      </c>
      <c r="M10" s="474"/>
      <c r="N10" s="474"/>
      <c r="O10" s="475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471"/>
      <c r="B11" s="137" t="str">
        <f>+GestionProcesosContratacion!B41</f>
        <v>Número de procesos y solicitudes de contratación recibidas</v>
      </c>
      <c r="C11" s="116">
        <v>168</v>
      </c>
      <c r="D11" s="465"/>
      <c r="E11" s="116">
        <v>58</v>
      </c>
      <c r="F11" s="465"/>
      <c r="G11" s="116">
        <v>96</v>
      </c>
      <c r="H11" s="465"/>
      <c r="I11" s="116"/>
      <c r="J11" s="465"/>
      <c r="K11" s="118">
        <f>+C11+E11+G11+I11</f>
        <v>322</v>
      </c>
      <c r="L11" s="473"/>
      <c r="M11" s="476"/>
      <c r="N11" s="476"/>
      <c r="O11" s="477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A10:A11"/>
    <mergeCell ref="D10:D11"/>
    <mergeCell ref="J10:J11"/>
    <mergeCell ref="L10:L11"/>
    <mergeCell ref="M10:O10"/>
    <mergeCell ref="M11:O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N3:O3"/>
    <mergeCell ref="B6:O6"/>
    <mergeCell ref="B4:M4"/>
    <mergeCell ref="N4:O4"/>
    <mergeCell ref="F10:F11"/>
    <mergeCell ref="H10:H11"/>
  </mergeCells>
  <conditionalFormatting sqref="L10">
    <cfRule type="cellIs" dxfId="43" priority="1" stopIfTrue="1" operator="equal">
      <formula>"0"</formula>
    </cfRule>
    <cfRule type="cellIs" dxfId="42" priority="2" stopIfTrue="1" operator="lessThanOrEqual">
      <formula>$S$5</formula>
    </cfRule>
    <cfRule type="cellIs" dxfId="41" priority="3" stopIfTrue="1" operator="greaterThanOrEqual">
      <formula>$S$2</formula>
    </cfRule>
    <cfRule type="cellIs" dxfId="4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opLeftCell="A22" zoomScale="140" zoomScaleNormal="140" workbookViewId="0">
      <selection activeCell="Q15" sqref="Q15"/>
    </sheetView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8" style="50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7" width="72.85546875" style="50" customWidth="1"/>
    <col min="18" max="18" width="11.7109375" style="50" customWidth="1"/>
    <col min="19" max="19" width="11.42578125" style="95" hidden="1" customWidth="1"/>
    <col min="20" max="16384" width="11.42578125" style="50"/>
  </cols>
  <sheetData>
    <row r="1" spans="1:19" ht="13.5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322"/>
      <c r="C2" s="325" t="s">
        <v>56</v>
      </c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328" t="s">
        <v>185</v>
      </c>
      <c r="O2" s="329"/>
      <c r="P2" s="330"/>
      <c r="S2" s="96">
        <v>0.8</v>
      </c>
    </row>
    <row r="3" spans="1:19" ht="15.75" customHeight="1" x14ac:dyDescent="0.2">
      <c r="B3" s="323"/>
      <c r="C3" s="331" t="s">
        <v>58</v>
      </c>
      <c r="D3" s="332"/>
      <c r="E3" s="332"/>
      <c r="F3" s="332"/>
      <c r="G3" s="332"/>
      <c r="H3" s="332"/>
      <c r="I3" s="332"/>
      <c r="J3" s="332"/>
      <c r="K3" s="332"/>
      <c r="L3" s="332"/>
      <c r="M3" s="333"/>
      <c r="N3" s="334" t="s">
        <v>189</v>
      </c>
      <c r="O3" s="335"/>
      <c r="P3" s="336"/>
      <c r="S3" s="96">
        <v>0.79998999999999998</v>
      </c>
    </row>
    <row r="4" spans="1:19" ht="15.75" customHeight="1" x14ac:dyDescent="0.2">
      <c r="B4" s="323"/>
      <c r="C4" s="331" t="s">
        <v>59</v>
      </c>
      <c r="D4" s="332"/>
      <c r="E4" s="332"/>
      <c r="F4" s="332"/>
      <c r="G4" s="332"/>
      <c r="H4" s="332"/>
      <c r="I4" s="332"/>
      <c r="J4" s="332"/>
      <c r="K4" s="332"/>
      <c r="L4" s="332"/>
      <c r="M4" s="333"/>
      <c r="N4" s="334" t="s">
        <v>186</v>
      </c>
      <c r="O4" s="335"/>
      <c r="P4" s="336"/>
      <c r="S4" s="96">
        <v>0.65</v>
      </c>
    </row>
    <row r="5" spans="1:19" ht="16.5" customHeight="1" thickBot="1" x14ac:dyDescent="0.25">
      <c r="B5" s="324"/>
      <c r="C5" s="337" t="s">
        <v>60</v>
      </c>
      <c r="D5" s="338"/>
      <c r="E5" s="338"/>
      <c r="F5" s="338"/>
      <c r="G5" s="338"/>
      <c r="H5" s="338"/>
      <c r="I5" s="338"/>
      <c r="J5" s="338"/>
      <c r="K5" s="338"/>
      <c r="L5" s="338"/>
      <c r="M5" s="339"/>
      <c r="N5" s="340" t="s">
        <v>61</v>
      </c>
      <c r="O5" s="341"/>
      <c r="P5" s="342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343" t="s">
        <v>65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Q7" s="52"/>
      <c r="S7" s="96"/>
    </row>
    <row r="8" spans="1:19" ht="13.5" thickBot="1" x14ac:dyDescent="0.25">
      <c r="A8" s="52"/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Q8" s="52"/>
    </row>
    <row r="9" spans="1:19" ht="3" customHeight="1" thickBot="1" x14ac:dyDescent="0.25">
      <c r="A9" s="52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52"/>
    </row>
    <row r="10" spans="1:19" ht="26.25" customHeight="1" thickBot="1" x14ac:dyDescent="0.25">
      <c r="A10" s="52"/>
      <c r="B10" s="86" t="s">
        <v>83</v>
      </c>
      <c r="C10" s="350">
        <v>2024</v>
      </c>
      <c r="D10" s="351"/>
      <c r="E10" s="351"/>
      <c r="F10" s="351"/>
      <c r="G10" s="351"/>
      <c r="H10" s="351"/>
      <c r="I10" s="352"/>
      <c r="J10" s="353" t="s">
        <v>1</v>
      </c>
      <c r="K10" s="354"/>
      <c r="L10" s="354"/>
      <c r="M10" s="354"/>
      <c r="N10" s="355" t="s">
        <v>192</v>
      </c>
      <c r="O10" s="356"/>
      <c r="P10" s="357"/>
      <c r="Q10" s="52"/>
    </row>
    <row r="11" spans="1:19" ht="4.5" customHeight="1" thickBot="1" x14ac:dyDescent="0.25">
      <c r="A11" s="52"/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1"/>
      <c r="Q11" s="52"/>
    </row>
    <row r="12" spans="1:19" ht="13.5" thickBot="1" x14ac:dyDescent="0.25">
      <c r="A12" s="52"/>
      <c r="B12" s="58" t="s">
        <v>0</v>
      </c>
      <c r="C12" s="361" t="s">
        <v>167</v>
      </c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2"/>
      <c r="Q12" s="52"/>
    </row>
    <row r="13" spans="1:19" ht="4.5" customHeight="1" thickBot="1" x14ac:dyDescent="0.25">
      <c r="A13" s="52"/>
      <c r="B13" s="363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5"/>
      <c r="Q13" s="52"/>
    </row>
    <row r="14" spans="1:19" ht="18" customHeight="1" thickBot="1" x14ac:dyDescent="0.25">
      <c r="A14" s="52"/>
      <c r="B14" s="58" t="s">
        <v>6</v>
      </c>
      <c r="C14" s="366" t="s">
        <v>219</v>
      </c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8"/>
      <c r="Q14" s="52"/>
    </row>
    <row r="15" spans="1:19" ht="4.5" customHeight="1" thickBot="1" x14ac:dyDescent="0.25">
      <c r="A15" s="52"/>
      <c r="B15" s="358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60"/>
      <c r="Q15" s="52"/>
    </row>
    <row r="16" spans="1:19" ht="32.25" customHeight="1" thickBot="1" x14ac:dyDescent="0.25">
      <c r="A16" s="52"/>
      <c r="B16" s="58" t="s">
        <v>25</v>
      </c>
      <c r="C16" s="505" t="s">
        <v>234</v>
      </c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7"/>
      <c r="Q16" s="52"/>
    </row>
    <row r="17" spans="1:17" ht="4.5" customHeight="1" thickBot="1" x14ac:dyDescent="0.25">
      <c r="A17" s="52"/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60"/>
      <c r="Q17" s="52"/>
    </row>
    <row r="18" spans="1:17" ht="26.25" customHeight="1" thickBot="1" x14ac:dyDescent="0.25">
      <c r="A18" s="52"/>
      <c r="B18" s="58" t="s">
        <v>11</v>
      </c>
      <c r="C18" s="369" t="s">
        <v>221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  <c r="Q18" s="160"/>
    </row>
    <row r="19" spans="1:17" ht="4.5" customHeight="1" thickBot="1" x14ac:dyDescent="0.25">
      <c r="A19" s="52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52"/>
    </row>
    <row r="20" spans="1:17" ht="17.25" customHeight="1" thickBot="1" x14ac:dyDescent="0.25">
      <c r="A20" s="52"/>
      <c r="B20" s="373" t="s">
        <v>26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5"/>
      <c r="Q20" s="52"/>
    </row>
    <row r="21" spans="1:17" ht="4.5" customHeight="1" thickBot="1" x14ac:dyDescent="0.25">
      <c r="A21" s="52"/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8"/>
      <c r="Q21" s="52"/>
    </row>
    <row r="22" spans="1:17" ht="51" customHeight="1" thickBot="1" x14ac:dyDescent="0.25">
      <c r="A22" s="52"/>
      <c r="B22" s="58" t="s">
        <v>3</v>
      </c>
      <c r="C22" s="379" t="s">
        <v>235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1"/>
      <c r="Q22" s="52"/>
    </row>
    <row r="23" spans="1:17" ht="4.5" customHeight="1" thickBot="1" x14ac:dyDescent="0.25">
      <c r="A23" s="52"/>
      <c r="B23" s="358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60"/>
      <c r="Q23" s="52"/>
    </row>
    <row r="24" spans="1:17" ht="108.75" customHeight="1" thickBot="1" x14ac:dyDescent="0.25">
      <c r="A24" s="52"/>
      <c r="B24" s="58" t="s">
        <v>12</v>
      </c>
      <c r="C24" s="496" t="s">
        <v>236</v>
      </c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8"/>
      <c r="Q24" s="52"/>
    </row>
    <row r="25" spans="1:17" ht="4.5" customHeight="1" thickBot="1" x14ac:dyDescent="0.25">
      <c r="A25" s="52"/>
      <c r="B25" s="386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8"/>
      <c r="Q25" s="52"/>
    </row>
    <row r="26" spans="1:17" ht="13.5" customHeight="1" thickBot="1" x14ac:dyDescent="0.25">
      <c r="A26" s="52"/>
      <c r="B26" s="59" t="s">
        <v>2</v>
      </c>
      <c r="C26" s="499">
        <v>0.8</v>
      </c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1"/>
      <c r="Q26" s="52"/>
    </row>
    <row r="27" spans="1:17" ht="4.5" customHeight="1" thickBot="1" x14ac:dyDescent="0.25">
      <c r="A27" s="52"/>
      <c r="B27" s="391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3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502" t="s">
        <v>175</v>
      </c>
      <c r="E28" s="503"/>
      <c r="F28" s="503"/>
      <c r="G28" s="504"/>
      <c r="H28" s="397" t="s">
        <v>15</v>
      </c>
      <c r="I28" s="397"/>
      <c r="J28" s="397"/>
      <c r="K28" s="502" t="s">
        <v>237</v>
      </c>
      <c r="L28" s="503"/>
      <c r="M28" s="504"/>
      <c r="N28" s="398" t="s">
        <v>16</v>
      </c>
      <c r="O28" s="399"/>
      <c r="P28" s="61" t="s">
        <v>238</v>
      </c>
      <c r="Q28" s="52"/>
    </row>
    <row r="29" spans="1:17" ht="4.5" customHeight="1" thickBot="1" x14ac:dyDescent="0.25">
      <c r="A29" s="52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2"/>
      <c r="Q29" s="52"/>
    </row>
    <row r="30" spans="1:17" ht="13.5" thickBot="1" x14ac:dyDescent="0.25">
      <c r="A30" s="52"/>
      <c r="B30" s="84" t="s">
        <v>7</v>
      </c>
      <c r="C30" s="403" t="s">
        <v>184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2"/>
      <c r="Q30" s="52"/>
    </row>
    <row r="31" spans="1:17" ht="4.5" customHeight="1" thickBot="1" x14ac:dyDescent="0.25">
      <c r="A31" s="52"/>
      <c r="B31" s="358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60"/>
      <c r="Q31" s="52"/>
    </row>
    <row r="32" spans="1:17" ht="13.5" thickBot="1" x14ac:dyDescent="0.25">
      <c r="A32" s="52"/>
      <c r="B32" s="84" t="s">
        <v>4</v>
      </c>
      <c r="C32" s="382" t="s">
        <v>70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2"/>
      <c r="Q32" s="52"/>
    </row>
    <row r="33" spans="1:17" ht="4.5" customHeight="1" thickBot="1" x14ac:dyDescent="0.25">
      <c r="A33" s="52"/>
      <c r="B33" s="358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60"/>
      <c r="Q33" s="52"/>
    </row>
    <row r="34" spans="1:17" ht="13.5" thickBot="1" x14ac:dyDescent="0.25">
      <c r="A34" s="52"/>
      <c r="B34" s="84" t="s">
        <v>23</v>
      </c>
      <c r="C34" s="382" t="s">
        <v>70</v>
      </c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2"/>
      <c r="Q34" s="52"/>
    </row>
    <row r="35" spans="1:17" ht="4.5" customHeight="1" thickBot="1" x14ac:dyDescent="0.25">
      <c r="A35" s="52"/>
      <c r="B35" s="363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5"/>
      <c r="Q35" s="52"/>
    </row>
    <row r="36" spans="1:17" ht="16.5" customHeight="1" thickBot="1" x14ac:dyDescent="0.25">
      <c r="A36" s="52"/>
      <c r="B36" s="84" t="s">
        <v>64</v>
      </c>
      <c r="C36" s="403" t="s">
        <v>70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2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404" t="s">
        <v>17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6"/>
      <c r="P38" s="407"/>
      <c r="Q38" s="52"/>
    </row>
    <row r="39" spans="1:17" x14ac:dyDescent="0.2">
      <c r="A39" s="52"/>
      <c r="B39" s="88" t="s">
        <v>22</v>
      </c>
      <c r="C39" s="404" t="s">
        <v>18</v>
      </c>
      <c r="D39" s="405"/>
      <c r="E39" s="405"/>
      <c r="F39" s="405"/>
      <c r="G39" s="407"/>
      <c r="H39" s="404" t="s">
        <v>7</v>
      </c>
      <c r="I39" s="405"/>
      <c r="J39" s="405"/>
      <c r="K39" s="405"/>
      <c r="L39" s="407"/>
      <c r="M39" s="404" t="s">
        <v>19</v>
      </c>
      <c r="N39" s="405"/>
      <c r="O39" s="406"/>
      <c r="P39" s="407"/>
      <c r="Q39" s="52"/>
    </row>
    <row r="40" spans="1:17" ht="54" customHeight="1" x14ac:dyDescent="0.2">
      <c r="A40" s="52"/>
      <c r="B40" s="150" t="s">
        <v>239</v>
      </c>
      <c r="C40" s="493" t="s">
        <v>240</v>
      </c>
      <c r="D40" s="494"/>
      <c r="E40" s="494"/>
      <c r="F40" s="494"/>
      <c r="G40" s="495"/>
      <c r="H40" s="411" t="s">
        <v>241</v>
      </c>
      <c r="I40" s="411"/>
      <c r="J40" s="411"/>
      <c r="K40" s="411"/>
      <c r="L40" s="411"/>
      <c r="M40" s="411" t="s">
        <v>200</v>
      </c>
      <c r="N40" s="411"/>
      <c r="O40" s="411"/>
      <c r="P40" s="412"/>
      <c r="Q40" s="52"/>
    </row>
    <row r="41" spans="1:17" ht="55.5" customHeight="1" x14ac:dyDescent="0.2">
      <c r="A41" s="52"/>
      <c r="B41" s="151" t="s">
        <v>242</v>
      </c>
      <c r="C41" s="493" t="s">
        <v>240</v>
      </c>
      <c r="D41" s="494"/>
      <c r="E41" s="494"/>
      <c r="F41" s="494"/>
      <c r="G41" s="495"/>
      <c r="H41" s="411" t="s">
        <v>241</v>
      </c>
      <c r="I41" s="411"/>
      <c r="J41" s="411"/>
      <c r="K41" s="411"/>
      <c r="L41" s="411"/>
      <c r="M41" s="411" t="s">
        <v>200</v>
      </c>
      <c r="N41" s="411"/>
      <c r="O41" s="411"/>
      <c r="P41" s="412"/>
      <c r="Q41" s="52"/>
    </row>
    <row r="42" spans="1:17" ht="13.5" customHeight="1" x14ac:dyDescent="0.2">
      <c r="A42" s="52"/>
      <c r="B42" s="89"/>
      <c r="C42" s="493"/>
      <c r="D42" s="494"/>
      <c r="E42" s="494"/>
      <c r="F42" s="494"/>
      <c r="G42" s="495"/>
      <c r="H42" s="421"/>
      <c r="I42" s="421"/>
      <c r="J42" s="421"/>
      <c r="K42" s="421"/>
      <c r="L42" s="421"/>
      <c r="M42" s="421"/>
      <c r="N42" s="421"/>
      <c r="O42" s="421"/>
      <c r="P42" s="422"/>
      <c r="Q42" s="52"/>
    </row>
    <row r="43" spans="1:17" ht="12.75" customHeight="1" x14ac:dyDescent="0.2">
      <c r="A43" s="52"/>
      <c r="B43" s="89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2"/>
      <c r="Q43" s="52"/>
    </row>
    <row r="44" spans="1:17" ht="11.25" customHeight="1" thickBot="1" x14ac:dyDescent="0.25">
      <c r="A44" s="52"/>
      <c r="B44" s="90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7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73" t="s">
        <v>8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5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ht="13.5" thickBot="1" x14ac:dyDescent="0.25">
      <c r="A48" s="52"/>
      <c r="B48" s="490" t="s">
        <v>20</v>
      </c>
      <c r="C48" s="154" t="s">
        <v>9</v>
      </c>
      <c r="D48" s="152" t="s">
        <v>149</v>
      </c>
      <c r="E48" s="152" t="s">
        <v>150</v>
      </c>
      <c r="F48" s="152" t="s">
        <v>151</v>
      </c>
      <c r="G48" s="152" t="s">
        <v>152</v>
      </c>
      <c r="H48" s="152" t="s">
        <v>153</v>
      </c>
      <c r="I48" s="152" t="s">
        <v>154</v>
      </c>
      <c r="J48" s="152" t="s">
        <v>155</v>
      </c>
      <c r="K48" s="152" t="s">
        <v>156</v>
      </c>
      <c r="L48" s="152" t="s">
        <v>157</v>
      </c>
      <c r="M48" s="152" t="s">
        <v>158</v>
      </c>
      <c r="N48" s="152" t="s">
        <v>159</v>
      </c>
      <c r="O48" s="152" t="s">
        <v>160</v>
      </c>
      <c r="P48" s="153" t="s">
        <v>24</v>
      </c>
      <c r="Q48" s="52"/>
    </row>
    <row r="49" spans="1:17" ht="15" customHeight="1" x14ac:dyDescent="0.2">
      <c r="A49" s="52"/>
      <c r="B49" s="491"/>
      <c r="C49" s="155" t="s">
        <v>2</v>
      </c>
      <c r="D49" s="156"/>
      <c r="E49" s="156"/>
      <c r="F49" s="156"/>
      <c r="G49" s="156"/>
      <c r="H49" s="156"/>
      <c r="I49" s="157">
        <f>+$C$26</f>
        <v>0.8</v>
      </c>
      <c r="J49" s="156"/>
      <c r="K49" s="156"/>
      <c r="L49" s="156"/>
      <c r="M49" s="156"/>
      <c r="N49" s="156"/>
      <c r="O49" s="157">
        <f>+$C$26</f>
        <v>0.8</v>
      </c>
      <c r="P49" s="158">
        <f>+$C$26</f>
        <v>0.8</v>
      </c>
      <c r="Q49" s="52"/>
    </row>
    <row r="50" spans="1:17" ht="13.5" thickBot="1" x14ac:dyDescent="0.25">
      <c r="A50" s="52"/>
      <c r="B50" s="492"/>
      <c r="C50" s="159" t="s">
        <v>10</v>
      </c>
      <c r="D50" s="67"/>
      <c r="E50" s="67"/>
      <c r="F50" s="67"/>
      <c r="G50" s="162"/>
      <c r="H50" s="162"/>
      <c r="I50" s="163">
        <f>IFERROR(Registro_ComprasSostenibles!C10/Registro_ComprasSostenibles!C11," ")</f>
        <v>1</v>
      </c>
      <c r="J50" s="162"/>
      <c r="K50" s="162"/>
      <c r="L50" s="162" t="str">
        <f>IFERROR(Registro_ComprasSostenibles!#REF!/Registro_ComprasSostenibles!#REF!," ")</f>
        <v xml:space="preserve"> </v>
      </c>
      <c r="M50" s="162"/>
      <c r="N50" s="162"/>
      <c r="O50" s="163" t="str">
        <f>IFERROR(Registro_ComprasSostenibles!E10/Registro_ComprasSostenibles!E11," ")</f>
        <v xml:space="preserve"> </v>
      </c>
      <c r="P50" s="164" t="str">
        <f>+IFERROR([1]egistro_ComprasSostenibles!L10," ")</f>
        <v xml:space="preserve"> </v>
      </c>
      <c r="Q50" s="52"/>
    </row>
    <row r="51" spans="1:17" ht="13.5" thickBot="1" x14ac:dyDescent="0.25"/>
    <row r="52" spans="1:17" ht="22.5" customHeight="1" thickBot="1" x14ac:dyDescent="0.25">
      <c r="A52" s="52"/>
      <c r="B52" s="416" t="s">
        <v>217</v>
      </c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8"/>
      <c r="Q52" s="52"/>
    </row>
    <row r="53" spans="1:17" x14ac:dyDescent="0.2">
      <c r="A53" s="52"/>
      <c r="B53" s="442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52"/>
    </row>
    <row r="54" spans="1:17" x14ac:dyDescent="0.2">
      <c r="A54" s="52"/>
      <c r="B54" s="445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7"/>
      <c r="Q54" s="52"/>
    </row>
    <row r="55" spans="1:17" x14ac:dyDescent="0.2">
      <c r="A55" s="52"/>
      <c r="B55" s="445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7"/>
      <c r="Q55" s="52"/>
    </row>
    <row r="56" spans="1:17" x14ac:dyDescent="0.2">
      <c r="A56" s="52"/>
      <c r="B56" s="445"/>
      <c r="C56" s="446"/>
      <c r="D56" s="446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446"/>
      <c r="P56" s="447"/>
      <c r="Q56" s="52"/>
    </row>
    <row r="57" spans="1:17" x14ac:dyDescent="0.2">
      <c r="A57" s="52"/>
      <c r="B57" s="445"/>
      <c r="C57" s="446"/>
      <c r="D57" s="446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446"/>
      <c r="P57" s="447"/>
      <c r="Q57" s="52"/>
    </row>
    <row r="58" spans="1:17" x14ac:dyDescent="0.2">
      <c r="A58" s="52"/>
      <c r="B58" s="445"/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7"/>
      <c r="Q58" s="52"/>
    </row>
    <row r="59" spans="1:17" x14ac:dyDescent="0.2">
      <c r="A59" s="52"/>
      <c r="B59" s="445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7"/>
      <c r="Q59" s="52"/>
    </row>
    <row r="60" spans="1:17" x14ac:dyDescent="0.2">
      <c r="A60" s="52"/>
      <c r="B60" s="445"/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7"/>
      <c r="Q60" s="52"/>
    </row>
    <row r="61" spans="1:17" x14ac:dyDescent="0.2">
      <c r="A61" s="52"/>
      <c r="B61" s="445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7"/>
      <c r="Q61" s="52"/>
    </row>
    <row r="62" spans="1:17" x14ac:dyDescent="0.2">
      <c r="A62" s="52"/>
      <c r="B62" s="445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7"/>
      <c r="Q62" s="52"/>
    </row>
    <row r="63" spans="1:17" x14ac:dyDescent="0.2">
      <c r="A63" s="52"/>
      <c r="B63" s="445"/>
      <c r="C63" s="446"/>
      <c r="D63" s="44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7"/>
      <c r="Q63" s="52"/>
    </row>
    <row r="64" spans="1:17" x14ac:dyDescent="0.2">
      <c r="A64" s="52"/>
      <c r="B64" s="445"/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7"/>
      <c r="Q64" s="52"/>
    </row>
    <row r="65" spans="1:19" x14ac:dyDescent="0.2">
      <c r="A65" s="52"/>
      <c r="B65" s="445"/>
      <c r="C65" s="446"/>
      <c r="D65" s="446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446"/>
      <c r="P65" s="447"/>
      <c r="Q65" s="52"/>
    </row>
    <row r="66" spans="1:19" x14ac:dyDescent="0.2">
      <c r="A66" s="52"/>
      <c r="B66" s="445"/>
      <c r="C66" s="446"/>
      <c r="D66" s="446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446"/>
      <c r="P66" s="447"/>
      <c r="Q66" s="52"/>
    </row>
    <row r="67" spans="1:19" x14ac:dyDescent="0.2">
      <c r="A67" s="52"/>
      <c r="B67" s="445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6"/>
      <c r="P67" s="447"/>
      <c r="Q67" s="52"/>
    </row>
    <row r="68" spans="1:19" ht="13.5" thickBot="1" x14ac:dyDescent="0.25">
      <c r="A68" s="52"/>
      <c r="B68" s="448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50"/>
      <c r="Q68" s="52"/>
    </row>
    <row r="69" spans="1:19" s="53" customFormat="1" ht="4.5" customHeight="1" thickBot="1" x14ac:dyDescent="0.25">
      <c r="A69" s="451"/>
      <c r="B69" s="451"/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S69" s="97"/>
    </row>
    <row r="70" spans="1:19" ht="15" customHeight="1" x14ac:dyDescent="0.2">
      <c r="A70" s="52"/>
      <c r="B70" s="452" t="s">
        <v>5</v>
      </c>
      <c r="C70" s="455" t="s">
        <v>243</v>
      </c>
      <c r="D70" s="456"/>
      <c r="E70" s="456"/>
      <c r="F70" s="456"/>
      <c r="G70" s="456"/>
      <c r="H70" s="456"/>
      <c r="I70" s="456"/>
      <c r="J70" s="456"/>
      <c r="K70" s="456"/>
      <c r="L70" s="456"/>
      <c r="M70" s="456"/>
      <c r="N70" s="456"/>
      <c r="O70" s="456"/>
      <c r="P70" s="457"/>
      <c r="Q70" s="52"/>
    </row>
    <row r="71" spans="1:19" ht="49.5" customHeight="1" x14ac:dyDescent="0.2">
      <c r="A71" s="52"/>
      <c r="B71" s="453"/>
      <c r="C71" s="478" t="s">
        <v>245</v>
      </c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80"/>
      <c r="Q71" s="52"/>
    </row>
    <row r="72" spans="1:19" ht="15" customHeight="1" x14ac:dyDescent="0.2">
      <c r="A72" s="52"/>
      <c r="B72" s="453"/>
      <c r="C72" s="478"/>
      <c r="D72" s="479"/>
      <c r="E72" s="479"/>
      <c r="F72" s="479"/>
      <c r="G72" s="479"/>
      <c r="H72" s="479"/>
      <c r="I72" s="479"/>
      <c r="J72" s="479"/>
      <c r="K72" s="479"/>
      <c r="L72" s="479"/>
      <c r="M72" s="479"/>
      <c r="N72" s="479"/>
      <c r="O72" s="479"/>
      <c r="P72" s="480"/>
      <c r="Q72" s="52"/>
    </row>
    <row r="73" spans="1:19" ht="49.5" customHeight="1" x14ac:dyDescent="0.2">
      <c r="A73" s="52"/>
      <c r="B73" s="453"/>
      <c r="C73" s="481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3"/>
      <c r="Q73" s="52"/>
    </row>
    <row r="74" spans="1:19" ht="18" customHeight="1" x14ac:dyDescent="0.2">
      <c r="A74" s="52"/>
      <c r="B74" s="453"/>
      <c r="C74" s="434" t="s">
        <v>244</v>
      </c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6"/>
      <c r="Q74" s="52"/>
    </row>
    <row r="75" spans="1:19" ht="49.5" customHeight="1" x14ac:dyDescent="0.2">
      <c r="A75" s="52"/>
      <c r="B75" s="453"/>
      <c r="C75" s="484"/>
      <c r="D75" s="485"/>
      <c r="E75" s="485"/>
      <c r="F75" s="485"/>
      <c r="G75" s="485"/>
      <c r="H75" s="485"/>
      <c r="I75" s="485"/>
      <c r="J75" s="485"/>
      <c r="K75" s="485"/>
      <c r="L75" s="485"/>
      <c r="M75" s="485"/>
      <c r="N75" s="485"/>
      <c r="O75" s="485"/>
      <c r="P75" s="486"/>
      <c r="Q75" s="52"/>
    </row>
    <row r="76" spans="1:19" ht="17.25" customHeight="1" x14ac:dyDescent="0.2">
      <c r="A76" s="52"/>
      <c r="B76" s="453"/>
      <c r="C76" s="484"/>
      <c r="D76" s="485"/>
      <c r="E76" s="485"/>
      <c r="F76" s="485"/>
      <c r="G76" s="485"/>
      <c r="H76" s="485"/>
      <c r="I76" s="485"/>
      <c r="J76" s="485"/>
      <c r="K76" s="485"/>
      <c r="L76" s="485"/>
      <c r="M76" s="485"/>
      <c r="N76" s="485"/>
      <c r="O76" s="485"/>
      <c r="P76" s="486"/>
      <c r="Q76" s="52"/>
    </row>
    <row r="77" spans="1:19" ht="49.5" customHeight="1" thickBot="1" x14ac:dyDescent="0.25">
      <c r="A77" s="52"/>
      <c r="B77" s="454"/>
      <c r="C77" s="487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9"/>
      <c r="Q77" s="52"/>
    </row>
    <row r="78" spans="1:19" ht="30.75" customHeight="1" thickBot="1" x14ac:dyDescent="0.25">
      <c r="A78" s="52"/>
      <c r="B78" s="54" t="s">
        <v>63</v>
      </c>
      <c r="C78" s="437" t="s">
        <v>193</v>
      </c>
      <c r="D78" s="438"/>
      <c r="E78" s="438"/>
      <c r="F78" s="438"/>
      <c r="G78" s="438"/>
      <c r="H78" s="438"/>
      <c r="I78" s="438"/>
      <c r="J78" s="438"/>
      <c r="K78" s="438"/>
      <c r="L78" s="438"/>
      <c r="M78" s="438"/>
      <c r="N78" s="438"/>
      <c r="O78" s="438"/>
      <c r="P78" s="439"/>
      <c r="Q78" s="52"/>
    </row>
    <row r="79" spans="1:19" ht="27.75" customHeight="1" thickBot="1" x14ac:dyDescent="0.25">
      <c r="A79" s="52"/>
      <c r="B79" s="54" t="s">
        <v>84</v>
      </c>
      <c r="C79" s="440" t="s">
        <v>85</v>
      </c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1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191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187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188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50"/>
    <mergeCell ref="B52:P52"/>
    <mergeCell ref="C78:P78"/>
    <mergeCell ref="C79:P79"/>
    <mergeCell ref="B53:P68"/>
    <mergeCell ref="A69:Q69"/>
    <mergeCell ref="B70:B77"/>
    <mergeCell ref="C70:P70"/>
    <mergeCell ref="C71:P73"/>
    <mergeCell ref="C74:P74"/>
    <mergeCell ref="C75:P77"/>
  </mergeCells>
  <conditionalFormatting sqref="I50">
    <cfRule type="cellIs" dxfId="39" priority="9" stopIfTrue="1" operator="equal">
      <formula>"0"</formula>
    </cfRule>
    <cfRule type="cellIs" dxfId="38" priority="10" stopIfTrue="1" operator="lessThanOrEqual">
      <formula>$S$5</formula>
    </cfRule>
    <cfRule type="cellIs" dxfId="37" priority="11" stopIfTrue="1" operator="greaterThanOrEqual">
      <formula>$S$2</formula>
    </cfRule>
    <cfRule type="cellIs" dxfId="30" priority="12" stopIfTrue="1" operator="between">
      <formula>$S$4</formula>
      <formula>$S$3</formula>
    </cfRule>
  </conditionalFormatting>
  <conditionalFormatting sqref="O50">
    <cfRule type="cellIs" dxfId="36" priority="5" stopIfTrue="1" operator="equal">
      <formula>"0"</formula>
    </cfRule>
    <cfRule type="cellIs" dxfId="35" priority="6" stopIfTrue="1" operator="lessThanOrEqual">
      <formula>$S$5</formula>
    </cfRule>
    <cfRule type="cellIs" dxfId="34" priority="7" stopIfTrue="1" operator="greaterThanOrEqual">
      <formula>$S$2</formula>
    </cfRule>
    <cfRule type="cellIs" dxfId="29" priority="8" stopIfTrue="1" operator="between">
      <formula>$S$4</formula>
      <formula>$S$3</formula>
    </cfRule>
  </conditionalFormatting>
  <conditionalFormatting sqref="P50">
    <cfRule type="cellIs" dxfId="33" priority="1" stopIfTrue="1" operator="equal">
      <formula>"0"</formula>
    </cfRule>
    <cfRule type="cellIs" dxfId="32" priority="2" stopIfTrue="1" operator="lessThanOrEqual">
      <formula>$S$5</formula>
    </cfRule>
    <cfRule type="cellIs" dxfId="31" priority="3" stopIfTrue="1" operator="greaterThanOrEqual">
      <formula>$S$2</formula>
    </cfRule>
    <cfRule type="cellIs" dxfId="28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$B$129:$B$135</formula1>
    </dataValidation>
    <dataValidation type="list" allowBlank="1" showInputMessage="1" showErrorMessage="1" sqref="C32:P32 C34:P34 C36:P36">
      <formula1>$Q$104:$Q$109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79:P79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80" zoomScaleNormal="80" workbookViewId="0">
      <selection activeCell="N10" sqref="N10:N11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8" width="15.7109375" style="75" customWidth="1"/>
    <col min="9" max="9" width="5.28515625" style="75" customWidth="1"/>
    <col min="10" max="10" width="10.7109375" style="75" customWidth="1"/>
    <col min="11" max="11" width="27.5703125" style="75" bestFit="1" customWidth="1"/>
    <col min="12" max="14" width="11.42578125" style="107"/>
    <col min="15" max="15" width="11.42578125" style="95" hidden="1" customWidth="1"/>
    <col min="16" max="16" width="11.42578125" style="107"/>
    <col min="17" max="16384" width="11.42578125" style="75"/>
  </cols>
  <sheetData>
    <row r="1" spans="1:20" ht="30" customHeight="1" x14ac:dyDescent="0.25">
      <c r="A1" s="466"/>
      <c r="B1" s="461" t="s">
        <v>56</v>
      </c>
      <c r="C1" s="462"/>
      <c r="D1" s="462"/>
      <c r="E1" s="462"/>
      <c r="F1" s="462"/>
      <c r="G1" s="462"/>
      <c r="H1" s="462"/>
      <c r="I1" s="463"/>
      <c r="J1" s="458" t="s">
        <v>57</v>
      </c>
      <c r="K1" s="459"/>
      <c r="L1" s="106"/>
      <c r="M1" s="106"/>
      <c r="P1" s="106"/>
      <c r="Q1" s="72"/>
      <c r="R1" s="72"/>
      <c r="S1" s="73"/>
      <c r="T1" s="74"/>
    </row>
    <row r="2" spans="1:20" s="53" customFormat="1" ht="30" customHeight="1" x14ac:dyDescent="0.25">
      <c r="A2" s="466"/>
      <c r="B2" s="461" t="s">
        <v>87</v>
      </c>
      <c r="C2" s="462"/>
      <c r="D2" s="462"/>
      <c r="E2" s="462"/>
      <c r="F2" s="462"/>
      <c r="G2" s="462"/>
      <c r="H2" s="462"/>
      <c r="I2" s="463"/>
      <c r="J2" s="458" t="s">
        <v>189</v>
      </c>
      <c r="K2" s="459"/>
      <c r="L2" s="108"/>
      <c r="M2" s="108"/>
      <c r="N2" s="109"/>
      <c r="O2" s="96">
        <v>0.8</v>
      </c>
      <c r="P2" s="108"/>
      <c r="Q2" s="76"/>
      <c r="R2" s="76"/>
      <c r="S2" s="77"/>
      <c r="T2" s="78"/>
    </row>
    <row r="3" spans="1:20" s="53" customFormat="1" ht="30" customHeight="1" x14ac:dyDescent="0.25">
      <c r="A3" s="466"/>
      <c r="B3" s="461" t="s">
        <v>89</v>
      </c>
      <c r="C3" s="462"/>
      <c r="D3" s="462"/>
      <c r="E3" s="462"/>
      <c r="F3" s="462"/>
      <c r="G3" s="462"/>
      <c r="H3" s="462"/>
      <c r="I3" s="463"/>
      <c r="J3" s="458" t="s">
        <v>190</v>
      </c>
      <c r="K3" s="459"/>
      <c r="L3" s="108"/>
      <c r="M3" s="108"/>
      <c r="N3" s="109"/>
      <c r="O3" s="96">
        <v>0.79998999999999998</v>
      </c>
      <c r="P3" s="108"/>
      <c r="Q3" s="76"/>
      <c r="R3" s="76"/>
      <c r="S3" s="77"/>
      <c r="T3" s="78"/>
    </row>
    <row r="4" spans="1:20" s="53" customFormat="1" ht="30" customHeight="1" x14ac:dyDescent="0.25">
      <c r="A4" s="466"/>
      <c r="B4" s="461" t="s">
        <v>91</v>
      </c>
      <c r="C4" s="462"/>
      <c r="D4" s="462"/>
      <c r="E4" s="462"/>
      <c r="F4" s="462"/>
      <c r="G4" s="462"/>
      <c r="H4" s="462"/>
      <c r="I4" s="463"/>
      <c r="J4" s="459" t="s">
        <v>61</v>
      </c>
      <c r="K4" s="459"/>
      <c r="L4" s="110"/>
      <c r="M4" s="110"/>
      <c r="N4" s="109"/>
      <c r="O4" s="96">
        <v>0.65</v>
      </c>
      <c r="P4" s="110"/>
      <c r="Q4" s="79"/>
      <c r="R4" s="79"/>
      <c r="S4" s="77"/>
      <c r="T4" s="78"/>
    </row>
    <row r="5" spans="1:20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2"/>
      <c r="J5" s="102"/>
      <c r="K5" s="102"/>
      <c r="L5" s="110"/>
      <c r="M5" s="110"/>
      <c r="N5" s="109"/>
      <c r="O5" s="96">
        <v>0.64999899999999999</v>
      </c>
      <c r="P5" s="110"/>
      <c r="Q5" s="79"/>
      <c r="R5" s="79"/>
      <c r="S5" s="77"/>
      <c r="T5" s="78"/>
    </row>
    <row r="6" spans="1:20" s="53" customFormat="1" ht="24.75" customHeight="1" x14ac:dyDescent="0.2">
      <c r="A6" s="103" t="s">
        <v>0</v>
      </c>
      <c r="B6" s="460" t="str">
        <f>+Compras_Sostenibles!C12</f>
        <v>GESTION CONTRACTUAL</v>
      </c>
      <c r="C6" s="460"/>
      <c r="D6" s="460"/>
      <c r="E6" s="460"/>
      <c r="F6" s="460"/>
      <c r="G6" s="460"/>
      <c r="H6" s="460"/>
      <c r="I6" s="460"/>
      <c r="J6" s="460"/>
      <c r="K6" s="460"/>
      <c r="L6" s="109"/>
      <c r="M6" s="109"/>
      <c r="N6" s="109"/>
      <c r="O6" s="96"/>
      <c r="P6" s="109"/>
    </row>
    <row r="7" spans="1:20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9"/>
      <c r="M7" s="109"/>
      <c r="N7" s="109"/>
      <c r="O7" s="96"/>
      <c r="P7" s="109"/>
    </row>
    <row r="8" spans="1:20" s="80" customFormat="1" ht="30" customHeight="1" x14ac:dyDescent="0.2">
      <c r="A8" s="467" t="s">
        <v>92</v>
      </c>
      <c r="B8" s="469" t="s">
        <v>20</v>
      </c>
      <c r="C8" s="469" t="str">
        <f>Compras_Sostenibles!C14</f>
        <v>Compras Públicas Sostenibles</v>
      </c>
      <c r="D8" s="469"/>
      <c r="E8" s="469"/>
      <c r="F8" s="469"/>
      <c r="G8" s="469"/>
      <c r="H8" s="469"/>
      <c r="I8" s="469" t="s">
        <v>94</v>
      </c>
      <c r="J8" s="469"/>
      <c r="K8" s="469"/>
      <c r="L8" s="111"/>
      <c r="M8" s="111"/>
      <c r="N8" s="111"/>
      <c r="O8" s="95"/>
      <c r="P8" s="111"/>
    </row>
    <row r="9" spans="1:20" s="81" customFormat="1" ht="30" customHeight="1" thickBot="1" x14ac:dyDescent="0.25">
      <c r="A9" s="468"/>
      <c r="B9" s="467"/>
      <c r="C9" s="49" t="s">
        <v>232</v>
      </c>
      <c r="D9" s="49" t="s">
        <v>93</v>
      </c>
      <c r="E9" s="49" t="s">
        <v>233</v>
      </c>
      <c r="F9" s="49" t="s">
        <v>93</v>
      </c>
      <c r="G9" s="49" t="s">
        <v>10</v>
      </c>
      <c r="H9" s="49" t="s">
        <v>93</v>
      </c>
      <c r="I9" s="467"/>
      <c r="J9" s="467"/>
      <c r="K9" s="467"/>
      <c r="L9" s="112"/>
      <c r="M9" s="112"/>
      <c r="N9" s="112"/>
      <c r="O9" s="95"/>
      <c r="P9" s="112"/>
    </row>
    <row r="10" spans="1:20" s="53" customFormat="1" ht="90" customHeight="1" x14ac:dyDescent="0.2">
      <c r="A10" s="508" t="str">
        <f>+Compras_Sostenibles!M40</f>
        <v>Coordinador Grupo de Contratos</v>
      </c>
      <c r="B10" s="113" t="str">
        <f>Compras_Sostenibles!B40</f>
        <v>Procesos contractuales a los que se les incluyó criterios de sostenibilidad</v>
      </c>
      <c r="C10" s="115">
        <v>6</v>
      </c>
      <c r="D10" s="464">
        <f>IF(C10=0,"0",C10/C11)</f>
        <v>1</v>
      </c>
      <c r="E10" s="115"/>
      <c r="F10" s="464" t="str">
        <f>IF(E10=0,"0",E10/E11)</f>
        <v>0</v>
      </c>
      <c r="G10" s="117">
        <f>C10+E10</f>
        <v>6</v>
      </c>
      <c r="H10" s="510">
        <f>IF(G10=0,"0",G10/G11)</f>
        <v>1</v>
      </c>
      <c r="I10" s="474"/>
      <c r="J10" s="474"/>
      <c r="K10" s="475"/>
      <c r="L10" s="109"/>
      <c r="M10" s="109"/>
      <c r="N10" s="109"/>
      <c r="O10" s="95"/>
      <c r="P10" s="109"/>
    </row>
    <row r="11" spans="1:20" s="53" customFormat="1" ht="117.75" customHeight="1" x14ac:dyDescent="0.2">
      <c r="A11" s="509"/>
      <c r="B11" s="114" t="str">
        <f>Compras_Sostenibles!B41</f>
        <v>Procesos identificados por las áreas solicitantes para inclusión de criterios de sostenibilidad</v>
      </c>
      <c r="C11" s="116">
        <v>6</v>
      </c>
      <c r="D11" s="465"/>
      <c r="E11" s="116"/>
      <c r="F11" s="465"/>
      <c r="G11" s="118">
        <f>C11+E11</f>
        <v>6</v>
      </c>
      <c r="H11" s="511"/>
      <c r="I11" s="476"/>
      <c r="J11" s="476"/>
      <c r="K11" s="477"/>
      <c r="L11" s="109"/>
      <c r="M11" s="109"/>
      <c r="N11" s="109"/>
      <c r="O11" s="95"/>
      <c r="P11" s="109"/>
    </row>
    <row r="12" spans="1:20" ht="30" customHeight="1" x14ac:dyDescent="0.2">
      <c r="B12" s="73"/>
      <c r="C12" s="83"/>
      <c r="D12" s="83"/>
      <c r="E12" s="83"/>
      <c r="F12" s="83"/>
      <c r="G12" s="83"/>
      <c r="H12" s="83"/>
    </row>
    <row r="66" spans="15:15" ht="30" customHeight="1" x14ac:dyDescent="0.2">
      <c r="O66" s="97"/>
    </row>
    <row r="136" spans="15:15" ht="30" customHeight="1" x14ac:dyDescent="0.2">
      <c r="O136" s="98"/>
    </row>
    <row r="137" spans="15:15" ht="30" customHeight="1" x14ac:dyDescent="0.2">
      <c r="O137" s="98"/>
    </row>
    <row r="138" spans="15:15" ht="30" customHeight="1" x14ac:dyDescent="0.2">
      <c r="O138" s="98"/>
    </row>
    <row r="139" spans="15:15" ht="30" customHeight="1" x14ac:dyDescent="0.2">
      <c r="O139" s="98"/>
    </row>
    <row r="140" spans="15:15" ht="30" customHeight="1" x14ac:dyDescent="0.2">
      <c r="O140" s="98"/>
    </row>
    <row r="141" spans="15:15" ht="30" customHeight="1" x14ac:dyDescent="0.2">
      <c r="O141" s="98"/>
    </row>
    <row r="142" spans="15:15" ht="30" customHeight="1" x14ac:dyDescent="0.2">
      <c r="O142" s="98"/>
    </row>
    <row r="143" spans="15:15" ht="30" customHeight="1" x14ac:dyDescent="0.2">
      <c r="O143" s="98"/>
    </row>
    <row r="144" spans="15:15" ht="30" customHeight="1" x14ac:dyDescent="0.2">
      <c r="O144" s="98"/>
    </row>
    <row r="145" spans="15:15" ht="30" customHeight="1" x14ac:dyDescent="0.2">
      <c r="O145" s="98"/>
    </row>
    <row r="146" spans="15:15" ht="30" customHeight="1" x14ac:dyDescent="0.2">
      <c r="O146" s="98"/>
    </row>
  </sheetData>
  <sheetProtection formatColumns="0" formatRows="0"/>
  <mergeCells count="20">
    <mergeCell ref="I10:K10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I11:K11"/>
    <mergeCell ref="B6:K6"/>
    <mergeCell ref="A8:A9"/>
    <mergeCell ref="B8:B9"/>
    <mergeCell ref="C8:H8"/>
    <mergeCell ref="I8:K9"/>
    <mergeCell ref="A10:A11"/>
    <mergeCell ref="D10:D11"/>
    <mergeCell ref="F10:F11"/>
    <mergeCell ref="H10:H11"/>
  </mergeCells>
  <conditionalFormatting sqref="H10">
    <cfRule type="cellIs" dxfId="27" priority="1" stopIfTrue="1" operator="equal">
      <formula>"0"</formula>
    </cfRule>
    <cfRule type="cellIs" dxfId="26" priority="2" stopIfTrue="1" operator="lessThanOrEqual">
      <formula>$O$5</formula>
    </cfRule>
    <cfRule type="cellIs" dxfId="25" priority="3" stopIfTrue="1" operator="greaterThanOrEqual">
      <formula>$O$2</formula>
    </cfRule>
    <cfRule type="cellIs" dxfId="24" priority="4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6"/>
  <sheetViews>
    <sheetView topLeftCell="A38" zoomScale="91" zoomScaleNormal="91" workbookViewId="0">
      <selection activeCell="R70" sqref="R70"/>
    </sheetView>
  </sheetViews>
  <sheetFormatPr baseColWidth="10" defaultRowHeight="12.75" x14ac:dyDescent="0.2"/>
  <cols>
    <col min="1" max="1" width="1.7109375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7.5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322"/>
      <c r="C2" s="325" t="s">
        <v>56</v>
      </c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328" t="s">
        <v>185</v>
      </c>
      <c r="O2" s="329"/>
      <c r="P2" s="330"/>
      <c r="S2" s="96">
        <v>0.8</v>
      </c>
    </row>
    <row r="3" spans="1:19" ht="15.75" customHeight="1" x14ac:dyDescent="0.2">
      <c r="B3" s="323"/>
      <c r="C3" s="331" t="s">
        <v>58</v>
      </c>
      <c r="D3" s="332"/>
      <c r="E3" s="332"/>
      <c r="F3" s="332"/>
      <c r="G3" s="332"/>
      <c r="H3" s="332"/>
      <c r="I3" s="332"/>
      <c r="J3" s="332"/>
      <c r="K3" s="332"/>
      <c r="L3" s="332"/>
      <c r="M3" s="333"/>
      <c r="N3" s="334" t="s">
        <v>189</v>
      </c>
      <c r="O3" s="335"/>
      <c r="P3" s="336"/>
      <c r="S3" s="96">
        <v>0.79998999999999998</v>
      </c>
    </row>
    <row r="4" spans="1:19" ht="15.75" customHeight="1" x14ac:dyDescent="0.2">
      <c r="B4" s="323"/>
      <c r="C4" s="331" t="s">
        <v>59</v>
      </c>
      <c r="D4" s="332"/>
      <c r="E4" s="332"/>
      <c r="F4" s="332"/>
      <c r="G4" s="332"/>
      <c r="H4" s="332"/>
      <c r="I4" s="332"/>
      <c r="J4" s="332"/>
      <c r="K4" s="332"/>
      <c r="L4" s="332"/>
      <c r="M4" s="333"/>
      <c r="N4" s="334" t="s">
        <v>186</v>
      </c>
      <c r="O4" s="335"/>
      <c r="P4" s="336"/>
      <c r="S4" s="96">
        <v>0.65</v>
      </c>
    </row>
    <row r="5" spans="1:19" ht="16.5" customHeight="1" thickBot="1" x14ac:dyDescent="0.25">
      <c r="B5" s="324"/>
      <c r="C5" s="337" t="s">
        <v>60</v>
      </c>
      <c r="D5" s="338"/>
      <c r="E5" s="338"/>
      <c r="F5" s="338"/>
      <c r="G5" s="338"/>
      <c r="H5" s="338"/>
      <c r="I5" s="338"/>
      <c r="J5" s="338"/>
      <c r="K5" s="338"/>
      <c r="L5" s="338"/>
      <c r="M5" s="339"/>
      <c r="N5" s="340" t="s">
        <v>61</v>
      </c>
      <c r="O5" s="341"/>
      <c r="P5" s="342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343" t="s">
        <v>65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Q7" s="52"/>
      <c r="S7" s="96"/>
    </row>
    <row r="8" spans="1:19" ht="13.5" thickBot="1" x14ac:dyDescent="0.25">
      <c r="A8" s="52"/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Q8" s="52"/>
    </row>
    <row r="9" spans="1:19" ht="6.75" customHeight="1" thickBot="1" x14ac:dyDescent="0.25">
      <c r="A9" s="52"/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52"/>
    </row>
    <row r="10" spans="1:19" ht="26.25" customHeight="1" thickBot="1" x14ac:dyDescent="0.25">
      <c r="A10" s="52"/>
      <c r="B10" s="86" t="s">
        <v>83</v>
      </c>
      <c r="C10" s="350">
        <v>2024</v>
      </c>
      <c r="D10" s="351"/>
      <c r="E10" s="351"/>
      <c r="F10" s="351"/>
      <c r="G10" s="351"/>
      <c r="H10" s="351"/>
      <c r="I10" s="352"/>
      <c r="J10" s="353" t="s">
        <v>1</v>
      </c>
      <c r="K10" s="354"/>
      <c r="L10" s="354"/>
      <c r="M10" s="354"/>
      <c r="N10" s="355" t="s">
        <v>220</v>
      </c>
      <c r="O10" s="356"/>
      <c r="P10" s="357"/>
      <c r="Q10" s="52"/>
    </row>
    <row r="11" spans="1:19" ht="4.5" customHeight="1" thickBot="1" x14ac:dyDescent="0.25">
      <c r="A11" s="52"/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1"/>
      <c r="Q11" s="52"/>
    </row>
    <row r="12" spans="1:19" ht="13.5" thickBot="1" x14ac:dyDescent="0.25">
      <c r="A12" s="52"/>
      <c r="B12" s="58" t="s">
        <v>0</v>
      </c>
      <c r="C12" s="361" t="s">
        <v>167</v>
      </c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2"/>
      <c r="Q12" s="52"/>
    </row>
    <row r="13" spans="1:19" ht="4.5" customHeight="1" thickBot="1" x14ac:dyDescent="0.25">
      <c r="A13" s="52"/>
      <c r="B13" s="363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5"/>
      <c r="Q13" s="52"/>
    </row>
    <row r="14" spans="1:19" ht="18" customHeight="1" thickBot="1" x14ac:dyDescent="0.25">
      <c r="A14" s="52"/>
      <c r="B14" s="58" t="s">
        <v>6</v>
      </c>
      <c r="C14" s="366" t="s">
        <v>212</v>
      </c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8"/>
      <c r="Q14" s="52"/>
    </row>
    <row r="15" spans="1:19" ht="4.5" customHeight="1" thickBot="1" x14ac:dyDescent="0.25">
      <c r="A15" s="52"/>
      <c r="B15" s="358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60"/>
      <c r="Q15" s="52"/>
    </row>
    <row r="16" spans="1:19" ht="32.25" customHeight="1" thickBot="1" x14ac:dyDescent="0.25">
      <c r="A16" s="52"/>
      <c r="B16" s="58" t="s">
        <v>25</v>
      </c>
      <c r="C16" s="366" t="s">
        <v>211</v>
      </c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8"/>
      <c r="Q16" s="52"/>
    </row>
    <row r="17" spans="1:17" ht="4.5" customHeight="1" thickBot="1" x14ac:dyDescent="0.25">
      <c r="A17" s="52"/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60"/>
      <c r="Q17" s="52"/>
    </row>
    <row r="18" spans="1:17" ht="26.25" customHeight="1" thickBot="1" x14ac:dyDescent="0.25">
      <c r="A18" s="52"/>
      <c r="B18" s="58" t="s">
        <v>11</v>
      </c>
      <c r="C18" s="369" t="s">
        <v>223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1"/>
      <c r="Q18" s="52"/>
    </row>
    <row r="19" spans="1:17" ht="4.5" customHeight="1" thickBot="1" x14ac:dyDescent="0.25">
      <c r="A19" s="52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52"/>
    </row>
    <row r="20" spans="1:17" ht="17.25" customHeight="1" thickBot="1" x14ac:dyDescent="0.25">
      <c r="A20" s="52"/>
      <c r="B20" s="373" t="s">
        <v>26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5"/>
      <c r="Q20" s="52"/>
    </row>
    <row r="21" spans="1:17" ht="4.5" customHeight="1" thickBot="1" x14ac:dyDescent="0.25">
      <c r="A21" s="52"/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8"/>
      <c r="Q21" s="52"/>
    </row>
    <row r="22" spans="1:17" ht="51" customHeight="1" thickBot="1" x14ac:dyDescent="0.25">
      <c r="A22" s="52"/>
      <c r="B22" s="58" t="s">
        <v>3</v>
      </c>
      <c r="C22" s="379" t="s">
        <v>202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1"/>
      <c r="Q22" s="52"/>
    </row>
    <row r="23" spans="1:17" ht="4.5" customHeight="1" thickBot="1" x14ac:dyDescent="0.25">
      <c r="A23" s="52"/>
      <c r="B23" s="358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60"/>
      <c r="Q23" s="52"/>
    </row>
    <row r="24" spans="1:17" ht="82.5" customHeight="1" thickBot="1" x14ac:dyDescent="0.25">
      <c r="A24" s="52"/>
      <c r="B24" s="58" t="s">
        <v>12</v>
      </c>
      <c r="C24" s="383" t="s">
        <v>203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  <c r="Q24" s="52"/>
    </row>
    <row r="25" spans="1:17" ht="4.5" customHeight="1" thickBot="1" x14ac:dyDescent="0.25">
      <c r="A25" s="52"/>
      <c r="B25" s="386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8"/>
      <c r="Q25" s="52"/>
    </row>
    <row r="26" spans="1:17" ht="13.5" customHeight="1" thickBot="1" x14ac:dyDescent="0.25">
      <c r="A26" s="52"/>
      <c r="B26" s="59" t="s">
        <v>2</v>
      </c>
      <c r="C26" s="127">
        <v>0.8</v>
      </c>
      <c r="D26" s="389" t="s">
        <v>204</v>
      </c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90"/>
      <c r="Q26" s="52"/>
    </row>
    <row r="27" spans="1:17" ht="4.5" customHeight="1" thickBot="1" x14ac:dyDescent="0.25">
      <c r="A27" s="52"/>
      <c r="B27" s="391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3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394" t="s">
        <v>205</v>
      </c>
      <c r="E28" s="395"/>
      <c r="F28" s="395"/>
      <c r="G28" s="396"/>
      <c r="H28" s="512" t="s">
        <v>15</v>
      </c>
      <c r="I28" s="512"/>
      <c r="J28" s="512"/>
      <c r="K28" s="394" t="s">
        <v>206</v>
      </c>
      <c r="L28" s="395"/>
      <c r="M28" s="396"/>
      <c r="N28" s="513" t="s">
        <v>16</v>
      </c>
      <c r="O28" s="514"/>
      <c r="P28" s="128" t="s">
        <v>207</v>
      </c>
      <c r="Q28" s="52"/>
    </row>
    <row r="29" spans="1:17" ht="4.5" customHeight="1" thickBot="1" x14ac:dyDescent="0.25">
      <c r="A29" s="52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2"/>
      <c r="Q29" s="52"/>
    </row>
    <row r="30" spans="1:17" ht="13.5" thickBot="1" x14ac:dyDescent="0.25">
      <c r="A30" s="52"/>
      <c r="B30" s="84" t="s">
        <v>7</v>
      </c>
      <c r="C30" s="403" t="s">
        <v>184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2"/>
      <c r="Q30" s="52"/>
    </row>
    <row r="31" spans="1:17" ht="4.5" customHeight="1" thickBot="1" x14ac:dyDescent="0.25">
      <c r="A31" s="52"/>
      <c r="B31" s="358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60"/>
      <c r="Q31" s="52"/>
    </row>
    <row r="32" spans="1:17" ht="13.5" thickBot="1" x14ac:dyDescent="0.25">
      <c r="A32" s="52"/>
      <c r="B32" s="84" t="s">
        <v>4</v>
      </c>
      <c r="C32" s="382" t="s">
        <v>71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2"/>
      <c r="Q32" s="52"/>
    </row>
    <row r="33" spans="1:17" ht="4.5" customHeight="1" thickBot="1" x14ac:dyDescent="0.25">
      <c r="A33" s="52"/>
      <c r="B33" s="358"/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60"/>
      <c r="Q33" s="52"/>
    </row>
    <row r="34" spans="1:17" ht="13.5" thickBot="1" x14ac:dyDescent="0.25">
      <c r="A34" s="52"/>
      <c r="B34" s="84" t="s">
        <v>23</v>
      </c>
      <c r="C34" s="382" t="s">
        <v>71</v>
      </c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2"/>
      <c r="Q34" s="52"/>
    </row>
    <row r="35" spans="1:17" ht="4.5" customHeight="1" thickBot="1" x14ac:dyDescent="0.25">
      <c r="A35" s="52"/>
      <c r="B35" s="363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5"/>
      <c r="Q35" s="52"/>
    </row>
    <row r="36" spans="1:17" ht="16.5" customHeight="1" thickBot="1" x14ac:dyDescent="0.25">
      <c r="A36" s="52"/>
      <c r="B36" s="84" t="s">
        <v>64</v>
      </c>
      <c r="C36" s="403" t="s">
        <v>71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2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404" t="s">
        <v>17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6"/>
      <c r="P38" s="407"/>
      <c r="Q38" s="52"/>
    </row>
    <row r="39" spans="1:17" x14ac:dyDescent="0.2">
      <c r="A39" s="52"/>
      <c r="B39" s="88" t="s">
        <v>22</v>
      </c>
      <c r="C39" s="404" t="s">
        <v>18</v>
      </c>
      <c r="D39" s="405"/>
      <c r="E39" s="405"/>
      <c r="F39" s="405"/>
      <c r="G39" s="407"/>
      <c r="H39" s="404" t="s">
        <v>7</v>
      </c>
      <c r="I39" s="405"/>
      <c r="J39" s="405"/>
      <c r="K39" s="405"/>
      <c r="L39" s="407"/>
      <c r="M39" s="404" t="s">
        <v>19</v>
      </c>
      <c r="N39" s="405"/>
      <c r="O39" s="406"/>
      <c r="P39" s="407"/>
      <c r="Q39" s="52"/>
    </row>
    <row r="40" spans="1:17" ht="54" customHeight="1" x14ac:dyDescent="0.2">
      <c r="A40" s="52"/>
      <c r="B40" s="129" t="s">
        <v>208</v>
      </c>
      <c r="C40" s="515" t="s">
        <v>209</v>
      </c>
      <c r="D40" s="516"/>
      <c r="E40" s="516"/>
      <c r="F40" s="516"/>
      <c r="G40" s="517"/>
      <c r="H40" s="518" t="s">
        <v>199</v>
      </c>
      <c r="I40" s="518"/>
      <c r="J40" s="518"/>
      <c r="K40" s="518"/>
      <c r="L40" s="518"/>
      <c r="M40" s="518" t="s">
        <v>200</v>
      </c>
      <c r="N40" s="518"/>
      <c r="O40" s="518"/>
      <c r="P40" s="519"/>
      <c r="Q40" s="52"/>
    </row>
    <row r="41" spans="1:17" ht="55.5" customHeight="1" thickBot="1" x14ac:dyDescent="0.25">
      <c r="A41" s="52"/>
      <c r="B41" s="130" t="s">
        <v>210</v>
      </c>
      <c r="C41" s="520" t="s">
        <v>209</v>
      </c>
      <c r="D41" s="521"/>
      <c r="E41" s="521"/>
      <c r="F41" s="521"/>
      <c r="G41" s="522"/>
      <c r="H41" s="523" t="s">
        <v>199</v>
      </c>
      <c r="I41" s="523"/>
      <c r="J41" s="523"/>
      <c r="K41" s="523"/>
      <c r="L41" s="523"/>
      <c r="M41" s="523" t="s">
        <v>200</v>
      </c>
      <c r="N41" s="523"/>
      <c r="O41" s="523"/>
      <c r="P41" s="524"/>
      <c r="Q41" s="52"/>
    </row>
    <row r="42" spans="1:17" ht="13.5" hidden="1" customHeight="1" x14ac:dyDescent="0.2">
      <c r="A42" s="52"/>
      <c r="B42" s="89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2"/>
      <c r="Q42" s="52"/>
    </row>
    <row r="43" spans="1:17" ht="12.75" hidden="1" customHeight="1" x14ac:dyDescent="0.2">
      <c r="A43" s="52"/>
      <c r="B43" s="89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2"/>
      <c r="Q43" s="52"/>
    </row>
    <row r="44" spans="1:17" ht="11.25" hidden="1" customHeight="1" thickBot="1" x14ac:dyDescent="0.25">
      <c r="A44" s="52"/>
      <c r="B44" s="90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7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73" t="s">
        <v>8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5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525" t="s">
        <v>20</v>
      </c>
      <c r="C48" s="62" t="s">
        <v>9</v>
      </c>
      <c r="D48" s="63" t="s">
        <v>149</v>
      </c>
      <c r="E48" s="63" t="s">
        <v>150</v>
      </c>
      <c r="F48" s="63" t="s">
        <v>151</v>
      </c>
      <c r="G48" s="63" t="s">
        <v>152</v>
      </c>
      <c r="H48" s="63" t="s">
        <v>153</v>
      </c>
      <c r="I48" s="63" t="s">
        <v>154</v>
      </c>
      <c r="J48" s="63" t="s">
        <v>155</v>
      </c>
      <c r="K48" s="63" t="s">
        <v>156</v>
      </c>
      <c r="L48" s="63" t="s">
        <v>157</v>
      </c>
      <c r="M48" s="63" t="s">
        <v>158</v>
      </c>
      <c r="N48" s="63" t="s">
        <v>159</v>
      </c>
      <c r="O48" s="64" t="s">
        <v>160</v>
      </c>
      <c r="P48" s="65" t="s">
        <v>24</v>
      </c>
      <c r="Q48" s="52"/>
    </row>
    <row r="49" spans="1:17" ht="13.5" thickBot="1" x14ac:dyDescent="0.25">
      <c r="A49" s="52"/>
      <c r="B49" s="526"/>
      <c r="C49" s="66" t="s">
        <v>10</v>
      </c>
      <c r="D49" s="67"/>
      <c r="E49" s="67"/>
      <c r="F49" s="68">
        <f>+Reg_TramiteCertificaciones!C10/Reg_TramiteCertificaciones!C11</f>
        <v>0.66304347826086951</v>
      </c>
      <c r="G49" s="69"/>
      <c r="H49" s="69"/>
      <c r="I49" s="68">
        <f>+Reg_TramiteCertificaciones!E10/Reg_TramiteCertificaciones!E11</f>
        <v>0.9642857142857143</v>
      </c>
      <c r="J49" s="69"/>
      <c r="K49" s="69"/>
      <c r="L49" s="68">
        <f>+Reg_TramiteCertificaciones!G10/Reg_TramiteCertificaciones!G11</f>
        <v>1</v>
      </c>
      <c r="M49" s="69"/>
      <c r="N49" s="69"/>
      <c r="O49" s="68" t="e">
        <f>+Reg_TramiteCertificaciones!I10/Reg_TramiteCertificaciones!I11</f>
        <v>#DIV/0!</v>
      </c>
      <c r="P49" s="68">
        <f>+Reg_TramiteCertificaciones!L10</f>
        <v>0.80124223602484468</v>
      </c>
      <c r="Q49" s="52"/>
    </row>
    <row r="50" spans="1:17" ht="4.5" customHeight="1" thickBot="1" x14ac:dyDescent="0.25">
      <c r="A50" s="52"/>
      <c r="B50" s="94">
        <v>0.9</v>
      </c>
      <c r="C50" s="70"/>
      <c r="D50" s="70"/>
      <c r="E50" s="70"/>
      <c r="F50" s="71">
        <f>+$C$26</f>
        <v>0.8</v>
      </c>
      <c r="G50" s="70"/>
      <c r="H50" s="70"/>
      <c r="I50" s="71">
        <f>+$C$26</f>
        <v>0.8</v>
      </c>
      <c r="J50" s="70"/>
      <c r="K50" s="70"/>
      <c r="L50" s="71">
        <f>+$C$26</f>
        <v>0.8</v>
      </c>
      <c r="M50" s="70"/>
      <c r="N50" s="70"/>
      <c r="O50" s="71">
        <f>+$C$26</f>
        <v>0.8</v>
      </c>
      <c r="P50" s="71">
        <f>+$C$26</f>
        <v>0.8</v>
      </c>
      <c r="Q50" s="52"/>
    </row>
    <row r="51" spans="1:17" ht="22.5" customHeight="1" thickBot="1" x14ac:dyDescent="0.25">
      <c r="A51" s="52"/>
      <c r="B51" s="373" t="s">
        <v>21</v>
      </c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5"/>
      <c r="Q51" s="52"/>
    </row>
    <row r="52" spans="1:17" x14ac:dyDescent="0.2">
      <c r="A52" s="52"/>
      <c r="B52" s="442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4"/>
      <c r="Q52" s="52"/>
    </row>
    <row r="53" spans="1:17" x14ac:dyDescent="0.2">
      <c r="A53" s="52"/>
      <c r="B53" s="445"/>
      <c r="C53" s="446"/>
      <c r="D53" s="446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446"/>
      <c r="P53" s="447"/>
      <c r="Q53" s="52"/>
    </row>
    <row r="54" spans="1:17" x14ac:dyDescent="0.2">
      <c r="A54" s="52"/>
      <c r="B54" s="445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7"/>
      <c r="Q54" s="52"/>
    </row>
    <row r="55" spans="1:17" x14ac:dyDescent="0.2">
      <c r="A55" s="52"/>
      <c r="B55" s="445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7"/>
      <c r="Q55" s="52"/>
    </row>
    <row r="56" spans="1:17" x14ac:dyDescent="0.2">
      <c r="A56" s="52"/>
      <c r="B56" s="445"/>
      <c r="C56" s="446"/>
      <c r="D56" s="446"/>
      <c r="E56" s="446"/>
      <c r="F56" s="446"/>
      <c r="G56" s="446"/>
      <c r="H56" s="446"/>
      <c r="I56" s="446"/>
      <c r="J56" s="446"/>
      <c r="K56" s="446"/>
      <c r="L56" s="446"/>
      <c r="M56" s="446"/>
      <c r="N56" s="446"/>
      <c r="O56" s="446"/>
      <c r="P56" s="447"/>
      <c r="Q56" s="52"/>
    </row>
    <row r="57" spans="1:17" x14ac:dyDescent="0.2">
      <c r="A57" s="52"/>
      <c r="B57" s="445"/>
      <c r="C57" s="446"/>
      <c r="D57" s="446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446"/>
      <c r="P57" s="447"/>
      <c r="Q57" s="52"/>
    </row>
    <row r="58" spans="1:17" x14ac:dyDescent="0.2">
      <c r="A58" s="52"/>
      <c r="B58" s="445"/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7"/>
      <c r="Q58" s="52"/>
    </row>
    <row r="59" spans="1:17" x14ac:dyDescent="0.2">
      <c r="A59" s="52"/>
      <c r="B59" s="445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7"/>
      <c r="Q59" s="52"/>
    </row>
    <row r="60" spans="1:17" x14ac:dyDescent="0.2">
      <c r="A60" s="52"/>
      <c r="B60" s="445"/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7"/>
      <c r="Q60" s="52"/>
    </row>
    <row r="61" spans="1:17" x14ac:dyDescent="0.2">
      <c r="A61" s="52"/>
      <c r="B61" s="445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7"/>
      <c r="Q61" s="52"/>
    </row>
    <row r="62" spans="1:17" x14ac:dyDescent="0.2">
      <c r="A62" s="52"/>
      <c r="B62" s="445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7"/>
      <c r="Q62" s="52"/>
    </row>
    <row r="63" spans="1:17" x14ac:dyDescent="0.2">
      <c r="A63" s="52"/>
      <c r="B63" s="445"/>
      <c r="C63" s="446"/>
      <c r="D63" s="44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7"/>
      <c r="Q63" s="52"/>
    </row>
    <row r="64" spans="1:17" x14ac:dyDescent="0.2">
      <c r="A64" s="52"/>
      <c r="B64" s="445"/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446"/>
      <c r="N64" s="446"/>
      <c r="O64" s="446"/>
      <c r="P64" s="447"/>
      <c r="Q64" s="52"/>
    </row>
    <row r="65" spans="1:19" x14ac:dyDescent="0.2">
      <c r="A65" s="52"/>
      <c r="B65" s="445"/>
      <c r="C65" s="446"/>
      <c r="D65" s="446"/>
      <c r="E65" s="446"/>
      <c r="F65" s="446"/>
      <c r="G65" s="446"/>
      <c r="H65" s="446"/>
      <c r="I65" s="446"/>
      <c r="J65" s="446"/>
      <c r="K65" s="446"/>
      <c r="L65" s="446"/>
      <c r="M65" s="446"/>
      <c r="N65" s="446"/>
      <c r="O65" s="446"/>
      <c r="P65" s="447"/>
      <c r="Q65" s="52"/>
    </row>
    <row r="66" spans="1:19" x14ac:dyDescent="0.2">
      <c r="A66" s="52"/>
      <c r="B66" s="445"/>
      <c r="C66" s="446"/>
      <c r="D66" s="446"/>
      <c r="E66" s="446"/>
      <c r="F66" s="446"/>
      <c r="G66" s="446"/>
      <c r="H66" s="446"/>
      <c r="I66" s="446"/>
      <c r="J66" s="446"/>
      <c r="K66" s="446"/>
      <c r="L66" s="446"/>
      <c r="M66" s="446"/>
      <c r="N66" s="446"/>
      <c r="O66" s="446"/>
      <c r="P66" s="447"/>
      <c r="Q66" s="52"/>
    </row>
    <row r="67" spans="1:19" ht="13.5" thickBot="1" x14ac:dyDescent="0.25">
      <c r="A67" s="52"/>
      <c r="B67" s="448"/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49"/>
      <c r="N67" s="449"/>
      <c r="O67" s="449"/>
      <c r="P67" s="450"/>
      <c r="Q67" s="52"/>
    </row>
    <row r="68" spans="1:19" s="53" customFormat="1" ht="4.5" customHeight="1" thickBot="1" x14ac:dyDescent="0.25">
      <c r="A68" s="451"/>
      <c r="B68" s="451"/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S68" s="97"/>
    </row>
    <row r="69" spans="1:19" ht="15" customHeight="1" x14ac:dyDescent="0.2">
      <c r="A69" s="52"/>
      <c r="B69" s="452" t="s">
        <v>5</v>
      </c>
      <c r="C69" s="455" t="s">
        <v>180</v>
      </c>
      <c r="D69" s="456"/>
      <c r="E69" s="456"/>
      <c r="F69" s="456"/>
      <c r="G69" s="456"/>
      <c r="H69" s="456"/>
      <c r="I69" s="456"/>
      <c r="J69" s="456"/>
      <c r="K69" s="456"/>
      <c r="L69" s="456"/>
      <c r="M69" s="456"/>
      <c r="N69" s="456"/>
      <c r="O69" s="456"/>
      <c r="P69" s="457"/>
      <c r="Q69" s="52"/>
    </row>
    <row r="70" spans="1:19" ht="49.5" customHeight="1" x14ac:dyDescent="0.2">
      <c r="A70" s="52"/>
      <c r="B70" s="453"/>
      <c r="C70" s="431" t="s">
        <v>228</v>
      </c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3"/>
      <c r="Q70" s="52"/>
    </row>
    <row r="71" spans="1:19" ht="15" customHeight="1" x14ac:dyDescent="0.2">
      <c r="A71" s="52"/>
      <c r="B71" s="453"/>
      <c r="C71" s="434" t="s">
        <v>181</v>
      </c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6"/>
      <c r="Q71" s="52"/>
    </row>
    <row r="72" spans="1:19" ht="49.5" customHeight="1" x14ac:dyDescent="0.2">
      <c r="A72" s="52"/>
      <c r="B72" s="453"/>
      <c r="C72" s="431" t="s">
        <v>231</v>
      </c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3"/>
      <c r="Q72" s="52"/>
    </row>
    <row r="73" spans="1:19" ht="18" customHeight="1" x14ac:dyDescent="0.2">
      <c r="A73" s="52"/>
      <c r="B73" s="453"/>
      <c r="C73" s="434" t="s">
        <v>182</v>
      </c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6"/>
      <c r="Q73" s="52"/>
    </row>
    <row r="74" spans="1:19" ht="49.5" customHeight="1" x14ac:dyDescent="0.2">
      <c r="A74" s="52"/>
      <c r="B74" s="453"/>
      <c r="C74" s="431" t="s">
        <v>247</v>
      </c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3"/>
      <c r="Q74" s="52"/>
    </row>
    <row r="75" spans="1:19" ht="17.25" customHeight="1" x14ac:dyDescent="0.2">
      <c r="A75" s="52"/>
      <c r="B75" s="453"/>
      <c r="C75" s="434" t="s">
        <v>183</v>
      </c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436"/>
      <c r="Q75" s="52"/>
    </row>
    <row r="76" spans="1:19" ht="49.5" customHeight="1" thickBot="1" x14ac:dyDescent="0.25">
      <c r="A76" s="52"/>
      <c r="B76" s="454"/>
      <c r="C76" s="428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30"/>
      <c r="Q76" s="52"/>
    </row>
    <row r="77" spans="1:19" ht="30.75" customHeight="1" thickBot="1" x14ac:dyDescent="0.25">
      <c r="A77" s="52"/>
      <c r="B77" s="54" t="s">
        <v>63</v>
      </c>
      <c r="C77" s="437" t="s">
        <v>193</v>
      </c>
      <c r="D77" s="438"/>
      <c r="E77" s="438"/>
      <c r="F77" s="438"/>
      <c r="G77" s="438"/>
      <c r="H77" s="438"/>
      <c r="I77" s="438"/>
      <c r="J77" s="438"/>
      <c r="K77" s="438"/>
      <c r="L77" s="438"/>
      <c r="M77" s="438"/>
      <c r="N77" s="438"/>
      <c r="O77" s="438"/>
      <c r="P77" s="439"/>
      <c r="Q77" s="52"/>
    </row>
    <row r="78" spans="1:19" ht="27.75" customHeight="1" thickBot="1" x14ac:dyDescent="0.25">
      <c r="A78" s="52"/>
      <c r="B78" s="54" t="s">
        <v>84</v>
      </c>
      <c r="C78" s="440" t="s">
        <v>85</v>
      </c>
      <c r="D78" s="440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440"/>
      <c r="P78" s="441"/>
      <c r="Q78" s="52"/>
    </row>
    <row r="81" spans="2:19" x14ac:dyDescent="0.2">
      <c r="C81" s="55"/>
    </row>
    <row r="82" spans="2:19" hidden="1" x14ac:dyDescent="0.2">
      <c r="C82" s="50">
        <v>2018</v>
      </c>
    </row>
    <row r="83" spans="2:19" hidden="1" x14ac:dyDescent="0.2">
      <c r="C83" s="50">
        <v>2019</v>
      </c>
    </row>
    <row r="89" spans="2:19" s="51" customFormat="1" x14ac:dyDescent="0.2">
      <c r="S89" s="95"/>
    </row>
    <row r="90" spans="2:19" s="51" customFormat="1" x14ac:dyDescent="0.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0"/>
      <c r="C94" s="120"/>
      <c r="D94" s="120"/>
      <c r="E94" s="120"/>
      <c r="F94" s="120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P100" s="119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Q103" s="56" t="s">
        <v>69</v>
      </c>
      <c r="S103" s="95"/>
    </row>
    <row r="104" spans="2:19" s="51" customFormat="1" x14ac:dyDescent="0.2">
      <c r="B104" s="124"/>
      <c r="C104" s="124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70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72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71</v>
      </c>
      <c r="S106" s="95"/>
    </row>
    <row r="107" spans="2:19" s="51" customFormat="1" x14ac:dyDescent="0.2">
      <c r="B107" s="120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6"/>
      <c r="N107" s="125"/>
      <c r="O107" s="125"/>
      <c r="P107" s="119"/>
      <c r="Q107" s="56" t="s">
        <v>73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5"/>
      <c r="N108" s="125" t="s">
        <v>67</v>
      </c>
      <c r="O108" s="125"/>
      <c r="P108" s="119"/>
      <c r="Q108" s="56" t="s">
        <v>74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/>
      <c r="O109" s="125"/>
      <c r="P109" s="119"/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0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Q113" s="56">
        <v>2015</v>
      </c>
      <c r="S113" s="95"/>
    </row>
    <row r="114" spans="2:19" s="51" customFormat="1" ht="12.75" customHeigh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Q114" s="56">
        <v>2016</v>
      </c>
      <c r="S114" s="95"/>
    </row>
    <row r="115" spans="2:19" s="51" customForma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2017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2018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1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2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1" t="s">
        <v>221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1" t="s">
        <v>222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1" t="s">
        <v>223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1" t="s">
        <v>224</v>
      </c>
      <c r="C132" s="120"/>
      <c r="D132" s="120"/>
      <c r="E132" s="120"/>
      <c r="F132" s="120"/>
      <c r="G132" s="125"/>
      <c r="H132" s="125"/>
      <c r="I132" s="125"/>
      <c r="J132" s="125"/>
      <c r="K132" s="125"/>
      <c r="L132" s="125"/>
      <c r="M132" s="125"/>
      <c r="N132" s="125"/>
      <c r="O132" s="125"/>
      <c r="S132" s="95"/>
    </row>
    <row r="133" spans="2:19" s="51" customFormat="1" x14ac:dyDescent="0.2">
      <c r="B133" s="161" t="s">
        <v>225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1" t="s">
        <v>226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2" customFormat="1" x14ac:dyDescent="0.2">
      <c r="B135" s="161" t="s">
        <v>227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P135" s="51"/>
      <c r="S135" s="98"/>
    </row>
    <row r="136" spans="2:19" s="52" customFormat="1" x14ac:dyDescent="0.2">
      <c r="B136" s="120" t="s">
        <v>29</v>
      </c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57" t="s">
        <v>55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166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39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172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191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174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53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163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167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x14ac:dyDescent="0.2">
      <c r="B146" s="123" t="s">
        <v>187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</row>
    <row r="147" spans="2:19" x14ac:dyDescent="0.2">
      <c r="B147" s="57" t="s">
        <v>165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170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173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171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168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161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169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162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164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46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54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45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47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113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111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40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110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120"/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 t="s">
        <v>188</v>
      </c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4" t="s">
        <v>66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2:16" x14ac:dyDescent="0.2">
      <c r="B169" s="124" t="s">
        <v>85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0"/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1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51"/>
      <c r="C178" s="51"/>
      <c r="D178" s="51"/>
      <c r="E178" s="51"/>
      <c r="F178" s="51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</sheetData>
  <sheetProtection formatColumns="0" formatRows="0"/>
  <mergeCells count="78">
    <mergeCell ref="H43:L43"/>
    <mergeCell ref="M43:P43"/>
    <mergeCell ref="C76:P76"/>
    <mergeCell ref="M44:P44"/>
    <mergeCell ref="B46:P46"/>
    <mergeCell ref="B48:B49"/>
    <mergeCell ref="C44:G44"/>
    <mergeCell ref="H44:L44"/>
    <mergeCell ref="B51:P51"/>
    <mergeCell ref="C70:P70"/>
    <mergeCell ref="C71:P71"/>
    <mergeCell ref="C72:P72"/>
    <mergeCell ref="C77:P77"/>
    <mergeCell ref="C73:P73"/>
    <mergeCell ref="C74:P74"/>
    <mergeCell ref="C75:P75"/>
    <mergeCell ref="C78:P78"/>
    <mergeCell ref="D26:P26"/>
    <mergeCell ref="B52:P67"/>
    <mergeCell ref="A68:Q68"/>
    <mergeCell ref="B69:B76"/>
    <mergeCell ref="C69:P69"/>
    <mergeCell ref="C41:G41"/>
    <mergeCell ref="H41:L41"/>
    <mergeCell ref="M41:P41"/>
    <mergeCell ref="C42:G42"/>
    <mergeCell ref="H42:L42"/>
    <mergeCell ref="M42:P42"/>
    <mergeCell ref="C43:G43"/>
    <mergeCell ref="B38:P38"/>
    <mergeCell ref="C39:G39"/>
    <mergeCell ref="H39:L39"/>
    <mergeCell ref="M39:P39"/>
    <mergeCell ref="C40:G40"/>
    <mergeCell ref="H40:L40"/>
    <mergeCell ref="M40:P40"/>
    <mergeCell ref="C30:P30"/>
    <mergeCell ref="B31:P31"/>
    <mergeCell ref="C32:P32"/>
    <mergeCell ref="B33:P33"/>
    <mergeCell ref="B35:P35"/>
    <mergeCell ref="C36:P36"/>
    <mergeCell ref="C22:P22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C16:P16"/>
    <mergeCell ref="B17:P17"/>
    <mergeCell ref="C18:P18"/>
    <mergeCell ref="B19:P19"/>
    <mergeCell ref="B20:P20"/>
    <mergeCell ref="B21:P21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F49">
    <cfRule type="cellIs" dxfId="23" priority="17" stopIfTrue="1" operator="equal">
      <formula>"0"</formula>
    </cfRule>
    <cfRule type="cellIs" dxfId="22" priority="18" stopIfTrue="1" operator="lessThanOrEqual">
      <formula>$S$5</formula>
    </cfRule>
    <cfRule type="cellIs" dxfId="21" priority="19" stopIfTrue="1" operator="greaterThanOrEqual">
      <formula>$S$2</formula>
    </cfRule>
    <cfRule type="cellIs" dxfId="8" priority="20" stopIfTrue="1" operator="between">
      <formula>$S$4</formula>
      <formula>$S$3</formula>
    </cfRule>
  </conditionalFormatting>
  <conditionalFormatting sqref="I49">
    <cfRule type="cellIs" dxfId="20" priority="13" stopIfTrue="1" operator="equal">
      <formula>"0"</formula>
    </cfRule>
    <cfRule type="cellIs" dxfId="19" priority="14" stopIfTrue="1" operator="lessThanOrEqual">
      <formula>$S$5</formula>
    </cfRule>
    <cfRule type="cellIs" dxfId="18" priority="15" stopIfTrue="1" operator="greaterThanOrEqual">
      <formula>$S$2</formula>
    </cfRule>
    <cfRule type="cellIs" dxfId="7" priority="16" stopIfTrue="1" operator="between">
      <formula>$S$4</formula>
      <formula>$S$3</formula>
    </cfRule>
  </conditionalFormatting>
  <conditionalFormatting sqref="L49">
    <cfRule type="cellIs" dxfId="17" priority="9" stopIfTrue="1" operator="equal">
      <formula>"0"</formula>
    </cfRule>
    <cfRule type="cellIs" dxfId="16" priority="10" stopIfTrue="1" operator="lessThanOrEqual">
      <formula>$S$5</formula>
    </cfRule>
    <cfRule type="cellIs" dxfId="15" priority="11" stopIfTrue="1" operator="greaterThanOrEqual">
      <formula>$S$2</formula>
    </cfRule>
    <cfRule type="cellIs" dxfId="6" priority="12" stopIfTrue="1" operator="between">
      <formula>$S$4</formula>
      <formula>$S$3</formula>
    </cfRule>
  </conditionalFormatting>
  <conditionalFormatting sqref="O49">
    <cfRule type="cellIs" dxfId="14" priority="5" stopIfTrue="1" operator="equal">
      <formula>"0"</formula>
    </cfRule>
    <cfRule type="cellIs" dxfId="13" priority="6" stopIfTrue="1" operator="lessThanOrEqual">
      <formula>$S$5</formula>
    </cfRule>
    <cfRule type="cellIs" dxfId="12" priority="7" stopIfTrue="1" operator="greaterThanOrEqual">
      <formula>$S$2</formula>
    </cfRule>
    <cfRule type="cellIs" dxfId="5" priority="8" stopIfTrue="1" operator="between">
      <formula>$S$4</formula>
      <formula>$S$3</formula>
    </cfRule>
  </conditionalFormatting>
  <conditionalFormatting sqref="P49">
    <cfRule type="cellIs" dxfId="11" priority="1" stopIfTrue="1" operator="equal">
      <formula>"0"</formula>
    </cfRule>
    <cfRule type="cellIs" dxfId="10" priority="2" stopIfTrue="1" operator="lessThanOrEqual">
      <formula>$S$5</formula>
    </cfRule>
    <cfRule type="cellIs" dxfId="9" priority="3" stopIfTrue="1" operator="greaterThanOrEqual">
      <formula>$S$2</formula>
    </cfRule>
    <cfRule type="cellIs" dxfId="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$B$129:$B$135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$B$137:$B$163</formula1>
    </dataValidation>
    <dataValidation type="list" allowBlank="1" showInputMessage="1" showErrorMessage="1" sqref="C78:P78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584A5E07-E12A-42F5-B949-7B9DD4AFB375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B59B215-041E-46A9-B4DE-8F1CD43568F2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5BE553-22A7-4940-AC9F-5A39F67C4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3059AD1A-79DA-4952-AC46-431C2BD96738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Toma Posesion </vt:lpstr>
      <vt:lpstr>Registro Toma Poses </vt:lpstr>
      <vt:lpstr>Oport Termin Proc</vt:lpstr>
      <vt:lpstr>Regis Opor Term Pro</vt:lpstr>
      <vt:lpstr>GestionProcesosContratacion</vt:lpstr>
      <vt:lpstr>Reg_GestionProcesosCont</vt:lpstr>
      <vt:lpstr>Compras_Sostenibles</vt:lpstr>
      <vt:lpstr>Registro_ComprasSostenibles</vt:lpstr>
      <vt:lpstr>TramiteCertificaciones</vt:lpstr>
      <vt:lpstr>Reg_TramiteCertificaciones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Ruben Dario Moreno Posada</cp:lastModifiedBy>
  <cp:lastPrinted>2022-11-22T18:45:25Z</cp:lastPrinted>
  <dcterms:created xsi:type="dcterms:W3CDTF">2012-02-20T19:54:14Z</dcterms:created>
  <dcterms:modified xsi:type="dcterms:W3CDTF">2024-11-27T22:41:11Z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