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RubenMP\OneDrive - SUPERINTENDENCIA DE SOCIEDADES\Documentos\Publicaciones\WEB\2024\Indicadores\"/>
    </mc:Choice>
  </mc:AlternateContent>
  <bookViews>
    <workbookView xWindow="0" yWindow="0" windowWidth="20490" windowHeight="8070" tabRatio="824" firstSheet="4" activeTab="6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GestionProcesosContratacion" sheetId="16" r:id="rId5"/>
    <sheet name="Reg_GestionProcesosCont" sheetId="17" r:id="rId6"/>
    <sheet name="Compras_Sostenibles" sheetId="11" r:id="rId7"/>
    <sheet name="Registro_ComprasSostenibles" sheetId="12" r:id="rId8"/>
    <sheet name="TramiteCertificaciones" sheetId="13" r:id="rId9"/>
    <sheet name="Reg_TramiteCertificaciones" sheetId="14" r:id="rId10"/>
  </sheets>
  <externalReferences>
    <externalReference r:id="rId11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62913"/>
</workbook>
</file>

<file path=xl/calcChain.xml><?xml version="1.0" encoding="utf-8"?>
<calcChain xmlns="http://schemas.openxmlformats.org/spreadsheetml/2006/main">
  <c r="P49" i="11" l="1"/>
  <c r="G11" i="12"/>
  <c r="G10" i="12"/>
  <c r="H10" i="12"/>
  <c r="B6" i="14"/>
  <c r="C8" i="14"/>
  <c r="B10" i="14"/>
  <c r="D10" i="14"/>
  <c r="F10" i="14"/>
  <c r="H10" i="14"/>
  <c r="J10" i="14"/>
  <c r="K10" i="14"/>
  <c r="B11" i="14"/>
  <c r="K11" i="14"/>
  <c r="L10" i="14"/>
  <c r="P49" i="13"/>
  <c r="F49" i="13"/>
  <c r="I49" i="13"/>
  <c r="L49" i="13"/>
  <c r="O49" i="13"/>
  <c r="F50" i="13"/>
  <c r="I50" i="13"/>
  <c r="L50" i="13"/>
  <c r="O50" i="13"/>
  <c r="P50" i="13"/>
  <c r="B6" i="12"/>
  <c r="A10" i="12"/>
  <c r="B10" i="12"/>
  <c r="D10" i="12"/>
  <c r="F10" i="12"/>
  <c r="B11" i="12"/>
  <c r="I49" i="11"/>
  <c r="O49" i="11"/>
  <c r="I50" i="11"/>
  <c r="L50" i="11"/>
  <c r="O50" i="11"/>
  <c r="P50" i="11"/>
  <c r="B6" i="17"/>
  <c r="C8" i="17"/>
  <c r="B10" i="17"/>
  <c r="D10" i="17"/>
  <c r="F10" i="17"/>
  <c r="H10" i="17"/>
  <c r="J10" i="17"/>
  <c r="K10" i="17"/>
  <c r="B11" i="17"/>
  <c r="K11" i="17"/>
  <c r="F49" i="16"/>
  <c r="I49" i="16"/>
  <c r="L49" i="16"/>
  <c r="O49" i="16"/>
  <c r="P49" i="16"/>
  <c r="F50" i="16"/>
  <c r="I50" i="16"/>
  <c r="L50" i="16"/>
  <c r="O50" i="16"/>
  <c r="D10" i="8"/>
  <c r="D12" i="8"/>
  <c r="O49" i="6"/>
  <c r="C12" i="7"/>
  <c r="O49" i="5"/>
  <c r="L10" i="17"/>
  <c r="P50" i="16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<sst xmlns="http://schemas.openxmlformats.org/spreadsheetml/2006/main" count="748" uniqueCount="246">
  <si>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</si>
  <si>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</si>
  <si>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</si>
  <si>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</si>
  <si>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</si>
  <si>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</si>
  <si>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</si>
  <si>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</si>
  <si>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</si>
  <si>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</si>
  <si>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</si>
  <si>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</si>
  <si>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</si>
  <si>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</si>
  <si>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</si>
  <si>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</si>
  <si>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</si>
  <si>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</si>
  <si>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</si>
  <si>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</si>
  <si>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</si>
  <si>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</si>
  <si>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</si>
  <si>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</si>
  <si>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</si>
  <si>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</si>
  <si>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</si>
  <si>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</si>
  <si>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</si>
  <si>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</si>
  <si>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</si>
  <si>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</si>
  <si>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</si>
  <si>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</si>
  <si>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</si>
  <si>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</si>
  <si>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</si>
  <si>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</si>
  <si>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</si>
  <si>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</si>
  <si>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</si>
  <si>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</si>
  <si>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</si>
  <si>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</si>
  <si>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</si>
  <si>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</si>
  <si>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</si>
  <si>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</si>
  <si>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</si>
  <si>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</si>
  <si>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</si>
  <si>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</si>
  <si>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</si>
  <si>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</si>
  <si>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</si>
  <si>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</si>
  <si>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</si>
  <si>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</si>
  <si>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</si>
  <si>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</si>
  <si>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</si>
  <si>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</si>
  <si>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</si>
  <si>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</si>
  <si>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</si>
  <si>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</si>
  <si>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</si>
  <si>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</si>
  <si>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</si>
  <si>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</si>
  <si>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</si>
  <si>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</si>
  <si>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</si>
  <si>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</si>
  <si>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</si>
  <si>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</si>
  <si>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</si>
  <si>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</si>
  <si>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</si>
  <si>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</si>
  <si>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</si>
  <si>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</si>
  <si>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</si>
  <si>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</si>
  <si>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</si>
  <si>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</si>
  <si>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</si>
  <si>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</si>
  <si>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</si>
  <si>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</si>
  <si>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</si>
  <si>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</si>
  <si>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</si>
  <si>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</si>
  <si>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</si>
  <si>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</si>
  <si>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</si>
  <si>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</si>
  <si>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</si>
  <si>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</si>
  <si>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</si>
  <si>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</si>
  <si>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</si>
  <si>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</si>
  <si>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</si>
  <si>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</si>
  <si>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</si>
  <si>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</si>
  <si>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</si>
  <si>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</si>
  <si>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</si>
  <si>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</si>
  <si>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</si>
  <si>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</si>
  <si>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</si>
  <si>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</si>
  <si>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</si>
  <si>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</si>
  <si>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</si>
  <si>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</si>
  <si>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</si>
  <si>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</si>
  <si>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</si>
  <si>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</si>
  <si>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</si>
  <si>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</si>
  <si>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</si>
  <si>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</si>
  <si>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</si>
  <si>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</si>
  <si>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</si>
  <si>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</si>
  <si>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</si>
  <si>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</si>
  <si>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</si>
  <si>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</si>
  <si>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</si>
  <si>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</si>
  <si>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</si>
  <si>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</si>
  <si>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</si>
  <si>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</si>
  <si>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</si>
  <si>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</si>
  <si>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</si>
  <si>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</si>
  <si>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</si>
  <si>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</si>
  <si>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</si>
  <si>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</si>
  <si>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</si>
  <si>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</si>
  <si>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</si>
  <si>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</si>
  <si>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</si>
  <si>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</si>
  <si>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</si>
  <si>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</si>
  <si>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</si>
  <si>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</si>
  <si>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</si>
  <si>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</si>
  <si>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</si>
  <si>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</si>
  <si>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</si>
  <si>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</si>
  <si>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</si>
  <si>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</si>
  <si>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</si>
  <si>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</si>
  <si>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</si>
  <si>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</si>
  <si>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</si>
  <si>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</si>
  <si>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</si>
  <si>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Entre 65% y 80%</t>
  </si>
  <si>
    <t>Mayor a 80%</t>
  </si>
  <si>
    <t>Menor a 65%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</si>
  <si>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</si>
  <si>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</si>
  <si>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</si>
  <si>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</si>
  <si>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</si>
  <si>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</si>
  <si>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</si>
  <si>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</si>
  <si>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</si>
  <si>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</si>
  <si>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</si>
  <si>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</si>
  <si>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</si>
  <si>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</si>
  <si>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</si>
  <si>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CONCILIACIÓN Y ARBITRAJE</t>
  </si>
  <si>
    <t>Eficacia</t>
  </si>
  <si>
    <t>Secretaria General</t>
  </si>
  <si>
    <t>Gestión de los procesos de contratación</t>
  </si>
  <si>
    <t>Tramitar al menos el 95% de los procesos y solicitudes de contratación recibidas</t>
  </si>
  <si>
    <t>Entre 90% y 94,9%</t>
  </si>
  <si>
    <t>Número de procesos y solicitudes de contratación tramitadas</t>
  </si>
  <si>
    <t>Cuadro de seguimiento de procesos de contratación</t>
  </si>
  <si>
    <t>Número</t>
  </si>
  <si>
    <t>Coordinador Grupo de Contratos</t>
  </si>
  <si>
    <t>Número de procesos y solicitudes de contratación recibidas</t>
  </si>
  <si>
    <t>(Número de solicitudes de certificación tramitadas dentro del término / Número de solicitudes de certificación recibidas hasta 8 días hábiles antes del corte) * 100</t>
  </si>
  <si>
    <r>
      <rPr>
        <b/>
        <sz val="10"/>
        <rFont val="Arial"/>
        <family val="2"/>
      </rPr>
      <t>Número de solicitudes de certificación tramitadas dentro del término:</t>
    </r>
    <r>
      <rPr>
        <sz val="10"/>
        <rFont val="Arial"/>
        <family val="2"/>
      </rPr>
      <t xml:space="preserve"> Solicitudes de certificación que han sido tramitadas en el término de 8 días hábiles contados a partir del día de su recepción.
</t>
    </r>
    <r>
      <rPr>
        <b/>
        <sz val="10"/>
        <rFont val="Arial"/>
        <family val="2"/>
      </rPr>
      <t>Número de solicitudes de certificación recibidas hasta 8 días hábiles antes del corte</t>
    </r>
    <r>
      <rPr>
        <sz val="10"/>
        <rFont val="Arial"/>
        <family val="2"/>
      </rPr>
      <t>: Son todas las solicitudes de certificación recibidas en el grupo de contratos desde el inicio del periodo de medición hasta 8 días hábiles antes del corte trimestral.</t>
    </r>
  </si>
  <si>
    <t>Tramitar al menos el 80% de las solicitudes de certificación recibidas</t>
  </si>
  <si>
    <t>Mayor o igual a 80%</t>
  </si>
  <si>
    <t>Entre 65% y 79,9%</t>
  </si>
  <si>
    <t>Inferior al 65%</t>
  </si>
  <si>
    <t>Número de solicitudes de certificación tramitadas</t>
  </si>
  <si>
    <t>Cuadro Seguimiento de certificaciones</t>
  </si>
  <si>
    <t>Número de solicitudes de certificación recibidas</t>
  </si>
  <si>
    <t>Medir el número de certificaciones tramitadas</t>
  </si>
  <si>
    <t>Trámite de certificaciones</t>
  </si>
  <si>
    <r>
      <rPr>
        <u/>
        <sz val="10"/>
        <rFont val="Arial"/>
        <family val="2"/>
      </rPr>
      <t>Número de procesos y solicitudes de contratación tramitadas  .</t>
    </r>
    <r>
      <rPr>
        <sz val="10"/>
        <rFont val="Arial"/>
        <family val="2"/>
      </rPr>
      <t xml:space="preserve">                       * 100
Número de procesos y solicitudes de contratación recibidas hasta 5 días antes del corte</t>
    </r>
  </si>
  <si>
    <r>
      <rPr>
        <b/>
        <sz val="10"/>
        <rFont val="Arial"/>
        <family val="2"/>
      </rPr>
      <t>Número de procesos y solicitudes de contratación tramitadas:</t>
    </r>
    <r>
      <rPr>
        <sz val="10"/>
        <rFont val="Arial"/>
        <family val="2"/>
      </rPr>
      <t xml:space="preserve"> todas aquellas solicitudes que han sido revisadas y con pronunciamiento o concepto por parte del funcionario que analiza la solicitud.
</t>
    </r>
    <r>
      <rPr>
        <b/>
        <sz val="10"/>
        <rFont val="Arial"/>
        <family val="2"/>
      </rPr>
      <t>Número de procesos y solicitudes de contratación recibidas hasta 5 días antes del cort</t>
    </r>
    <r>
      <rPr>
        <sz val="10"/>
        <rFont val="Arial"/>
        <family val="2"/>
      </rPr>
      <t>e: son todas aquellos procesos y solicitudes de contratación recibidos o allegados al grupo de contratos desde el inicio del periodo de medición hasta 5 días antes del corte trimestral.</t>
    </r>
  </si>
  <si>
    <t>&gt; 90%</t>
  </si>
  <si>
    <t>&gt;= 95%</t>
  </si>
  <si>
    <t>GRÁFICA DE INDICADOR</t>
  </si>
  <si>
    <t>Medir el número de solicitudes y procesos de contratación tramitados durante la vigencia.</t>
  </si>
  <si>
    <t>Compras Públicas Sostenibles</t>
  </si>
  <si>
    <t>Medir la inclusión de criterios de sostenibilidad en las necesidades del Plan Anual de Adquisiciones</t>
  </si>
  <si>
    <r>
      <rPr>
        <u/>
        <sz val="10"/>
        <rFont val="Arial"/>
        <family val="2"/>
      </rPr>
      <t>Número de necesidades con criterios de sosteniblidad</t>
    </r>
    <r>
      <rPr>
        <sz val="10"/>
        <rFont val="Arial"/>
        <family val="2"/>
      </rPr>
      <t xml:space="preserve">     *  100%
Número total de necesidades identificadas a incluir criterios de sostenibilidad </t>
    </r>
  </si>
  <si>
    <r>
      <t>Número de necesidades con criterios de sosteniblidad:</t>
    </r>
    <r>
      <rPr>
        <sz val="10"/>
        <rFont val="Arial"/>
        <family val="2"/>
      </rPr>
      <t xml:space="preserve"> Procesos contractuales adelantados a los que se le incluyó por lo menos un criterio de sostenibilidad.</t>
    </r>
    <r>
      <rPr>
        <b/>
        <sz val="10"/>
        <rFont val="Arial"/>
        <family val="2"/>
      </rPr>
      <t xml:space="preserve">
Número total de necesidades identificadas a incluir criterios de sostenibilidad: </t>
    </r>
    <r>
      <rPr>
        <sz val="10"/>
        <rFont val="Arial"/>
        <family val="2"/>
      </rPr>
      <t>Necesidades identificadas en el Plan Anual de Adquisiciones a los que se les va a incluir criterios de sostenibilidad</t>
    </r>
    <r>
      <rPr>
        <b/>
        <sz val="10"/>
        <rFont val="Arial"/>
        <family val="2"/>
      </rPr>
      <t xml:space="preserve"> </t>
    </r>
  </si>
  <si>
    <t>Número de necesidades con criterios de sosteniblidad</t>
  </si>
  <si>
    <t>Plan Anual de Adquisiciones</t>
  </si>
  <si>
    <t>Número total de necesidades identificadas a incluir criterios de sostenibilidad</t>
  </si>
  <si>
    <t>Procesos contractuales adelantados a los que se les va a incluir criterios de sostenibilidad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</si>
  <si>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</si>
  <si>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Eficiencia</t>
  </si>
  <si>
    <t>Número de procesos radicados con criterios de sostenibilidad / Número de procesos tramitados con criterio de sostenibilidad</t>
  </si>
  <si>
    <t>Medir el trámite de solicitudes con criterios de sostenibilidad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</si>
  <si>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</si>
  <si>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</si>
  <si>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</si>
  <si>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</si>
  <si>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</si>
  <si>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</si>
  <si>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</si>
  <si>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En el primer trimestre el grupo de contratos recibio 92 solicitudes de certificaciones, 61 certificaciones se tramiteron dentro del termino de los 8 dias, 9 solicitudes se tramitaron sin tener radicado de entrada para un total de 75 certificaciones tramitadas y 22 certificaciones que no se tramitaron en tiempo. Con esto el indicador para el primer trimestre es de 66.3%</t>
  </si>
  <si>
    <t xml:space="preserve">En el primer trimestre el grupo de contratos recibio 168 solicitudes de procesos, de los cuales se revisaron y se tramitaron obteniendo asi 134 contratos, 3 procesos declarados desiertos, 1 licitacion publica  que por ser un proceso publico se encuentra en terminos de ley, 6 procesos los cuales se crearon doble vez los cuales solo se tuvo en cuenta uno, 1 proceso que es un entendimiento realizado con la contraloria, 17 procesos que se encuentran en tramite listos para contrato en el mes de abril, 5 procesos justificados de la siguiente manera, una contratacion directa que al verificar no era proveedor exclusivo, un proceso que no conto con recursos o expedicion de CDP, un proceso que se presento como licitacion pero luego se cambia a proceso de bolsa mercantil, 2 procesos donde el area desistio del proceso. con esto el indicador del grupo de contratos es de 100 % </t>
  </si>
  <si>
    <t>En el segundo trimestre el grupo de contratos recibió 58 procesos, de los cuales se revisaron y se tramitaron obteniendo así 37 contratos, 6 procesos con las siguientes anotaciones, 1 licitación publica que se encuentra en términos de ley, 1 proceso creado doble y 4 procesos del trimestre anterior sin contrato, 15 procesos que se encuentran en trámite para perfeccionarse con contrato. con esto el indicador del grupo de contratos es de 100 %</t>
  </si>
  <si>
    <t>En el segundo trimestre el grupo de contratos recibió 28 solicitudes de certificaciones, 27 certificaciones se tramitaron dentro del término de los 8 días y 1 certificación que no se tramito en tiempo. Con esto el indicador para el segundo trimestre es de 96,4 %</t>
  </si>
  <si>
    <t>SEMESTRE I</t>
  </si>
  <si>
    <t>SEMESTRE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</si>
</sst>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2"/>
      <color rgb="FF0000CC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" fillId="0" borderId="0"/>
    <xf numFmtId="0" fontId="8" fillId="23" borderId="4" applyNumberFormat="0" applyFont="0" applyAlignment="0" applyProtection="0"/>
    <xf numFmtId="9" fontId="2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5" fillId="0" borderId="7" applyNumberFormat="0" applyFill="0" applyAlignment="0" applyProtection="0"/>
    <xf numFmtId="0" fontId="24" fillId="0" borderId="8" applyNumberFormat="0" applyFill="0" applyAlignment="0" applyProtection="0"/>
  </cellStyleXfs>
  <cellXfs count="523">
    <xf numFmtId="0" fontId="0" fillId="0" borderId="0" xfId="0"/>
    <xf numFmtId="0" fontId="3" fillId="24" borderId="9" xfId="0" applyFont="1" applyFill="1" applyBorder="1" applyAlignment="1">
      <alignment horizontal="center"/>
    </xf>
    <xf numFmtId="0" fontId="3" fillId="24" borderId="10" xfId="0" applyFont="1" applyFill="1" applyBorder="1"/>
    <xf numFmtId="0" fontId="0" fillId="25" borderId="0" xfId="0" applyFill="1"/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0" xfId="0" applyFont="1" applyFill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2" fillId="25" borderId="15" xfId="0" applyFont="1" applyFill="1" applyBorder="1"/>
    <xf numFmtId="0" fontId="2" fillId="25" borderId="14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2" fillId="25" borderId="18" xfId="0" applyFont="1" applyFill="1" applyBorder="1" applyAlignment="1">
      <alignment horizontal="center"/>
    </xf>
    <xf numFmtId="0" fontId="2" fillId="25" borderId="19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center" vertical="distributed" wrapText="1"/>
    </xf>
    <xf numFmtId="0" fontId="2" fillId="0" borderId="10" xfId="0" applyFont="1" applyFill="1" applyBorder="1" applyAlignment="1">
      <alignment horizontal="center" vertical="distributed"/>
    </xf>
    <xf numFmtId="0" fontId="4" fillId="25" borderId="0" xfId="0" applyFont="1" applyFill="1"/>
    <xf numFmtId="0" fontId="3" fillId="24" borderId="9" xfId="0" applyFont="1" applyFill="1" applyBorder="1" applyAlignment="1">
      <alignment vertical="center" wrapText="1"/>
    </xf>
    <xf numFmtId="0" fontId="3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3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1" fillId="25" borderId="0" xfId="0" applyFont="1" applyFill="1"/>
    <xf numFmtId="0" fontId="1" fillId="25" borderId="10" xfId="0" applyFont="1" applyFill="1" applyBorder="1" applyAlignment="1">
      <alignment horizontal="center"/>
    </xf>
    <xf numFmtId="0" fontId="2" fillId="25" borderId="21" xfId="0" applyFont="1" applyFill="1" applyBorder="1" applyAlignment="1"/>
    <xf numFmtId="0" fontId="30" fillId="25" borderId="16" xfId="0" applyFont="1" applyFill="1" applyBorder="1" applyAlignment="1">
      <alignment horizontal="left" wrapText="1"/>
    </xf>
    <xf numFmtId="0" fontId="2" fillId="25" borderId="22" xfId="0" applyFont="1" applyFill="1" applyBorder="1" applyAlignment="1">
      <alignment horizontal="center"/>
    </xf>
    <xf numFmtId="0" fontId="41" fillId="25" borderId="0" xfId="0" applyFont="1" applyFill="1"/>
    <xf numFmtId="0" fontId="42" fillId="25" borderId="0" xfId="0" applyFont="1" applyFill="1"/>
    <xf numFmtId="0" fontId="43" fillId="25" borderId="0" xfId="0" applyFont="1" applyFill="1"/>
    <xf numFmtId="0" fontId="43" fillId="25" borderId="0" xfId="0" applyFont="1" applyFill="1" applyBorder="1"/>
    <xf numFmtId="0" fontId="42" fillId="25" borderId="0" xfId="0" applyFont="1" applyFill="1" applyAlignment="1">
      <alignment vertical="center" wrapText="1"/>
    </xf>
    <xf numFmtId="0" fontId="42" fillId="25" borderId="0" xfId="0" applyFont="1" applyFill="1" applyAlignment="1">
      <alignment horizontal="center" vertical="center" wrapText="1"/>
    </xf>
    <xf numFmtId="0" fontId="32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2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2" fillId="25" borderId="23" xfId="0" applyNumberFormat="1" applyFont="1" applyFill="1" applyBorder="1" applyAlignment="1">
      <alignment horizontal="center"/>
    </xf>
    <xf numFmtId="17" fontId="35" fillId="25" borderId="23" xfId="0" applyNumberFormat="1" applyFont="1" applyFill="1" applyBorder="1" applyAlignment="1">
      <alignment horizontal="center"/>
    </xf>
    <xf numFmtId="0" fontId="43" fillId="29" borderId="24" xfId="0" applyFont="1" applyFill="1" applyBorder="1" applyAlignment="1" applyProtection="1">
      <alignment horizontal="center" vertical="center" wrapText="1"/>
    </xf>
    <xf numFmtId="0" fontId="0" fillId="25" borderId="0" xfId="0" applyFill="1" applyProtection="1">
      <protection locked="0"/>
    </xf>
    <xf numFmtId="0" fontId="4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3" fillId="25" borderId="0" xfId="0" applyFont="1" applyFill="1" applyProtection="1">
      <protection locked="0"/>
    </xf>
    <xf numFmtId="0" fontId="43" fillId="30" borderId="0" xfId="0" applyFont="1" applyFill="1" applyBorder="1" applyProtection="1">
      <protection locked="0"/>
    </xf>
    <xf numFmtId="0" fontId="3" fillId="24" borderId="10" xfId="32" applyFont="1" applyFill="1" applyBorder="1" applyAlignment="1" applyProtection="1">
      <alignment vertical="center" wrapText="1"/>
    </xf>
    <xf numFmtId="0" fontId="3" fillId="24" borderId="10" xfId="0" applyFont="1" applyFill="1" applyBorder="1" applyProtection="1"/>
    <xf numFmtId="0" fontId="2" fillId="26" borderId="9" xfId="0" applyFont="1" applyFill="1" applyBorder="1" applyAlignment="1" applyProtection="1">
      <alignment horizontal="center" wrapText="1"/>
    </xf>
    <xf numFmtId="0" fontId="2" fillId="25" borderId="10" xfId="0" applyFont="1" applyFill="1" applyBorder="1" applyAlignment="1" applyProtection="1">
      <alignment horizontal="center"/>
    </xf>
    <xf numFmtId="0" fontId="2" fillId="25" borderId="15" xfId="32" applyFont="1" applyFill="1" applyBorder="1" applyProtection="1"/>
    <xf numFmtId="0" fontId="2" fillId="25" borderId="23" xfId="32" applyFont="1" applyFill="1" applyBorder="1" applyAlignment="1" applyProtection="1">
      <alignment horizontal="center"/>
    </xf>
    <xf numFmtId="0" fontId="2" fillId="25" borderId="25" xfId="32" applyFont="1" applyFill="1" applyBorder="1" applyAlignment="1" applyProtection="1">
      <alignment horizontal="center"/>
    </xf>
    <xf numFmtId="0" fontId="2" fillId="25" borderId="19" xfId="32" applyFont="1" applyFill="1" applyBorder="1" applyAlignment="1" applyProtection="1">
      <alignment horizontal="center"/>
    </xf>
    <xf numFmtId="0" fontId="2" fillId="25" borderId="14" xfId="32" applyFont="1" applyFill="1" applyBorder="1" applyProtection="1"/>
    <xf numFmtId="0" fontId="2" fillId="25" borderId="17" xfId="32" applyFont="1" applyFill="1" applyBorder="1" applyAlignment="1" applyProtection="1">
      <alignment horizontal="center"/>
    </xf>
    <xf numFmtId="165" fontId="2" fillId="31" borderId="17" xfId="34" applyNumberFormat="1" applyFont="1" applyFill="1" applyBorder="1" applyAlignment="1" applyProtection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/>
    <xf numFmtId="9" fontId="3" fillId="25" borderId="26" xfId="0" applyNumberFormat="1" applyFont="1" applyFill="1" applyBorder="1" applyAlignment="1" applyProtection="1"/>
    <xf numFmtId="0" fontId="25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wrapText="1"/>
      <protection locked="0"/>
    </xf>
    <xf numFmtId="0" fontId="3" fillId="24" borderId="10" xfId="32" applyFont="1" applyFill="1" applyBorder="1" applyProtection="1"/>
    <xf numFmtId="0" fontId="0" fillId="25" borderId="0" xfId="0" applyFill="1" applyProtection="1"/>
    <xf numFmtId="0" fontId="3" fillId="24" borderId="10" xfId="32" applyFont="1" applyFill="1" applyBorder="1" applyAlignment="1" applyProtection="1">
      <alignment horizontal="center" vertical="distributed" wrapText="1"/>
    </xf>
    <xf numFmtId="0" fontId="3" fillId="25" borderId="11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2" fillId="25" borderId="16" xfId="0" applyFont="1" applyFill="1" applyBorder="1" applyAlignment="1" applyProtection="1">
      <alignment horizontal="center"/>
    </xf>
    <xf numFmtId="0" fontId="3" fillId="25" borderId="14" xfId="0" applyFont="1" applyFill="1" applyBorder="1" applyAlignment="1" applyProtection="1">
      <alignment horizontal="center"/>
    </xf>
    <xf numFmtId="0" fontId="3" fillId="25" borderId="0" xfId="0" applyFont="1" applyFill="1" applyBorder="1" applyAlignment="1" applyProtection="1">
      <alignment horizontal="center"/>
    </xf>
    <xf numFmtId="0" fontId="3" fillId="25" borderId="12" xfId="0" applyFont="1" applyFill="1" applyBorder="1" applyAlignment="1" applyProtection="1">
      <alignment horizontal="center"/>
    </xf>
    <xf numFmtId="0" fontId="3" fillId="25" borderId="13" xfId="0" applyFont="1" applyFill="1" applyBorder="1" applyAlignment="1" applyProtection="1">
      <alignment horizontal="center"/>
    </xf>
    <xf numFmtId="0" fontId="3" fillId="25" borderId="9" xfId="0" applyFont="1" applyFill="1" applyBorder="1" applyAlignment="1" applyProtection="1"/>
    <xf numFmtId="0" fontId="42" fillId="25" borderId="0" xfId="0" applyFont="1" applyFill="1" applyProtection="1"/>
    <xf numFmtId="0" fontId="44" fillId="25" borderId="0" xfId="0" applyFont="1" applyFill="1" applyProtection="1"/>
    <xf numFmtId="0" fontId="42" fillId="0" borderId="0" xfId="0" applyFont="1" applyFill="1" applyProtection="1"/>
    <xf numFmtId="0" fontId="1" fillId="25" borderId="0" xfId="0" applyFont="1" applyFill="1" applyProtection="1"/>
    <xf numFmtId="0" fontId="0" fillId="30" borderId="0" xfId="0" applyFill="1" applyBorder="1" applyAlignment="1" applyProtection="1">
      <alignment horizontal="center" vertical="center"/>
    </xf>
    <xf numFmtId="0" fontId="0" fillId="30" borderId="0" xfId="0" applyFill="1" applyBorder="1" applyAlignment="1" applyProtection="1"/>
    <xf numFmtId="0" fontId="26" fillId="30" borderId="0" xfId="0" applyFont="1" applyFill="1" applyBorder="1" applyAlignment="1" applyProtection="1">
      <alignment horizontal="center"/>
    </xf>
    <xf numFmtId="0" fontId="0" fillId="30" borderId="0" xfId="0" applyFill="1" applyBorder="1" applyAlignment="1" applyProtection="1">
      <alignment horizontal="left"/>
    </xf>
    <xf numFmtId="0" fontId="27" fillId="30" borderId="0" xfId="0" applyFont="1" applyFill="1" applyAlignment="1" applyProtection="1">
      <alignment horizontal="center" vertical="center"/>
    </xf>
    <xf numFmtId="0" fontId="0" fillId="30" borderId="0" xfId="0" applyFill="1" applyProtection="1"/>
    <xf numFmtId="0" fontId="0" fillId="30" borderId="0" xfId="0" applyFill="1" applyAlignment="1" applyProtection="1">
      <alignment horizontal="center" vertical="center"/>
    </xf>
    <xf numFmtId="0" fontId="25" fillId="0" borderId="0" xfId="0" applyFont="1" applyBorder="1" applyAlignment="1" applyProtection="1"/>
    <xf numFmtId="0" fontId="0" fillId="0" borderId="0" xfId="0" applyProtection="1"/>
    <xf numFmtId="0" fontId="25" fillId="0" borderId="0" xfId="0" applyFont="1" applyFill="1" applyBorder="1" applyAlignment="1" applyProtection="1"/>
    <xf numFmtId="0" fontId="0" fillId="0" borderId="0" xfId="0" applyFill="1" applyProtection="1"/>
    <xf numFmtId="0" fontId="26" fillId="0" borderId="0" xfId="0" applyFont="1" applyFill="1" applyBorder="1" applyAlignment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1" fillId="0" borderId="23" xfId="32" applyFont="1" applyFill="1" applyBorder="1" applyAlignment="1" applyProtection="1">
      <alignment horizontal="center" vertical="center" wrapText="1"/>
    </xf>
    <xf numFmtId="0" fontId="1" fillId="0" borderId="27" xfId="32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41" fillId="25" borderId="0" xfId="0" applyFont="1" applyFill="1" applyProtection="1">
      <protection locked="0"/>
    </xf>
    <xf numFmtId="0" fontId="42" fillId="30" borderId="0" xfId="0" applyFont="1" applyFill="1" applyProtection="1">
      <protection locked="0"/>
    </xf>
    <xf numFmtId="0" fontId="42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Alignment="1" applyProtection="1">
      <alignment horizontal="center" vertical="center" wrapText="1"/>
      <protection locked="0"/>
    </xf>
    <xf numFmtId="0" fontId="43" fillId="30" borderId="0" xfId="0" applyFont="1" applyFill="1" applyAlignment="1" applyProtection="1">
      <alignment vertical="center" wrapText="1"/>
      <protection locked="0"/>
    </xf>
    <xf numFmtId="0" fontId="43" fillId="30" borderId="0" xfId="0" applyFont="1" applyFill="1" applyProtection="1"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9" fontId="2" fillId="25" borderId="9" xfId="32" applyNumberFormat="1" applyFont="1" applyFill="1" applyBorder="1" applyAlignment="1" applyProtection="1">
      <alignment horizontal="center" vertical="center" wrapText="1"/>
    </xf>
    <xf numFmtId="0" fontId="2" fillId="25" borderId="10" xfId="32" applyFont="1" applyFill="1" applyBorder="1" applyAlignment="1" applyProtection="1">
      <alignment horizontal="center" vertical="center" wrapText="1"/>
    </xf>
    <xf numFmtId="0" fontId="1" fillId="25" borderId="21" xfId="32" applyFont="1" applyFill="1" applyBorder="1" applyAlignment="1" applyProtection="1">
      <alignment vertical="center" wrapText="1"/>
    </xf>
    <xf numFmtId="0" fontId="1" fillId="25" borderId="14" xfId="32" applyFont="1" applyFill="1" applyBorder="1" applyAlignment="1" applyProtection="1">
      <alignment vertical="center" wrapText="1"/>
    </xf>
    <xf numFmtId="0" fontId="45" fillId="0" borderId="23" xfId="32" applyFont="1" applyFill="1" applyBorder="1" applyAlignment="1" applyProtection="1">
      <alignment horizontal="left" vertical="center" wrapText="1"/>
    </xf>
    <xf numFmtId="0" fontId="45" fillId="0" borderId="17" xfId="32" applyFont="1" applyFill="1" applyBorder="1" applyAlignment="1" applyProtection="1">
      <alignment horizontal="left" vertical="center" wrapText="1"/>
    </xf>
    <xf numFmtId="0" fontId="2" fillId="25" borderId="21" xfId="0" applyFont="1" applyFill="1" applyBorder="1" applyAlignment="1" applyProtection="1">
      <alignment horizontal="center"/>
    </xf>
    <xf numFmtId="0" fontId="1" fillId="25" borderId="21" xfId="32" applyFont="1" applyFill="1" applyBorder="1" applyAlignment="1" applyProtection="1">
      <alignment horizontal="justify" vertical="center" wrapText="1"/>
    </xf>
    <xf numFmtId="0" fontId="1" fillId="25" borderId="16" xfId="32" applyFont="1" applyFill="1" applyBorder="1" applyAlignment="1" applyProtection="1">
      <alignment horizontal="justify" vertical="center" wrapText="1"/>
    </xf>
    <xf numFmtId="0" fontId="45" fillId="0" borderId="23" xfId="32" applyFont="1" applyFill="1" applyBorder="1" applyAlignment="1" applyProtection="1">
      <alignment horizontal="justify" vertical="center" wrapText="1"/>
    </xf>
    <xf numFmtId="0" fontId="45" fillId="0" borderId="17" xfId="32" applyFont="1" applyFill="1" applyBorder="1" applyAlignment="1" applyProtection="1">
      <alignment horizontal="justify" vertical="center" wrapText="1"/>
    </xf>
    <xf numFmtId="165" fontId="2" fillId="31" borderId="18" xfId="34" applyNumberFormat="1" applyFont="1" applyFill="1" applyBorder="1" applyAlignment="1" applyProtection="1">
      <alignment horizontal="center"/>
    </xf>
    <xf numFmtId="0" fontId="2" fillId="25" borderId="23" xfId="32" applyFont="1" applyFill="1" applyBorder="1" applyAlignment="1" applyProtection="1">
      <alignment vertical="center"/>
    </xf>
    <xf numFmtId="0" fontId="2" fillId="25" borderId="23" xfId="32" applyFont="1" applyFill="1" applyBorder="1" applyAlignment="1" applyProtection="1">
      <alignment horizontal="center" vertical="center"/>
    </xf>
    <xf numFmtId="0" fontId="2" fillId="25" borderId="19" xfId="32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vertical="center"/>
    </xf>
    <xf numFmtId="0" fontId="2" fillId="25" borderId="17" xfId="32" applyFont="1" applyFill="1" applyBorder="1" applyAlignment="1" applyProtection="1">
      <alignment horizontal="center" vertical="center"/>
    </xf>
    <xf numFmtId="165" fontId="2" fillId="31" borderId="17" xfId="34" applyNumberFormat="1" applyFont="1" applyFill="1" applyBorder="1" applyAlignment="1" applyProtection="1">
      <alignment horizontal="center" vertical="center"/>
    </xf>
    <xf numFmtId="165" fontId="2" fillId="25" borderId="17" xfId="34" applyNumberFormat="1" applyFont="1" applyFill="1" applyBorder="1" applyAlignment="1" applyProtection="1">
      <alignment horizontal="center" vertical="center"/>
    </xf>
    <xf numFmtId="165" fontId="2" fillId="31" borderId="18" xfId="34" applyNumberFormat="1" applyFont="1" applyFill="1" applyBorder="1" applyAlignment="1" applyProtection="1">
      <alignment horizontal="center" vertical="center"/>
    </xf>
    <xf numFmtId="0" fontId="2" fillId="25" borderId="27" xfId="0" applyFont="1" applyFill="1" applyBorder="1" applyAlignment="1" applyProtection="1">
      <alignment horizontal="center" vertical="center"/>
    </xf>
    <xf numFmtId="9" fontId="2" fillId="25" borderId="27" xfId="0" applyNumberFormat="1" applyFont="1" applyFill="1" applyBorder="1" applyAlignment="1" applyProtection="1">
      <alignment horizontal="center" vertical="center"/>
    </xf>
    <xf numFmtId="9" fontId="2" fillId="25" borderId="28" xfId="0" applyNumberFormat="1" applyFont="1" applyFill="1" applyBorder="1" applyAlignment="1" applyProtection="1">
      <alignment horizontal="center" vertical="center"/>
    </xf>
    <xf numFmtId="0" fontId="1" fillId="25" borderId="21" xfId="0" applyFont="1" applyFill="1" applyBorder="1" applyAlignment="1" applyProtection="1">
      <alignment horizontal="justify" vertical="center" wrapText="1"/>
    </xf>
    <xf numFmtId="0" fontId="1" fillId="25" borderId="16" xfId="0" applyFont="1" applyFill="1" applyBorder="1" applyAlignment="1" applyProtection="1">
      <alignment horizontal="justify" vertical="center" wrapText="1"/>
    </xf>
    <xf numFmtId="0" fontId="2" fillId="25" borderId="20" xfId="32" applyFont="1" applyFill="1" applyBorder="1" applyAlignment="1" applyProtection="1">
      <alignment horizontal="center" vertical="center"/>
    </xf>
    <xf numFmtId="0" fontId="2" fillId="25" borderId="29" xfId="32" applyFont="1" applyFill="1" applyBorder="1" applyAlignment="1" applyProtection="1">
      <alignment horizontal="center" vertical="center"/>
    </xf>
    <xf numFmtId="0" fontId="2" fillId="25" borderId="30" xfId="32" applyFont="1" applyFill="1" applyBorder="1" applyAlignment="1" applyProtection="1">
      <alignment horizontal="center" vertical="center"/>
    </xf>
    <xf numFmtId="0" fontId="2" fillId="25" borderId="21" xfId="32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 vertical="center"/>
    </xf>
    <xf numFmtId="9" fontId="2" fillId="25" borderId="31" xfId="0" applyNumberFormat="1" applyFont="1" applyFill="1" applyBorder="1" applyAlignment="1" applyProtection="1">
      <alignment horizontal="center" vertical="center"/>
    </xf>
    <xf numFmtId="9" fontId="2" fillId="25" borderId="32" xfId="0" applyNumberFormat="1" applyFont="1" applyFill="1" applyBorder="1" applyAlignment="1" applyProtection="1">
      <alignment horizontal="center" vertical="center"/>
    </xf>
    <xf numFmtId="0" fontId="2" fillId="25" borderId="14" xfId="32" applyFont="1" applyFill="1" applyBorder="1" applyAlignment="1" applyProtection="1">
      <alignment horizontal="center" vertical="center"/>
    </xf>
    <xf numFmtId="0" fontId="1" fillId="25" borderId="0" xfId="0" applyFont="1" applyFill="1" applyAlignment="1" applyProtection="1">
      <alignment wrapText="1"/>
      <protection locked="0"/>
    </xf>
    <xf numFmtId="0" fontId="43" fillId="30" borderId="0" xfId="0" applyFont="1" applyFill="1" applyAlignment="1" applyProtection="1">
      <alignment horizontal="left" vertical="center"/>
      <protection locked="0"/>
    </xf>
    <xf numFmtId="0" fontId="2" fillId="0" borderId="26" xfId="0" applyFont="1" applyFill="1" applyBorder="1" applyAlignment="1">
      <alignment horizontal="center" vertical="distributed"/>
    </xf>
    <xf numFmtId="0" fontId="2" fillId="0" borderId="33" xfId="0" applyFont="1" applyFill="1" applyBorder="1" applyAlignment="1">
      <alignment horizontal="center" vertical="distributed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vertical="center"/>
    </xf>
    <xf numFmtId="0" fontId="7" fillId="0" borderId="27" xfId="0" applyFont="1" applyFill="1" applyBorder="1" applyAlignment="1" applyProtection="1">
      <alignment vertical="center"/>
    </xf>
    <xf numFmtId="0" fontId="7" fillId="0" borderId="28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3" fillId="25" borderId="9" xfId="0" applyFont="1" applyFill="1" applyBorder="1" applyAlignment="1">
      <alignment horizontal="center"/>
    </xf>
    <xf numFmtId="0" fontId="3" fillId="25" borderId="26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justify" vertical="justify" wrapText="1"/>
    </xf>
    <xf numFmtId="0" fontId="2" fillId="25" borderId="26" xfId="0" applyFont="1" applyFill="1" applyBorder="1" applyAlignment="1">
      <alignment horizontal="justify" vertical="justify" wrapText="1"/>
    </xf>
    <xf numFmtId="0" fontId="2" fillId="25" borderId="33" xfId="0" applyFont="1" applyFill="1" applyBorder="1" applyAlignment="1">
      <alignment horizontal="justify" vertical="justify" wrapText="1"/>
    </xf>
    <xf numFmtId="0" fontId="3" fillId="0" borderId="11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/>
    </xf>
    <xf numFmtId="0" fontId="3" fillId="24" borderId="3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distributed"/>
    </xf>
    <xf numFmtId="0" fontId="3" fillId="24" borderId="26" xfId="0" applyFont="1" applyFill="1" applyBorder="1" applyAlignment="1">
      <alignment horizontal="center" vertical="distributed"/>
    </xf>
    <xf numFmtId="0" fontId="1" fillId="25" borderId="40" xfId="0" applyFont="1" applyFill="1" applyBorder="1" applyAlignment="1">
      <alignment horizontal="center"/>
    </xf>
    <xf numFmtId="0" fontId="1" fillId="25" borderId="0" xfId="0" applyFont="1" applyFill="1" applyBorder="1" applyAlignment="1">
      <alignment horizontal="center"/>
    </xf>
    <xf numFmtId="0" fontId="1" fillId="25" borderId="39" xfId="0" applyFont="1" applyFill="1" applyBorder="1" applyAlignment="1">
      <alignment horizontal="center"/>
    </xf>
    <xf numFmtId="0" fontId="2" fillId="25" borderId="26" xfId="0" applyFont="1" applyFill="1" applyBorder="1" applyAlignment="1">
      <alignment horizontal="center"/>
    </xf>
    <xf numFmtId="0" fontId="2" fillId="25" borderId="33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left" vertical="center" wrapText="1"/>
    </xf>
    <xf numFmtId="0" fontId="1" fillId="25" borderId="26" xfId="0" applyFont="1" applyFill="1" applyBorder="1" applyAlignment="1">
      <alignment horizontal="left" vertical="center" wrapText="1"/>
    </xf>
    <xf numFmtId="0" fontId="1" fillId="25" borderId="3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 wrapText="1"/>
    </xf>
    <xf numFmtId="0" fontId="1" fillId="25" borderId="26" xfId="0" applyFont="1" applyFill="1" applyBorder="1" applyAlignment="1">
      <alignment horizontal="left" vertical="center"/>
    </xf>
    <xf numFmtId="0" fontId="1" fillId="25" borderId="33" xfId="0" applyFont="1" applyFill="1" applyBorder="1" applyAlignment="1">
      <alignment horizontal="left" vertical="center"/>
    </xf>
    <xf numFmtId="0" fontId="2" fillId="25" borderId="9" xfId="0" applyFont="1" applyFill="1" applyBorder="1" applyAlignment="1">
      <alignment horizontal="center" wrapText="1"/>
    </xf>
    <xf numFmtId="0" fontId="2" fillId="25" borderId="26" xfId="0" applyFont="1" applyFill="1" applyBorder="1" applyAlignment="1">
      <alignment horizontal="center" wrapText="1"/>
    </xf>
    <xf numFmtId="0" fontId="2" fillId="25" borderId="33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 wrapText="1"/>
    </xf>
    <xf numFmtId="0" fontId="1" fillId="25" borderId="33" xfId="0" applyFont="1" applyFill="1" applyBorder="1" applyAlignment="1">
      <alignment horizontal="center" wrapText="1"/>
    </xf>
    <xf numFmtId="0" fontId="2" fillId="27" borderId="26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33" xfId="0" applyFont="1" applyFill="1" applyBorder="1" applyAlignment="1">
      <alignment horizontal="center" vertical="center" wrapText="1"/>
    </xf>
    <xf numFmtId="0" fontId="3" fillId="24" borderId="52" xfId="0" applyFont="1" applyFill="1" applyBorder="1" applyAlignment="1">
      <alignment horizontal="center"/>
    </xf>
    <xf numFmtId="0" fontId="3" fillId="24" borderId="53" xfId="0" applyFont="1" applyFill="1" applyBorder="1" applyAlignment="1">
      <alignment horizontal="center"/>
    </xf>
    <xf numFmtId="0" fontId="3" fillId="24" borderId="54" xfId="0" applyFont="1" applyFill="1" applyBorder="1" applyAlignment="1">
      <alignment horizontal="center"/>
    </xf>
    <xf numFmtId="0" fontId="3" fillId="24" borderId="55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29" xfId="0" applyFont="1" applyFill="1" applyBorder="1" applyAlignment="1">
      <alignment horizontal="center"/>
    </xf>
    <xf numFmtId="0" fontId="3" fillId="24" borderId="56" xfId="0" applyFont="1" applyFill="1" applyBorder="1" applyAlignment="1">
      <alignment horizontal="center"/>
    </xf>
    <xf numFmtId="0" fontId="2" fillId="25" borderId="48" xfId="0" applyFont="1" applyFill="1" applyBorder="1" applyAlignment="1">
      <alignment horizontal="center"/>
    </xf>
    <xf numFmtId="0" fontId="2" fillId="25" borderId="49" xfId="0" applyFont="1" applyFill="1" applyBorder="1" applyAlignment="1">
      <alignment horizontal="center"/>
    </xf>
    <xf numFmtId="0" fontId="2" fillId="25" borderId="50" xfId="0" applyFont="1" applyFill="1" applyBorder="1" applyAlignment="1">
      <alignment horizontal="center"/>
    </xf>
    <xf numFmtId="0" fontId="2" fillId="25" borderId="51" xfId="0" applyFont="1" applyFill="1" applyBorder="1" applyAlignment="1">
      <alignment horizontal="center"/>
    </xf>
    <xf numFmtId="0" fontId="1" fillId="25" borderId="9" xfId="0" applyFont="1" applyFill="1" applyBorder="1" applyAlignment="1">
      <alignment vertical="top" wrapText="1"/>
    </xf>
    <xf numFmtId="0" fontId="1" fillId="25" borderId="26" xfId="0" applyFont="1" applyFill="1" applyBorder="1" applyAlignment="1">
      <alignment vertical="top" wrapText="1"/>
    </xf>
    <xf numFmtId="0" fontId="1" fillId="25" borderId="33" xfId="0" applyFont="1" applyFill="1" applyBorder="1" applyAlignment="1">
      <alignment vertical="top" wrapText="1"/>
    </xf>
    <xf numFmtId="0" fontId="2" fillId="25" borderId="44" xfId="0" applyFont="1" applyFill="1" applyBorder="1" applyAlignment="1">
      <alignment horizontal="center"/>
    </xf>
    <xf numFmtId="0" fontId="2" fillId="25" borderId="45" xfId="0" applyFont="1" applyFill="1" applyBorder="1" applyAlignment="1">
      <alignment horizontal="center"/>
    </xf>
    <xf numFmtId="0" fontId="2" fillId="25" borderId="46" xfId="0" applyFont="1" applyFill="1" applyBorder="1" applyAlignment="1">
      <alignment horizontal="center"/>
    </xf>
    <xf numFmtId="0" fontId="2" fillId="25" borderId="47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/>
    </xf>
    <xf numFmtId="0" fontId="3" fillId="25" borderId="34" xfId="0" applyFont="1" applyFill="1" applyBorder="1" applyAlignment="1">
      <alignment horizontal="center"/>
    </xf>
    <xf numFmtId="0" fontId="3" fillId="25" borderId="35" xfId="0" applyFont="1" applyFill="1" applyBorder="1" applyAlignment="1">
      <alignment horizontal="center"/>
    </xf>
    <xf numFmtId="0" fontId="3" fillId="25" borderId="36" xfId="0" applyFont="1" applyFill="1" applyBorder="1" applyAlignment="1">
      <alignment horizontal="center"/>
    </xf>
    <xf numFmtId="0" fontId="3" fillId="24" borderId="37" xfId="0" applyFont="1" applyFill="1" applyBorder="1" applyAlignment="1">
      <alignment horizontal="left" vertical="center" wrapText="1"/>
    </xf>
    <xf numFmtId="0" fontId="3" fillId="24" borderId="38" xfId="0" applyFont="1" applyFill="1" applyBorder="1" applyAlignment="1">
      <alignment horizontal="left" vertical="center" wrapText="1"/>
    </xf>
    <xf numFmtId="0" fontId="3" fillId="25" borderId="0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1" fillId="25" borderId="12" xfId="0" applyFont="1" applyFill="1" applyBorder="1" applyAlignment="1">
      <alignment horizontal="center" vertical="center"/>
    </xf>
    <xf numFmtId="0" fontId="31" fillId="25" borderId="11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31" fillId="25" borderId="40" xfId="0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31" fillId="25" borderId="39" xfId="0" applyFont="1" applyFill="1" applyBorder="1" applyAlignment="1">
      <alignment horizontal="center" vertical="center"/>
    </xf>
    <xf numFmtId="0" fontId="31" fillId="25" borderId="41" xfId="0" applyFont="1" applyFill="1" applyBorder="1" applyAlignment="1">
      <alignment horizontal="center" vertical="center"/>
    </xf>
    <xf numFmtId="0" fontId="31" fillId="25" borderId="42" xfId="0" applyFont="1" applyFill="1" applyBorder="1" applyAlignment="1">
      <alignment horizontal="center" vertical="center"/>
    </xf>
    <xf numFmtId="0" fontId="31" fillId="25" borderId="4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75" xfId="0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wrapText="1"/>
    </xf>
    <xf numFmtId="9" fontId="0" fillId="0" borderId="53" xfId="0" applyNumberFormat="1" applyBorder="1" applyAlignment="1" applyProtection="1">
      <alignment horizontal="center" vertical="center" wrapText="1"/>
      <protection locked="0"/>
    </xf>
    <xf numFmtId="9" fontId="0" fillId="0" borderId="77" xfId="0" applyNumberForma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78" xfId="0" applyBorder="1" applyAlignment="1" applyProtection="1">
      <alignment horizontal="justify" vertical="center"/>
      <protection locked="0"/>
    </xf>
    <xf numFmtId="0" fontId="0" fillId="0" borderId="79" xfId="0" applyBorder="1" applyAlignment="1" applyProtection="1">
      <alignment horizontal="justify" vertical="center"/>
      <protection locked="0"/>
    </xf>
    <xf numFmtId="0" fontId="0" fillId="0" borderId="42" xfId="0" applyBorder="1" applyAlignment="1" applyProtection="1">
      <alignment horizontal="justify" vertical="center"/>
      <protection locked="0"/>
    </xf>
    <xf numFmtId="0" fontId="0" fillId="0" borderId="80" xfId="0" applyBorder="1" applyAlignment="1" applyProtection="1">
      <alignment horizontal="justify" vertical="center"/>
      <protection locked="0"/>
    </xf>
    <xf numFmtId="0" fontId="27" fillId="0" borderId="0" xfId="0" applyFont="1" applyAlignment="1">
      <alignment horizontal="center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wrapText="1"/>
    </xf>
    <xf numFmtId="0" fontId="2" fillId="0" borderId="8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5" fillId="0" borderId="64" xfId="0" applyFont="1" applyBorder="1" applyAlignment="1">
      <alignment horizontal="center"/>
    </xf>
    <xf numFmtId="0" fontId="0" fillId="0" borderId="65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25" fillId="0" borderId="68" xfId="0" applyFont="1" applyBorder="1" applyAlignment="1">
      <alignment horizontal="center"/>
    </xf>
    <xf numFmtId="0" fontId="0" fillId="0" borderId="69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70" xfId="0" applyBorder="1" applyAlignment="1">
      <alignment horizontal="left"/>
    </xf>
    <xf numFmtId="0" fontId="26" fillId="0" borderId="71" xfId="0" applyFont="1" applyBorder="1" applyAlignment="1">
      <alignment horizontal="center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74" xfId="0" applyBorder="1" applyAlignment="1">
      <alignment horizontal="left"/>
    </xf>
    <xf numFmtId="0" fontId="1" fillId="25" borderId="9" xfId="0" applyFont="1" applyFill="1" applyBorder="1" applyAlignment="1">
      <alignment horizontal="center" vertical="center"/>
    </xf>
    <xf numFmtId="0" fontId="1" fillId="25" borderId="26" xfId="0" applyFont="1" applyFill="1" applyBorder="1" applyAlignment="1">
      <alignment horizontal="center" vertical="center"/>
    </xf>
    <xf numFmtId="0" fontId="1" fillId="25" borderId="33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 wrapText="1"/>
    </xf>
    <xf numFmtId="9" fontId="2" fillId="25" borderId="9" xfId="0" applyNumberFormat="1" applyFont="1" applyFill="1" applyBorder="1" applyAlignment="1">
      <alignment horizontal="center" wrapText="1"/>
    </xf>
    <xf numFmtId="0" fontId="2" fillId="25" borderId="9" xfId="32" applyFont="1" applyFill="1" applyBorder="1" applyAlignment="1" applyProtection="1">
      <alignment horizontal="center" vertical="center"/>
      <protection locked="0"/>
    </xf>
    <xf numFmtId="0" fontId="2" fillId="25" borderId="26" xfId="32" applyFont="1" applyFill="1" applyBorder="1" applyAlignment="1" applyProtection="1">
      <alignment horizontal="center" vertical="center"/>
      <protection locked="0"/>
    </xf>
    <xf numFmtId="0" fontId="2" fillId="25" borderId="33" xfId="32" applyFont="1" applyFill="1" applyBorder="1" applyAlignment="1" applyProtection="1">
      <alignment horizontal="center" vertical="center"/>
      <protection locked="0"/>
    </xf>
    <xf numFmtId="0" fontId="2" fillId="0" borderId="26" xfId="32" applyFont="1" applyFill="1" applyBorder="1" applyAlignment="1" applyProtection="1">
      <alignment horizontal="center" vertical="center" wrapText="1"/>
      <protection locked="0"/>
    </xf>
    <xf numFmtId="0" fontId="2" fillId="0" borderId="33" xfId="32" applyFont="1" applyFill="1" applyBorder="1" applyAlignment="1" applyProtection="1">
      <alignment horizontal="center" vertical="center" wrapText="1"/>
      <protection locked="0"/>
    </xf>
    <xf numFmtId="0" fontId="31" fillId="25" borderId="12" xfId="0" applyFont="1" applyFill="1" applyBorder="1" applyAlignment="1" applyProtection="1">
      <alignment horizontal="center" vertical="center"/>
    </xf>
    <xf numFmtId="0" fontId="31" fillId="25" borderId="11" xfId="0" applyFont="1" applyFill="1" applyBorder="1" applyAlignment="1" applyProtection="1">
      <alignment horizontal="center" vertical="center"/>
    </xf>
    <xf numFmtId="0" fontId="31" fillId="25" borderId="13" xfId="0" applyFont="1" applyFill="1" applyBorder="1" applyAlignment="1" applyProtection="1">
      <alignment horizontal="center" vertical="center"/>
    </xf>
    <xf numFmtId="0" fontId="31" fillId="25" borderId="40" xfId="0" applyFont="1" applyFill="1" applyBorder="1" applyAlignment="1" applyProtection="1">
      <alignment horizontal="center" vertical="center"/>
    </xf>
    <xf numFmtId="0" fontId="31" fillId="25" borderId="0" xfId="0" applyFont="1" applyFill="1" applyBorder="1" applyAlignment="1" applyProtection="1">
      <alignment horizontal="center" vertical="center"/>
    </xf>
    <xf numFmtId="0" fontId="31" fillId="25" borderId="39" xfId="0" applyFont="1" applyFill="1" applyBorder="1" applyAlignment="1" applyProtection="1">
      <alignment horizontal="center" vertical="center"/>
    </xf>
    <xf numFmtId="0" fontId="31" fillId="25" borderId="41" xfId="0" applyFont="1" applyFill="1" applyBorder="1" applyAlignment="1" applyProtection="1">
      <alignment horizontal="center" vertical="center"/>
    </xf>
    <xf numFmtId="0" fontId="31" fillId="25" borderId="42" xfId="0" applyFont="1" applyFill="1" applyBorder="1" applyAlignment="1" applyProtection="1">
      <alignment horizontal="center" vertical="center"/>
    </xf>
    <xf numFmtId="0" fontId="31" fillId="25" borderId="4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0" fontId="3" fillId="24" borderId="37" xfId="0" applyFont="1" applyFill="1" applyBorder="1" applyAlignment="1" applyProtection="1">
      <alignment horizontal="left" vertical="center" wrapText="1"/>
      <protection locked="0"/>
    </xf>
    <xf numFmtId="0" fontId="3" fillId="24" borderId="90" xfId="0" applyFont="1" applyFill="1" applyBorder="1" applyAlignment="1" applyProtection="1">
      <alignment horizontal="left" vertical="center" wrapText="1"/>
      <protection locked="0"/>
    </xf>
    <xf numFmtId="0" fontId="3" fillId="24" borderId="38" xfId="0" applyFont="1" applyFill="1" applyBorder="1" applyAlignment="1" applyProtection="1">
      <alignment horizontal="left" vertical="center" wrapText="1"/>
      <protection locked="0"/>
    </xf>
    <xf numFmtId="0" fontId="2" fillId="30" borderId="12" xfId="32" applyFont="1" applyFill="1" applyBorder="1" applyAlignment="1" applyProtection="1">
      <alignment horizontal="left" vertical="top" wrapText="1"/>
      <protection locked="0"/>
    </xf>
    <xf numFmtId="0" fontId="2" fillId="30" borderId="11" xfId="32" applyFont="1" applyFill="1" applyBorder="1" applyAlignment="1" applyProtection="1">
      <alignment horizontal="left" vertical="top" wrapText="1"/>
      <protection locked="0"/>
    </xf>
    <xf numFmtId="0" fontId="2" fillId="30" borderId="13" xfId="32" applyFont="1" applyFill="1" applyBorder="1" applyAlignment="1" applyProtection="1">
      <alignment horizontal="left" vertical="top" wrapText="1"/>
      <protection locked="0"/>
    </xf>
    <xf numFmtId="0" fontId="2" fillId="0" borderId="40" xfId="32" applyFont="1" applyFill="1" applyBorder="1" applyAlignment="1" applyProtection="1">
      <alignment horizontal="justify" vertical="center" wrapText="1"/>
      <protection locked="0"/>
    </xf>
    <xf numFmtId="0" fontId="2" fillId="0" borderId="0" xfId="32" applyFont="1" applyFill="1" applyBorder="1" applyAlignment="1" applyProtection="1">
      <alignment horizontal="justify" vertical="center" wrapText="1"/>
      <protection locked="0"/>
    </xf>
    <xf numFmtId="0" fontId="2" fillId="0" borderId="39" xfId="32" applyFont="1" applyFill="1" applyBorder="1" applyAlignment="1" applyProtection="1">
      <alignment horizontal="justify" vertical="center" wrapText="1"/>
      <protection locked="0"/>
    </xf>
    <xf numFmtId="0" fontId="2" fillId="30" borderId="87" xfId="32" applyFont="1" applyFill="1" applyBorder="1" applyAlignment="1" applyProtection="1">
      <alignment horizontal="left" vertical="top" wrapText="1"/>
      <protection locked="0"/>
    </xf>
    <xf numFmtId="0" fontId="2" fillId="30" borderId="88" xfId="32" applyFont="1" applyFill="1" applyBorder="1" applyAlignment="1" applyProtection="1">
      <alignment horizontal="left" vertical="top" wrapText="1"/>
      <protection locked="0"/>
    </xf>
    <xf numFmtId="0" fontId="2" fillId="30" borderId="89" xfId="32" applyFont="1" applyFill="1" applyBorder="1" applyAlignment="1" applyProtection="1">
      <alignment horizontal="left" vertical="top" wrapText="1"/>
      <protection locked="0"/>
    </xf>
    <xf numFmtId="0" fontId="3" fillId="24" borderId="15" xfId="32" applyFont="1" applyFill="1" applyBorder="1" applyAlignment="1" applyProtection="1">
      <alignment horizontal="center" vertical="center" wrapText="1"/>
    </xf>
    <xf numFmtId="0" fontId="3" fillId="24" borderId="16" xfId="32" applyFont="1" applyFill="1" applyBorder="1" applyAlignment="1" applyProtection="1">
      <alignment horizontal="center" vertical="center" wrapText="1"/>
    </xf>
    <xf numFmtId="0" fontId="3" fillId="24" borderId="14" xfId="32" applyFont="1" applyFill="1" applyBorder="1" applyAlignment="1" applyProtection="1">
      <alignment horizontal="center" vertical="center" wrapText="1"/>
    </xf>
    <xf numFmtId="0" fontId="3" fillId="25" borderId="17" xfId="0" applyFont="1" applyFill="1" applyBorder="1" applyAlignment="1" applyProtection="1">
      <alignment horizontal="center"/>
    </xf>
    <xf numFmtId="0" fontId="3" fillId="25" borderId="18" xfId="0" applyFont="1" applyFill="1" applyBorder="1" applyAlignment="1" applyProtection="1">
      <alignment horizontal="center"/>
    </xf>
    <xf numFmtId="0" fontId="3" fillId="24" borderId="9" xfId="0" applyFont="1" applyFill="1" applyBorder="1" applyAlignment="1" applyProtection="1">
      <alignment horizontal="center"/>
    </xf>
    <xf numFmtId="0" fontId="3" fillId="24" borderId="26" xfId="0" applyFont="1" applyFill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center"/>
    </xf>
    <xf numFmtId="0" fontId="2" fillId="0" borderId="41" xfId="32" applyFont="1" applyFill="1" applyBorder="1" applyAlignment="1" applyProtection="1">
      <alignment horizontal="justify" vertical="center" wrapText="1"/>
      <protection locked="0"/>
    </xf>
    <xf numFmtId="0" fontId="2" fillId="0" borderId="42" xfId="32" applyFont="1" applyFill="1" applyBorder="1" applyAlignment="1" applyProtection="1">
      <alignment horizontal="justify" vertical="center" wrapText="1"/>
      <protection locked="0"/>
    </xf>
    <xf numFmtId="0" fontId="2" fillId="0" borderId="43" xfId="32" applyFont="1" applyFill="1" applyBorder="1" applyAlignment="1" applyProtection="1">
      <alignment horizontal="justify" vertical="center" wrapText="1"/>
      <protection locked="0"/>
    </xf>
    <xf numFmtId="0" fontId="1" fillId="25" borderId="44" xfId="32" applyFont="1" applyFill="1" applyBorder="1" applyAlignment="1" applyProtection="1">
      <alignment horizontal="justify" vertical="center" wrapText="1"/>
    </xf>
    <xf numFmtId="0" fontId="1" fillId="25" borderId="45" xfId="32" applyFont="1" applyFill="1" applyBorder="1" applyAlignment="1" applyProtection="1">
      <alignment horizontal="justify" vertical="center" wrapText="1"/>
    </xf>
    <xf numFmtId="0" fontId="1" fillId="25" borderId="46" xfId="32" applyFont="1" applyFill="1" applyBorder="1" applyAlignment="1" applyProtection="1">
      <alignment horizontal="justify" vertical="center" wrapText="1"/>
    </xf>
    <xf numFmtId="0" fontId="1" fillId="25" borderId="27" xfId="32" applyFont="1" applyFill="1" applyBorder="1" applyAlignment="1" applyProtection="1">
      <alignment horizontal="center" vertical="center" wrapText="1"/>
    </xf>
    <xf numFmtId="0" fontId="1" fillId="25" borderId="28" xfId="32" applyFont="1" applyFill="1" applyBorder="1" applyAlignment="1" applyProtection="1">
      <alignment horizontal="center" vertical="center" wrapText="1"/>
    </xf>
    <xf numFmtId="0" fontId="40" fillId="24" borderId="9" xfId="0" applyFont="1" applyFill="1" applyBorder="1" applyAlignment="1" applyProtection="1">
      <alignment horizontal="center" vertical="center"/>
    </xf>
    <xf numFmtId="0" fontId="40" fillId="24" borderId="26" xfId="0" applyFont="1" applyFill="1" applyBorder="1" applyAlignment="1" applyProtection="1">
      <alignment horizontal="center" vertical="center"/>
    </xf>
    <xf numFmtId="0" fontId="40" fillId="24" borderId="33" xfId="0" applyFont="1" applyFill="1" applyBorder="1" applyAlignment="1" applyProtection="1">
      <alignment horizontal="center" vertical="center"/>
    </xf>
    <xf numFmtId="0" fontId="2" fillId="25" borderId="31" xfId="0" applyFont="1" applyFill="1" applyBorder="1" applyAlignment="1" applyProtection="1">
      <alignment horizontal="center"/>
    </xf>
    <xf numFmtId="0" fontId="2" fillId="25" borderId="32" xfId="0" applyFont="1" applyFill="1" applyBorder="1" applyAlignment="1" applyProtection="1">
      <alignment horizontal="center"/>
    </xf>
    <xf numFmtId="0" fontId="2" fillId="25" borderId="27" xfId="0" applyFont="1" applyFill="1" applyBorder="1" applyAlignment="1" applyProtection="1">
      <alignment horizontal="center"/>
    </xf>
    <xf numFmtId="0" fontId="2" fillId="25" borderId="28" xfId="0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/>
    </xf>
    <xf numFmtId="0" fontId="2" fillId="25" borderId="26" xfId="32" applyFont="1" applyFill="1" applyBorder="1" applyAlignment="1" applyProtection="1">
      <alignment horizontal="center"/>
    </xf>
    <xf numFmtId="0" fontId="2" fillId="25" borderId="33" xfId="32" applyFont="1" applyFill="1" applyBorder="1" applyAlignment="1" applyProtection="1">
      <alignment horizontal="center"/>
    </xf>
    <xf numFmtId="0" fontId="3" fillId="24" borderId="52" xfId="0" applyFont="1" applyFill="1" applyBorder="1" applyAlignment="1" applyProtection="1">
      <alignment horizontal="center"/>
    </xf>
    <xf numFmtId="0" fontId="3" fillId="24" borderId="53" xfId="0" applyFont="1" applyFill="1" applyBorder="1" applyAlignment="1" applyProtection="1">
      <alignment horizontal="center"/>
    </xf>
    <xf numFmtId="0" fontId="3" fillId="24" borderId="54" xfId="0" applyFont="1" applyFill="1" applyBorder="1" applyAlignment="1" applyProtection="1">
      <alignment horizontal="center"/>
    </xf>
    <xf numFmtId="0" fontId="3" fillId="24" borderId="55" xfId="0" applyFont="1" applyFill="1" applyBorder="1" applyAlignment="1" applyProtection="1">
      <alignment horizontal="center"/>
    </xf>
    <xf numFmtId="0" fontId="1" fillId="25" borderId="48" xfId="32" applyFont="1" applyFill="1" applyBorder="1" applyAlignment="1" applyProtection="1">
      <alignment horizontal="justify" vertical="center" wrapText="1"/>
    </xf>
    <xf numFmtId="0" fontId="1" fillId="25" borderId="49" xfId="32" applyFont="1" applyFill="1" applyBorder="1" applyAlignment="1" applyProtection="1">
      <alignment horizontal="justify" vertical="center" wrapText="1"/>
    </xf>
    <xf numFmtId="0" fontId="1" fillId="25" borderId="50" xfId="32" applyFont="1" applyFill="1" applyBorder="1" applyAlignment="1" applyProtection="1">
      <alignment horizontal="justify" vertical="center" wrapText="1"/>
    </xf>
    <xf numFmtId="0" fontId="3" fillId="0" borderId="12" xfId="32" applyFont="1" applyFill="1" applyBorder="1" applyAlignment="1" applyProtection="1">
      <alignment horizontal="center"/>
    </xf>
    <xf numFmtId="0" fontId="3" fillId="0" borderId="11" xfId="32" applyFont="1" applyFill="1" applyBorder="1" applyAlignment="1" applyProtection="1">
      <alignment horizontal="center"/>
    </xf>
    <xf numFmtId="0" fontId="3" fillId="0" borderId="13" xfId="32" applyFont="1" applyFill="1" applyBorder="1" applyAlignment="1" applyProtection="1">
      <alignment horizontal="center"/>
    </xf>
    <xf numFmtId="0" fontId="3" fillId="25" borderId="9" xfId="32" applyFont="1" applyFill="1" applyBorder="1" applyAlignment="1" applyProtection="1">
      <alignment horizontal="center"/>
    </xf>
    <xf numFmtId="0" fontId="3" fillId="25" borderId="26" xfId="32" applyFont="1" applyFill="1" applyBorder="1" applyAlignment="1" applyProtection="1">
      <alignment horizontal="center"/>
    </xf>
    <xf numFmtId="0" fontId="3" fillId="25" borderId="33" xfId="32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wrapText="1"/>
    </xf>
    <xf numFmtId="0" fontId="3" fillId="25" borderId="12" xfId="32" applyFont="1" applyFill="1" applyBorder="1" applyAlignment="1" applyProtection="1">
      <alignment horizontal="center"/>
    </xf>
    <xf numFmtId="0" fontId="3" fillId="25" borderId="11" xfId="32" applyFont="1" applyFill="1" applyBorder="1" applyAlignment="1" applyProtection="1">
      <alignment horizontal="center"/>
    </xf>
    <xf numFmtId="0" fontId="3" fillId="25" borderId="13" xfId="32" applyFont="1" applyFill="1" applyBorder="1" applyAlignment="1" applyProtection="1">
      <alignment horizontal="center"/>
    </xf>
    <xf numFmtId="0" fontId="1" fillId="25" borderId="9" xfId="32" applyFont="1" applyFill="1" applyBorder="1" applyAlignment="1" applyProtection="1">
      <alignment horizontal="center" vertical="center" wrapText="1"/>
    </xf>
    <xf numFmtId="0" fontId="1" fillId="25" borderId="26" xfId="32" applyFont="1" applyFill="1" applyBorder="1" applyAlignment="1" applyProtection="1">
      <alignment horizontal="center" vertical="center"/>
    </xf>
    <xf numFmtId="0" fontId="1" fillId="25" borderId="33" xfId="32" applyFont="1" applyFill="1" applyBorder="1" applyAlignment="1" applyProtection="1">
      <alignment horizontal="center" vertical="center"/>
    </xf>
    <xf numFmtId="0" fontId="1" fillId="30" borderId="12" xfId="32" applyFont="1" applyFill="1" applyBorder="1" applyAlignment="1" applyProtection="1">
      <alignment horizontal="left" vertical="center" wrapText="1"/>
    </xf>
    <xf numFmtId="0" fontId="1" fillId="30" borderId="11" xfId="32" applyFont="1" applyFill="1" applyBorder="1" applyAlignment="1" applyProtection="1">
      <alignment horizontal="left" vertical="center" wrapText="1"/>
    </xf>
    <xf numFmtId="0" fontId="1" fillId="30" borderId="13" xfId="32" applyFont="1" applyFill="1" applyBorder="1" applyAlignment="1" applyProtection="1">
      <alignment horizontal="left" vertical="center" wrapText="1"/>
    </xf>
    <xf numFmtId="0" fontId="3" fillId="25" borderId="9" xfId="0" applyFont="1" applyFill="1" applyBorder="1" applyAlignment="1" applyProtection="1">
      <alignment horizontal="center"/>
    </xf>
    <xf numFmtId="0" fontId="3" fillId="25" borderId="26" xfId="0" applyFont="1" applyFill="1" applyBorder="1" applyAlignment="1" applyProtection="1">
      <alignment horizontal="center"/>
    </xf>
    <xf numFmtId="0" fontId="3" fillId="25" borderId="33" xfId="0" applyFont="1" applyFill="1" applyBorder="1" applyAlignment="1" applyProtection="1">
      <alignment horizontal="center"/>
    </xf>
    <xf numFmtId="0" fontId="1" fillId="25" borderId="26" xfId="32" applyFont="1" applyFill="1" applyBorder="1" applyAlignment="1" applyProtection="1">
      <alignment vertical="center" wrapText="1"/>
    </xf>
    <xf numFmtId="0" fontId="1" fillId="25" borderId="33" xfId="32" applyFont="1" applyFill="1" applyBorder="1" applyAlignment="1" applyProtection="1">
      <alignment vertical="center" wrapText="1"/>
    </xf>
    <xf numFmtId="0" fontId="3" fillId="0" borderId="4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2" fillId="25" borderId="9" xfId="32" applyFont="1" applyFill="1" applyBorder="1" applyAlignment="1" applyProtection="1">
      <alignment horizontal="center" vertical="center" wrapText="1"/>
    </xf>
    <xf numFmtId="0" fontId="2" fillId="25" borderId="26" xfId="32" applyFont="1" applyFill="1" applyBorder="1" applyAlignment="1" applyProtection="1">
      <alignment horizontal="center" vertical="center" wrapText="1"/>
    </xf>
    <xf numFmtId="0" fontId="2" fillId="25" borderId="33" xfId="32" applyFont="1" applyFill="1" applyBorder="1" applyAlignment="1" applyProtection="1">
      <alignment horizontal="center" vertical="center" wrapText="1"/>
    </xf>
    <xf numFmtId="0" fontId="2" fillId="27" borderId="26" xfId="0" applyFont="1" applyFill="1" applyBorder="1" applyAlignment="1" applyProtection="1">
      <alignment horizontal="center" wrapText="1"/>
    </xf>
    <xf numFmtId="0" fontId="2" fillId="28" borderId="9" xfId="0" applyFont="1" applyFill="1" applyBorder="1" applyAlignment="1" applyProtection="1">
      <alignment horizontal="center" vertical="center" wrapText="1"/>
    </xf>
    <xf numFmtId="0" fontId="2" fillId="28" borderId="33" xfId="0" applyFont="1" applyFill="1" applyBorder="1" applyAlignment="1" applyProtection="1">
      <alignment horizontal="center" vertical="center" wrapText="1"/>
    </xf>
    <xf numFmtId="0" fontId="1" fillId="0" borderId="9" xfId="32" applyFont="1" applyFill="1" applyBorder="1" applyAlignment="1" applyProtection="1">
      <alignment horizontal="center" vertical="center"/>
    </xf>
    <xf numFmtId="0" fontId="1" fillId="0" borderId="26" xfId="32" applyFont="1" applyFill="1" applyBorder="1" applyAlignment="1" applyProtection="1">
      <alignment horizontal="center" vertical="center"/>
    </xf>
    <xf numFmtId="0" fontId="1" fillId="0" borderId="33" xfId="3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9" fillId="24" borderId="12" xfId="0" applyFont="1" applyFill="1" applyBorder="1" applyAlignment="1" applyProtection="1">
      <alignment horizontal="center" vertical="center" wrapText="1"/>
    </xf>
    <xf numFmtId="0" fontId="9" fillId="24" borderId="11" xfId="0" applyFont="1" applyFill="1" applyBorder="1" applyAlignment="1" applyProtection="1">
      <alignment horizontal="center" vertical="center" wrapText="1"/>
    </xf>
    <xf numFmtId="0" fontId="9" fillId="24" borderId="13" xfId="0" applyFont="1" applyFill="1" applyBorder="1" applyAlignment="1" applyProtection="1">
      <alignment horizontal="center" vertical="center" wrapText="1"/>
    </xf>
    <xf numFmtId="0" fontId="9" fillId="24" borderId="41" xfId="0" applyFont="1" applyFill="1" applyBorder="1" applyAlignment="1" applyProtection="1">
      <alignment horizontal="center" vertical="center" wrapText="1"/>
    </xf>
    <xf numFmtId="0" fontId="9" fillId="24" borderId="42" xfId="0" applyFont="1" applyFill="1" applyBorder="1" applyAlignment="1" applyProtection="1">
      <alignment horizontal="center" vertical="center" wrapText="1"/>
    </xf>
    <xf numFmtId="0" fontId="9" fillId="24" borderId="43" xfId="0" applyFont="1" applyFill="1" applyBorder="1" applyAlignment="1" applyProtection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</xf>
    <xf numFmtId="0" fontId="2" fillId="0" borderId="9" xfId="32" applyFont="1" applyFill="1" applyBorder="1" applyAlignment="1" applyProtection="1">
      <alignment horizontal="center" vertical="distributed"/>
    </xf>
    <xf numFmtId="0" fontId="2" fillId="0" borderId="26" xfId="32" applyFont="1" applyFill="1" applyBorder="1" applyAlignment="1" applyProtection="1">
      <alignment horizontal="center" vertical="distributed"/>
    </xf>
    <xf numFmtId="0" fontId="2" fillId="0" borderId="33" xfId="32" applyFont="1" applyFill="1" applyBorder="1" applyAlignment="1" applyProtection="1">
      <alignment horizontal="center" vertical="distributed"/>
    </xf>
    <xf numFmtId="0" fontId="3" fillId="24" borderId="9" xfId="32" applyFont="1" applyFill="1" applyBorder="1" applyAlignment="1" applyProtection="1">
      <alignment horizontal="center" vertical="distributed"/>
    </xf>
    <xf numFmtId="0" fontId="3" fillId="24" borderId="26" xfId="32" applyFont="1" applyFill="1" applyBorder="1" applyAlignment="1" applyProtection="1">
      <alignment horizontal="center" vertical="distributed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25" borderId="40" xfId="32" applyFont="1" applyFill="1" applyBorder="1" applyAlignment="1" applyProtection="1">
      <alignment horizontal="center"/>
    </xf>
    <xf numFmtId="0" fontId="1" fillId="25" borderId="0" xfId="32" applyFont="1" applyFill="1" applyBorder="1" applyAlignment="1" applyProtection="1">
      <alignment horizontal="center"/>
    </xf>
    <xf numFmtId="0" fontId="1" fillId="25" borderId="39" xfId="32" applyFont="1" applyFill="1" applyBorder="1" applyAlignment="1" applyProtection="1">
      <alignment horizontal="center"/>
    </xf>
    <xf numFmtId="0" fontId="36" fillId="0" borderId="57" xfId="0" applyFont="1" applyFill="1" applyBorder="1" applyAlignment="1" applyProtection="1">
      <alignment horizontal="center" vertical="center"/>
    </xf>
    <xf numFmtId="0" fontId="36" fillId="0" borderId="58" xfId="0" applyFont="1" applyFill="1" applyBorder="1" applyAlignment="1" applyProtection="1">
      <alignment horizontal="center" vertical="center"/>
    </xf>
    <xf numFmtId="0" fontId="36" fillId="0" borderId="59" xfId="0" applyFont="1" applyFill="1" applyBorder="1" applyAlignment="1" applyProtection="1">
      <alignment horizontal="center" vertical="center"/>
    </xf>
    <xf numFmtId="0" fontId="37" fillId="0" borderId="15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19" xfId="0" applyFont="1" applyFill="1" applyBorder="1" applyAlignment="1" applyProtection="1">
      <alignment horizontal="center" vertical="center"/>
    </xf>
    <xf numFmtId="0" fontId="38" fillId="0" borderId="60" xfId="0" applyFont="1" applyFill="1" applyBorder="1" applyAlignment="1" applyProtection="1">
      <alignment vertical="center"/>
    </xf>
    <xf numFmtId="0" fontId="38" fillId="0" borderId="23" xfId="0" applyFont="1" applyFill="1" applyBorder="1" applyAlignment="1" applyProtection="1">
      <alignment vertical="center"/>
    </xf>
    <xf numFmtId="0" fontId="38" fillId="0" borderId="19" xfId="0" applyFont="1" applyFill="1" applyBorder="1" applyAlignment="1" applyProtection="1">
      <alignment vertical="center"/>
    </xf>
    <xf numFmtId="0" fontId="37" fillId="0" borderId="16" xfId="0" applyFont="1" applyFill="1" applyBorder="1" applyAlignment="1" applyProtection="1">
      <alignment horizontal="center" vertical="center"/>
    </xf>
    <xf numFmtId="0" fontId="37" fillId="0" borderId="27" xfId="0" applyFont="1" applyFill="1" applyBorder="1" applyAlignment="1" applyProtection="1">
      <alignment horizontal="center" vertical="center"/>
    </xf>
    <xf numFmtId="0" fontId="37" fillId="0" borderId="28" xfId="0" applyFont="1" applyFill="1" applyBorder="1" applyAlignment="1" applyProtection="1">
      <alignment horizontal="center" vertical="center"/>
    </xf>
    <xf numFmtId="0" fontId="38" fillId="0" borderId="46" xfId="0" applyFont="1" applyFill="1" applyBorder="1" applyAlignment="1" applyProtection="1">
      <alignment vertical="center"/>
    </xf>
    <xf numFmtId="0" fontId="38" fillId="0" borderId="27" xfId="0" applyFont="1" applyFill="1" applyBorder="1" applyAlignment="1" applyProtection="1">
      <alignment vertical="center"/>
    </xf>
    <xf numFmtId="0" fontId="38" fillId="0" borderId="28" xfId="0" applyFont="1" applyFill="1" applyBorder="1" applyAlignment="1" applyProtection="1">
      <alignment vertical="center"/>
    </xf>
    <xf numFmtId="0" fontId="37" fillId="0" borderId="14" xfId="0" applyFont="1" applyFill="1" applyBorder="1" applyAlignment="1" applyProtection="1">
      <alignment horizontal="center" vertical="center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18" xfId="0" applyFont="1" applyFill="1" applyBorder="1" applyAlignment="1" applyProtection="1">
      <alignment horizontal="center" vertical="center"/>
    </xf>
    <xf numFmtId="0" fontId="38" fillId="0" borderId="35" xfId="0" applyFont="1" applyFill="1" applyBorder="1" applyAlignment="1" applyProtection="1">
      <alignment vertical="center"/>
    </xf>
    <xf numFmtId="0" fontId="38" fillId="0" borderId="17" xfId="0" applyFont="1" applyFill="1" applyBorder="1" applyAlignment="1" applyProtection="1">
      <alignment vertical="center"/>
    </xf>
    <xf numFmtId="0" fontId="38" fillId="0" borderId="18" xfId="0" applyFont="1" applyFill="1" applyBorder="1" applyAlignment="1" applyProtection="1">
      <alignment vertical="center"/>
    </xf>
    <xf numFmtId="0" fontId="2" fillId="0" borderId="15" xfId="32" applyFont="1" applyFill="1" applyBorder="1" applyAlignment="1" applyProtection="1">
      <alignment horizontal="justify" vertical="center" wrapText="1"/>
    </xf>
    <xf numFmtId="0" fontId="2" fillId="0" borderId="14" xfId="32" applyFont="1" applyFill="1" applyBorder="1" applyAlignment="1" applyProtection="1">
      <alignment horizontal="justify" vertical="center" wrapText="1"/>
    </xf>
    <xf numFmtId="10" fontId="2" fillId="0" borderId="23" xfId="0" applyNumberFormat="1" applyFont="1" applyFill="1" applyBorder="1" applyAlignment="1" applyProtection="1">
      <alignment horizontal="center" vertical="center" wrapText="1"/>
    </xf>
    <xf numFmtId="10" fontId="2" fillId="0" borderId="27" xfId="0" applyNumberFormat="1" applyFont="1" applyFill="1" applyBorder="1" applyAlignment="1" applyProtection="1">
      <alignment horizontal="center" vertical="center" wrapText="1"/>
    </xf>
    <xf numFmtId="165" fontId="2" fillId="0" borderId="53" xfId="34" applyNumberFormat="1" applyFont="1" applyFill="1" applyBorder="1" applyAlignment="1" applyProtection="1">
      <alignment horizontal="center" vertical="center"/>
    </xf>
    <xf numFmtId="165" fontId="2" fillId="0" borderId="91" xfId="34" applyNumberFormat="1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left" vertical="top" wrapText="1"/>
      <protection locked="0"/>
    </xf>
    <xf numFmtId="0" fontId="39" fillId="0" borderId="27" xfId="0" applyFont="1" applyFill="1" applyBorder="1" applyAlignment="1" applyProtection="1">
      <alignment horizontal="left" vertical="top" wrapText="1"/>
      <protection locked="0"/>
    </xf>
    <xf numFmtId="0" fontId="39" fillId="0" borderId="28" xfId="0" applyFon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center" vertical="center"/>
    </xf>
    <xf numFmtId="0" fontId="25" fillId="0" borderId="44" xfId="0" applyFont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center" vertical="center"/>
    </xf>
    <xf numFmtId="0" fontId="25" fillId="0" borderId="4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46" fillId="29" borderId="24" xfId="0" applyFont="1" applyFill="1" applyBorder="1" applyAlignment="1" applyProtection="1">
      <alignment horizontal="center" vertical="center" wrapText="1"/>
    </xf>
    <xf numFmtId="0" fontId="46" fillId="29" borderId="91" xfId="0" applyFont="1" applyFill="1" applyBorder="1" applyAlignment="1" applyProtection="1">
      <alignment horizontal="center" vertical="center" wrapText="1"/>
    </xf>
    <xf numFmtId="0" fontId="46" fillId="29" borderId="27" xfId="0" applyFont="1" applyFill="1" applyBorder="1" applyAlignment="1" applyProtection="1">
      <alignment horizontal="center" vertical="center" wrapText="1"/>
    </xf>
    <xf numFmtId="0" fontId="26" fillId="30" borderId="0" xfId="0" applyFont="1" applyFill="1" applyAlignment="1" applyProtection="1">
      <alignment horizontal="left" vertical="center"/>
    </xf>
    <xf numFmtId="0" fontId="3" fillId="24" borderId="12" xfId="32" applyFont="1" applyFill="1" applyBorder="1" applyAlignment="1" applyProtection="1">
      <alignment horizontal="center" vertical="center" wrapText="1"/>
    </xf>
    <xf numFmtId="0" fontId="3" fillId="24" borderId="40" xfId="32" applyFont="1" applyFill="1" applyBorder="1" applyAlignment="1" applyProtection="1">
      <alignment horizontal="center" vertical="center" wrapText="1"/>
    </xf>
    <xf numFmtId="0" fontId="3" fillId="24" borderId="41" xfId="32" applyFont="1" applyFill="1" applyBorder="1" applyAlignment="1" applyProtection="1">
      <alignment horizontal="center" vertical="center" wrapText="1"/>
    </xf>
    <xf numFmtId="0" fontId="2" fillId="30" borderId="40" xfId="32" applyFont="1" applyFill="1" applyBorder="1" applyAlignment="1" applyProtection="1">
      <alignment horizontal="left" vertical="top" wrapText="1"/>
      <protection locked="0"/>
    </xf>
    <xf numFmtId="0" fontId="2" fillId="30" borderId="0" xfId="32" applyFont="1" applyFill="1" applyBorder="1" applyAlignment="1" applyProtection="1">
      <alignment horizontal="left" vertical="top" wrapText="1"/>
      <protection locked="0"/>
    </xf>
    <xf numFmtId="0" fontId="2" fillId="30" borderId="39" xfId="32" applyFont="1" applyFill="1" applyBorder="1" applyAlignment="1" applyProtection="1">
      <alignment horizontal="left" vertical="top" wrapText="1"/>
      <protection locked="0"/>
    </xf>
    <xf numFmtId="0" fontId="2" fillId="30" borderId="93" xfId="32" applyFont="1" applyFill="1" applyBorder="1" applyAlignment="1" applyProtection="1">
      <alignment horizontal="left" vertical="top" wrapText="1"/>
      <protection locked="0"/>
    </xf>
    <xf numFmtId="0" fontId="2" fillId="30" borderId="49" xfId="32" applyFont="1" applyFill="1" applyBorder="1" applyAlignment="1" applyProtection="1">
      <alignment horizontal="left" vertical="top" wrapText="1"/>
      <protection locked="0"/>
    </xf>
    <xf numFmtId="0" fontId="2" fillId="30" borderId="51" xfId="32" applyFont="1" applyFill="1" applyBorder="1" applyAlignment="1" applyProtection="1">
      <alignment horizontal="left" vertical="top" wrapText="1"/>
      <protection locked="0"/>
    </xf>
    <xf numFmtId="0" fontId="2" fillId="0" borderId="40" xfId="32" applyFont="1" applyFill="1" applyBorder="1" applyAlignment="1" applyProtection="1">
      <alignment horizontal="left" vertical="center" wrapText="1"/>
      <protection locked="0"/>
    </xf>
    <xf numFmtId="0" fontId="2" fillId="0" borderId="0" xfId="32" applyFont="1" applyFill="1" applyBorder="1" applyAlignment="1" applyProtection="1">
      <alignment horizontal="left" vertical="center" wrapText="1"/>
      <protection locked="0"/>
    </xf>
    <xf numFmtId="0" fontId="2" fillId="0" borderId="39" xfId="32" applyFont="1" applyFill="1" applyBorder="1" applyAlignment="1" applyProtection="1">
      <alignment horizontal="left" vertical="center" wrapText="1"/>
      <protection locked="0"/>
    </xf>
    <xf numFmtId="0" fontId="2" fillId="0" borderId="41" xfId="32" applyFont="1" applyFill="1" applyBorder="1" applyAlignment="1" applyProtection="1">
      <alignment horizontal="left" vertical="center" wrapText="1"/>
      <protection locked="0"/>
    </xf>
    <xf numFmtId="0" fontId="2" fillId="0" borderId="42" xfId="32" applyFont="1" applyFill="1" applyBorder="1" applyAlignment="1" applyProtection="1">
      <alignment horizontal="left" vertical="center" wrapText="1"/>
      <protection locked="0"/>
    </xf>
    <xf numFmtId="0" fontId="2" fillId="0" borderId="43" xfId="32" applyFont="1" applyFill="1" applyBorder="1" applyAlignment="1" applyProtection="1">
      <alignment horizontal="left" vertical="center" wrapText="1"/>
      <protection locked="0"/>
    </xf>
    <xf numFmtId="0" fontId="1" fillId="25" borderId="48" xfId="0" applyFont="1" applyFill="1" applyBorder="1" applyAlignment="1" applyProtection="1">
      <alignment horizontal="justify" vertical="center" wrapText="1"/>
    </xf>
    <xf numFmtId="0" fontId="1" fillId="25" borderId="49" xfId="0" applyFont="1" applyFill="1" applyBorder="1" applyAlignment="1" applyProtection="1">
      <alignment horizontal="justify" vertical="center" wrapText="1"/>
    </xf>
    <xf numFmtId="0" fontId="1" fillId="25" borderId="50" xfId="0" applyFont="1" applyFill="1" applyBorder="1" applyAlignment="1" applyProtection="1">
      <alignment horizontal="justify" vertical="center" wrapText="1"/>
    </xf>
    <xf numFmtId="0" fontId="2" fillId="0" borderId="9" xfId="32" applyFont="1" applyFill="1" applyBorder="1" applyAlignment="1" applyProtection="1">
      <alignment horizontal="justify" vertical="center" wrapText="1"/>
    </xf>
    <xf numFmtId="0" fontId="1" fillId="0" borderId="26" xfId="32" applyFont="1" applyFill="1" applyBorder="1" applyAlignment="1" applyProtection="1">
      <alignment horizontal="justify" vertical="center"/>
    </xf>
    <xf numFmtId="0" fontId="1" fillId="0" borderId="33" xfId="32" applyFont="1" applyFill="1" applyBorder="1" applyAlignment="1" applyProtection="1">
      <alignment horizontal="justify" vertical="center"/>
    </xf>
    <xf numFmtId="9" fontId="2" fillId="25" borderId="9" xfId="0" applyNumberFormat="1" applyFont="1" applyFill="1" applyBorder="1" applyAlignment="1" applyProtection="1">
      <alignment horizontal="center" wrapText="1"/>
    </xf>
    <xf numFmtId="0" fontId="2" fillId="25" borderId="26" xfId="0" applyFont="1" applyFill="1" applyBorder="1" applyAlignment="1" applyProtection="1">
      <alignment horizontal="center" wrapText="1"/>
    </xf>
    <xf numFmtId="0" fontId="2" fillId="25" borderId="33" xfId="0" applyFont="1" applyFill="1" applyBorder="1" applyAlignment="1" applyProtection="1">
      <alignment horizontal="center" wrapText="1"/>
    </xf>
    <xf numFmtId="0" fontId="2" fillId="25" borderId="9" xfId="0" applyFont="1" applyFill="1" applyBorder="1" applyAlignment="1" applyProtection="1">
      <alignment horizont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24" borderId="37" xfId="32" applyFont="1" applyFill="1" applyBorder="1" applyAlignment="1" applyProtection="1">
      <alignment horizontal="left" vertical="center" wrapText="1"/>
    </xf>
    <xf numFmtId="0" fontId="3" fillId="24" borderId="38" xfId="32" applyFont="1" applyFill="1" applyBorder="1" applyAlignment="1" applyProtection="1">
      <alignment horizontal="left" vertical="center" wrapText="1"/>
    </xf>
    <xf numFmtId="0" fontId="1" fillId="25" borderId="79" xfId="32" applyFont="1" applyFill="1" applyBorder="1" applyAlignment="1" applyProtection="1">
      <alignment vertical="center" wrapText="1"/>
    </xf>
    <xf numFmtId="0" fontId="1" fillId="25" borderId="42" xfId="32" applyFont="1" applyFill="1" applyBorder="1" applyAlignment="1" applyProtection="1">
      <alignment vertical="center" wrapText="1"/>
    </xf>
    <xf numFmtId="0" fontId="1" fillId="25" borderId="92" xfId="32" applyFont="1" applyFill="1" applyBorder="1" applyAlignment="1" applyProtection="1">
      <alignment vertical="center" wrapText="1"/>
    </xf>
    <xf numFmtId="0" fontId="1" fillId="25" borderId="17" xfId="32" applyFont="1" applyFill="1" applyBorder="1" applyAlignment="1" applyProtection="1">
      <alignment vertical="center" wrapText="1"/>
    </xf>
    <xf numFmtId="0" fontId="1" fillId="25" borderId="18" xfId="32" applyFont="1" applyFill="1" applyBorder="1" applyAlignment="1" applyProtection="1">
      <alignment vertical="center" wrapText="1"/>
    </xf>
    <xf numFmtId="0" fontId="1" fillId="25" borderId="48" xfId="32" applyFont="1" applyFill="1" applyBorder="1" applyAlignment="1" applyProtection="1">
      <alignment vertical="center" wrapText="1"/>
    </xf>
    <xf numFmtId="0" fontId="1" fillId="25" borderId="49" xfId="32" applyFont="1" applyFill="1" applyBorder="1" applyAlignment="1" applyProtection="1">
      <alignment vertical="center" wrapText="1"/>
    </xf>
    <xf numFmtId="0" fontId="1" fillId="25" borderId="50" xfId="32" applyFont="1" applyFill="1" applyBorder="1" applyAlignment="1" applyProtection="1">
      <alignment vertical="center" wrapText="1"/>
    </xf>
    <xf numFmtId="0" fontId="1" fillId="25" borderId="27" xfId="32" applyFont="1" applyFill="1" applyBorder="1" applyAlignment="1" applyProtection="1">
      <alignment vertical="center" wrapText="1"/>
    </xf>
    <xf numFmtId="0" fontId="1" fillId="25" borderId="28" xfId="32" applyFont="1" applyFill="1" applyBorder="1" applyAlignment="1" applyProtection="1">
      <alignment vertical="center" wrapText="1"/>
    </xf>
    <xf numFmtId="0" fontId="2" fillId="27" borderId="26" xfId="32" applyFont="1" applyFill="1" applyBorder="1" applyAlignment="1" applyProtection="1">
      <alignment horizontal="center" vertical="center" wrapText="1"/>
    </xf>
    <xf numFmtId="0" fontId="2" fillId="28" borderId="9" xfId="32" applyFont="1" applyFill="1" applyBorder="1" applyAlignment="1" applyProtection="1">
      <alignment horizontal="center" vertical="center" wrapText="1"/>
    </xf>
    <xf numFmtId="0" fontId="2" fillId="28" borderId="33" xfId="32" applyFont="1" applyFill="1" applyBorder="1" applyAlignment="1" applyProtection="1">
      <alignment horizontal="center" vertical="center" wrapText="1"/>
    </xf>
    <xf numFmtId="0" fontId="2" fillId="0" borderId="15" xfId="32" applyFont="1" applyFill="1" applyBorder="1" applyAlignment="1" applyProtection="1">
      <alignment horizontal="left" vertical="center" wrapText="1"/>
    </xf>
    <xf numFmtId="0" fontId="2" fillId="0" borderId="14" xfId="32" applyFont="1" applyFill="1" applyBorder="1" applyAlignment="1" applyProtection="1">
      <alignment horizontal="left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4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GestionProcesosContratacion!$C$50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(GestionProcesosContratacion!$F$50,GestionProcesosContratacion!$I$50,GestionProcesosContratacion!$L$50,GestionProcesosContratacion!$O$50,GestionProcesosContratacion!$P$50)</c:f>
              <c:numCache>
                <c:formatCode>0.0%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8DB-92B8-0156A766A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96122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(GestionProcesosContratacion!$F$48,GestionProcesosContratacion!$I$48,GestionProcesosContratacion!$L$48,GestionProcesosContratacion!$O$48,GestionProcesosContratacion!$P$48)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(GestionProcesosContratacion!$F$49,GestionProcesosContratacion!$I$49,GestionProcesosContratacion!$L$49,GestionProcesosContratacion!$O$49,GestionProcesosContratacion!$P$49)</c:f>
              <c:numCache>
                <c:formatCode>0%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2-48DB-92B8-0156A766A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961224"/>
        <c:axId val="1"/>
      </c:lineChart>
      <c:catAx>
        <c:axId val="71596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59612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Compras_Sostenibles!$C$50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(Compras_Sostenibles!$F$50,Compras_Sostenibles!$I$50,Compras_Sostenibles!$L$50,Compras_Sostenibles!$O$50,Compras_Sostenibles!$P$50)</c:f>
              <c:numCache>
                <c:formatCode>0.0%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A-404B-9801-7C6B1B49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95335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(Compras_Sostenibles!$F$48,Compras_Sostenibles!$I$48,Compras_Sostenibles!$L$48,Compras_Sostenibles!$O$48,Compras_Sostenibles!$P$48)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(Compras_Sostenibles!$F$49,Compras_Sostenibles!$I$49,Compras_Sostenibles!$L$49,Compras_Sostenibles!$O$49,Compras_Sostenibles!$P$49)</c:f>
              <c:numCache>
                <c:formatCode>0%</c:formatCode>
                <c:ptCount val="5"/>
                <c:pt idx="1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A-404B-9801-7C6B1B49C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953352"/>
        <c:axId val="1"/>
      </c:lineChart>
      <c:catAx>
        <c:axId val="715953352"/>
        <c:scaling>
          <c:orientation val="minMax"/>
        </c:scaling>
        <c:delete val="0"/>
        <c:axPos val="b"/>
        <c:title>
          <c:layout/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layout/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59533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TramiteCertificaciones!$C$49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(TramiteCertificaciones!$F$49,TramiteCertificaciones!$I$49,TramiteCertificaciones!$L$49,TramiteCertificaciones!$O$49,TramiteCertificaciones!$P$49)</c:f>
              <c:numCache>
                <c:formatCode>0.0%</c:formatCode>
                <c:ptCount val="5"/>
                <c:pt idx="0">
                  <c:v>0.66304347826086951</c:v>
                </c:pt>
                <c:pt idx="1">
                  <c:v>0.9642857142857143</c:v>
                </c:pt>
                <c:pt idx="2">
                  <c:v>0</c:v>
                </c:pt>
                <c:pt idx="3">
                  <c:v>0</c:v>
                </c:pt>
                <c:pt idx="4">
                  <c:v>0.73333333333333328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F-4039-A3FC-E3EE7D97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5967128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(TramiteCertificaciones!$F$48,TramiteCertificaciones!$I$48,TramiteCertificaciones!$L$48,TramiteCertificaciones!$O$48,TramiteCertificaciones!$P$48)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(TramiteCertificaciones!$F$50,TramiteCertificaciones!$I$50,TramiteCertificaciones!$L$50,TramiteCertificaciones!$O$50,TramiteCertificaciones!$P$50)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F-4039-A3FC-E3EE7D97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967128"/>
        <c:axId val="1"/>
      </c:lineChart>
      <c:catAx>
        <c:axId val="71596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5967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3619461567304087"/>
          <c:y val="0.87398719511525491"/>
          <c:w val="0.63805534308211476"/>
          <c:h val="0.9715485564304461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49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4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32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4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31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4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31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4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931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49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931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0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1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7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2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7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3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7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4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967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5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6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6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6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B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966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B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9659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966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B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19966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745" name="Group 1"/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74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74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5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769" name="Group 1"/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77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79402676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77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928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4929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4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22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223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1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22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2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521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3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521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4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8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5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8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6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7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7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7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8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557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5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7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6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7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61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6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62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55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5563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556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19556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519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52</xdr:row>
      <xdr:rowOff>133350</xdr:rowOff>
    </xdr:from>
    <xdr:to>
      <xdr:col>14</xdr:col>
      <xdr:colOff>638175</xdr:colOff>
      <xdr:row>67</xdr:row>
      <xdr:rowOff>47625</xdr:rowOff>
    </xdr:to>
    <xdr:graphicFrame macro="">
      <xdr:nvGraphicFramePr>
        <xdr:cNvPr id="451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59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727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59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727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59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726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26726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1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26726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2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3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3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2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4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2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5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2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6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762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7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21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8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19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09" name="Group 1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17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10" name="Group 15"/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97615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282376569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7611" name="Group 1"/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9761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333093518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19761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4724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724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gistro_ComprasSostenib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istro_ComprasSostenib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65"/>
      <c r="C2" s="168" t="s">
        <v>56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71" t="s">
        <v>57</v>
      </c>
      <c r="O2" s="172"/>
      <c r="P2" s="173"/>
    </row>
    <row r="3" spans="1:17" ht="15.75" customHeight="1" x14ac:dyDescent="0.2">
      <c r="B3" s="166"/>
      <c r="C3" s="174" t="s">
        <v>58</v>
      </c>
      <c r="D3" s="175"/>
      <c r="E3" s="175"/>
      <c r="F3" s="175"/>
      <c r="G3" s="175"/>
      <c r="H3" s="175"/>
      <c r="I3" s="175"/>
      <c r="J3" s="175"/>
      <c r="K3" s="175"/>
      <c r="L3" s="175"/>
      <c r="M3" s="176"/>
      <c r="N3" s="177" t="s">
        <v>97</v>
      </c>
      <c r="O3" s="178"/>
      <c r="P3" s="179"/>
    </row>
    <row r="4" spans="1:17" ht="15.75" customHeight="1" x14ac:dyDescent="0.2">
      <c r="B4" s="166"/>
      <c r="C4" s="174" t="s">
        <v>59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177" t="s">
        <v>62</v>
      </c>
      <c r="O4" s="178"/>
      <c r="P4" s="179"/>
    </row>
    <row r="5" spans="1:17" ht="16.5" customHeight="1" thickBot="1" x14ac:dyDescent="0.25">
      <c r="B5" s="167"/>
      <c r="C5" s="180" t="s">
        <v>60</v>
      </c>
      <c r="D5" s="181"/>
      <c r="E5" s="181"/>
      <c r="F5" s="181"/>
      <c r="G5" s="181"/>
      <c r="H5" s="181"/>
      <c r="I5" s="181"/>
      <c r="J5" s="181"/>
      <c r="K5" s="181"/>
      <c r="L5" s="181"/>
      <c r="M5" s="182"/>
      <c r="N5" s="183" t="s">
        <v>61</v>
      </c>
      <c r="O5" s="184"/>
      <c r="P5" s="185"/>
    </row>
    <row r="6" spans="1:17" ht="13.5" thickBot="1" x14ac:dyDescent="0.25"/>
    <row r="7" spans="1:17" x14ac:dyDescent="0.2">
      <c r="A7" s="32"/>
      <c r="B7" s="199" t="s">
        <v>65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Q7" s="32"/>
    </row>
    <row r="8" spans="1:17" ht="13.5" thickBot="1" x14ac:dyDescent="0.25">
      <c r="A8" s="32"/>
      <c r="B8" s="202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4"/>
      <c r="Q8" s="32"/>
    </row>
    <row r="9" spans="1:17" ht="6.75" customHeight="1" thickBot="1" x14ac:dyDescent="0.25">
      <c r="A9" s="32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206" t="s">
        <v>1</v>
      </c>
      <c r="E10" s="207"/>
      <c r="F10" s="207"/>
      <c r="G10" s="207"/>
      <c r="H10" s="163" t="s">
        <v>96</v>
      </c>
      <c r="I10" s="163"/>
      <c r="J10" s="163"/>
      <c r="K10" s="207" t="s">
        <v>27</v>
      </c>
      <c r="L10" s="207"/>
      <c r="M10" s="207"/>
      <c r="N10" s="207"/>
      <c r="O10" s="163" t="s">
        <v>35</v>
      </c>
      <c r="P10" s="164"/>
      <c r="Q10" s="32"/>
    </row>
    <row r="11" spans="1:17" ht="4.5" customHeight="1" thickBot="1" x14ac:dyDescent="0.25">
      <c r="A11" s="32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32"/>
    </row>
    <row r="12" spans="1:17" ht="13.5" thickBot="1" x14ac:dyDescent="0.25">
      <c r="A12" s="32"/>
      <c r="B12" s="23" t="s">
        <v>0</v>
      </c>
      <c r="C12" s="211" t="s">
        <v>46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2"/>
      <c r="Q12" s="32"/>
    </row>
    <row r="13" spans="1:17" ht="4.5" customHeight="1" thickBot="1" x14ac:dyDescent="0.25">
      <c r="A13" s="32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5"/>
      <c r="Q13" s="32"/>
    </row>
    <row r="14" spans="1:17" ht="13.5" thickBot="1" x14ac:dyDescent="0.25">
      <c r="A14" s="32"/>
      <c r="B14" s="23" t="s">
        <v>6</v>
      </c>
      <c r="C14" s="216" t="s">
        <v>98</v>
      </c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8"/>
      <c r="Q14" s="32"/>
    </row>
    <row r="15" spans="1:17" ht="4.5" customHeight="1" thickBot="1" x14ac:dyDescent="0.25">
      <c r="A15" s="32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  <c r="Q15" s="32"/>
    </row>
    <row r="16" spans="1:17" ht="37.5" customHeight="1" thickBot="1" x14ac:dyDescent="0.25">
      <c r="A16" s="32"/>
      <c r="B16" s="23" t="s">
        <v>25</v>
      </c>
      <c r="C16" s="219" t="s">
        <v>99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1"/>
      <c r="Q16" s="32"/>
    </row>
    <row r="17" spans="1:17" ht="4.5" customHeight="1" thickBot="1" x14ac:dyDescent="0.25">
      <c r="A17" s="32"/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  <c r="Q17" s="32"/>
    </row>
    <row r="18" spans="1:17" ht="26.25" customHeight="1" thickBot="1" x14ac:dyDescent="0.25">
      <c r="A18" s="32"/>
      <c r="B18" s="23" t="s">
        <v>11</v>
      </c>
      <c r="C18" s="189" t="s">
        <v>114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  <c r="Q18" s="32"/>
    </row>
    <row r="19" spans="1:17" ht="4.5" customHeight="1" thickBot="1" x14ac:dyDescent="0.25">
      <c r="A19" s="3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32"/>
    </row>
    <row r="20" spans="1:17" ht="17.25" customHeight="1" thickBot="1" x14ac:dyDescent="0.25">
      <c r="A20" s="32"/>
      <c r="B20" s="193" t="s">
        <v>26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32"/>
    </row>
    <row r="21" spans="1:17" ht="4.5" customHeight="1" thickBot="1" x14ac:dyDescent="0.25">
      <c r="A21" s="32"/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  <c r="Q21" s="32"/>
    </row>
    <row r="22" spans="1:17" ht="45.75" customHeight="1" thickBot="1" x14ac:dyDescent="0.25">
      <c r="A22" s="32"/>
      <c r="B22" s="23" t="s">
        <v>3</v>
      </c>
      <c r="C22" s="225" t="s">
        <v>145</v>
      </c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8"/>
      <c r="Q22" s="32"/>
    </row>
    <row r="23" spans="1:17" ht="4.5" customHeight="1" thickBot="1" x14ac:dyDescent="0.25">
      <c r="A23" s="32"/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8"/>
      <c r="Q23" s="32"/>
    </row>
    <row r="24" spans="1:17" ht="52.5" customHeight="1" thickBot="1" x14ac:dyDescent="0.25">
      <c r="A24" s="32"/>
      <c r="B24" s="23" t="s">
        <v>12</v>
      </c>
      <c r="C24" s="219" t="s">
        <v>146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2"/>
    </row>
    <row r="25" spans="1:17" ht="4.5" customHeight="1" thickBot="1" x14ac:dyDescent="0.25">
      <c r="A25" s="32"/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8"/>
      <c r="Q25" s="32"/>
    </row>
    <row r="26" spans="1:17" ht="13.5" customHeight="1" thickBot="1" x14ac:dyDescent="0.25">
      <c r="A26" s="32"/>
      <c r="B26" s="2" t="s">
        <v>2</v>
      </c>
      <c r="C26" s="228" t="s">
        <v>100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32"/>
    </row>
    <row r="27" spans="1:17" ht="4.5" customHeight="1" thickBot="1" x14ac:dyDescent="0.25">
      <c r="A27" s="32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5" t="s">
        <v>101</v>
      </c>
      <c r="E28" s="234"/>
      <c r="F28" s="234"/>
      <c r="G28" s="235"/>
      <c r="H28" s="236" t="s">
        <v>15</v>
      </c>
      <c r="I28" s="236"/>
      <c r="J28" s="236"/>
      <c r="K28" s="225" t="s">
        <v>102</v>
      </c>
      <c r="L28" s="234"/>
      <c r="M28" s="235"/>
      <c r="N28" s="237" t="s">
        <v>16</v>
      </c>
      <c r="O28" s="238"/>
      <c r="P28" s="33" t="s">
        <v>103</v>
      </c>
      <c r="Q28" s="32"/>
    </row>
    <row r="29" spans="1:17" ht="4.5" customHeight="1" thickBot="1" x14ac:dyDescent="0.25">
      <c r="A29" s="32"/>
      <c r="B29" s="22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223"/>
      <c r="Q29" s="32"/>
    </row>
    <row r="30" spans="1:17" ht="13.5" thickBot="1" x14ac:dyDescent="0.25">
      <c r="A30" s="32"/>
      <c r="B30" s="2" t="s">
        <v>7</v>
      </c>
      <c r="C30" s="216" t="s">
        <v>104</v>
      </c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8"/>
      <c r="Q30" s="32"/>
    </row>
    <row r="31" spans="1:17" ht="4.5" customHeight="1" thickBot="1" x14ac:dyDescent="0.25">
      <c r="A31" s="32"/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8"/>
      <c r="Q31" s="32"/>
    </row>
    <row r="32" spans="1:17" ht="13.5" thickBot="1" x14ac:dyDescent="0.25">
      <c r="A32" s="32"/>
      <c r="B32" s="2" t="s">
        <v>4</v>
      </c>
      <c r="C32" s="224" t="s">
        <v>147</v>
      </c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32"/>
    </row>
    <row r="33" spans="1:17" ht="4.5" customHeight="1" thickBot="1" x14ac:dyDescent="0.25">
      <c r="A33" s="32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32"/>
    </row>
    <row r="34" spans="1:17" ht="13.5" thickBot="1" x14ac:dyDescent="0.25">
      <c r="A34" s="32"/>
      <c r="B34" s="2" t="s">
        <v>23</v>
      </c>
      <c r="C34" s="224" t="s">
        <v>69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2"/>
      <c r="Q34" s="32"/>
    </row>
    <row r="35" spans="1:17" ht="4.5" customHeight="1" thickBot="1" x14ac:dyDescent="0.25">
      <c r="A35" s="32"/>
      <c r="B35" s="213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5"/>
      <c r="Q35" s="32"/>
    </row>
    <row r="36" spans="1:17" ht="16.5" customHeight="1" thickBot="1" x14ac:dyDescent="0.25">
      <c r="A36" s="32"/>
      <c r="B36" s="2" t="s">
        <v>64</v>
      </c>
      <c r="C36" s="224" t="s">
        <v>69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2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39" t="s">
        <v>17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  <c r="P38" s="242"/>
      <c r="Q38" s="32"/>
    </row>
    <row r="39" spans="1:17" ht="13.5" thickBot="1" x14ac:dyDescent="0.25">
      <c r="A39" s="32"/>
      <c r="B39" s="1" t="s">
        <v>22</v>
      </c>
      <c r="C39" s="243" t="s">
        <v>18</v>
      </c>
      <c r="D39" s="244"/>
      <c r="E39" s="244"/>
      <c r="F39" s="244"/>
      <c r="G39" s="245"/>
      <c r="H39" s="243" t="s">
        <v>7</v>
      </c>
      <c r="I39" s="244"/>
      <c r="J39" s="244"/>
      <c r="K39" s="244"/>
      <c r="L39" s="245"/>
      <c r="M39" s="243" t="s">
        <v>19</v>
      </c>
      <c r="N39" s="244"/>
      <c r="O39" s="246"/>
      <c r="P39" s="245"/>
      <c r="Q39" s="32"/>
    </row>
    <row r="40" spans="1:17" ht="12" customHeight="1" x14ac:dyDescent="0.2">
      <c r="A40" s="32"/>
      <c r="B40" s="34" t="s">
        <v>105</v>
      </c>
      <c r="C40" s="247" t="s">
        <v>106</v>
      </c>
      <c r="D40" s="248"/>
      <c r="E40" s="248"/>
      <c r="F40" s="248"/>
      <c r="G40" s="249"/>
      <c r="H40" s="247" t="s">
        <v>104</v>
      </c>
      <c r="I40" s="248"/>
      <c r="J40" s="248"/>
      <c r="K40" s="248"/>
      <c r="L40" s="249"/>
      <c r="M40" s="247" t="s">
        <v>107</v>
      </c>
      <c r="N40" s="248"/>
      <c r="O40" s="248"/>
      <c r="P40" s="250"/>
      <c r="Q40" s="32"/>
    </row>
    <row r="41" spans="1:17" ht="23.25" customHeight="1" x14ac:dyDescent="0.2">
      <c r="A41" s="32"/>
      <c r="B41" s="35" t="s">
        <v>108</v>
      </c>
      <c r="C41" s="247" t="s">
        <v>138</v>
      </c>
      <c r="D41" s="248"/>
      <c r="E41" s="248"/>
      <c r="F41" s="248"/>
      <c r="G41" s="249"/>
      <c r="H41" s="247" t="s">
        <v>104</v>
      </c>
      <c r="I41" s="248"/>
      <c r="J41" s="248"/>
      <c r="K41" s="248"/>
      <c r="L41" s="249"/>
      <c r="M41" s="247" t="s">
        <v>107</v>
      </c>
      <c r="N41" s="248"/>
      <c r="O41" s="248"/>
      <c r="P41" s="250"/>
      <c r="Q41" s="32"/>
    </row>
    <row r="42" spans="1:17" ht="13.5" customHeight="1" x14ac:dyDescent="0.2">
      <c r="A42" s="32"/>
      <c r="B42" s="12"/>
      <c r="C42" s="254"/>
      <c r="D42" s="255"/>
      <c r="E42" s="255"/>
      <c r="F42" s="255"/>
      <c r="G42" s="256"/>
      <c r="H42" s="254"/>
      <c r="I42" s="255"/>
      <c r="J42" s="255"/>
      <c r="K42" s="255"/>
      <c r="L42" s="256"/>
      <c r="M42" s="254"/>
      <c r="N42" s="255"/>
      <c r="O42" s="255"/>
      <c r="P42" s="257"/>
      <c r="Q42" s="32"/>
    </row>
    <row r="43" spans="1:17" ht="12.75" customHeight="1" x14ac:dyDescent="0.2">
      <c r="A43" s="32"/>
      <c r="B43" s="12"/>
      <c r="C43" s="254"/>
      <c r="D43" s="255"/>
      <c r="E43" s="255"/>
      <c r="F43" s="255"/>
      <c r="G43" s="256"/>
      <c r="H43" s="254"/>
      <c r="I43" s="255"/>
      <c r="J43" s="255"/>
      <c r="K43" s="255"/>
      <c r="L43" s="256"/>
      <c r="M43" s="254"/>
      <c r="N43" s="255"/>
      <c r="O43" s="255"/>
      <c r="P43" s="257"/>
      <c r="Q43" s="32"/>
    </row>
    <row r="44" spans="1:17" ht="11.25" customHeight="1" thickBot="1" x14ac:dyDescent="0.25">
      <c r="A44" s="32"/>
      <c r="B44" s="8"/>
      <c r="C44" s="260"/>
      <c r="D44" s="261"/>
      <c r="E44" s="261"/>
      <c r="F44" s="261"/>
      <c r="G44" s="262"/>
      <c r="H44" s="260"/>
      <c r="I44" s="261"/>
      <c r="J44" s="261"/>
      <c r="K44" s="261"/>
      <c r="L44" s="262"/>
      <c r="M44" s="260"/>
      <c r="N44" s="261"/>
      <c r="O44" s="261"/>
      <c r="P44" s="263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3" t="s">
        <v>8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5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64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26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213">
        <v>0.9</v>
      </c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7"/>
      <c r="Q50" s="32"/>
    </row>
    <row r="51" spans="1:17" ht="13.5" thickBot="1" x14ac:dyDescent="0.25">
      <c r="A51" s="32"/>
      <c r="B51" s="193" t="s">
        <v>21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5"/>
      <c r="Q51" s="32"/>
    </row>
    <row r="52" spans="1:17" x14ac:dyDescent="0.2">
      <c r="A52" s="32"/>
      <c r="B52" s="268" t="s">
        <v>109</v>
      </c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70"/>
      <c r="Q52" s="32"/>
    </row>
    <row r="53" spans="1:17" x14ac:dyDescent="0.2">
      <c r="A53" s="32"/>
      <c r="B53" s="271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3"/>
      <c r="Q53" s="32"/>
    </row>
    <row r="54" spans="1:17" x14ac:dyDescent="0.2">
      <c r="A54" s="32"/>
      <c r="B54" s="271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3"/>
      <c r="Q54" s="32"/>
    </row>
    <row r="55" spans="1:17" x14ac:dyDescent="0.2">
      <c r="A55" s="32"/>
      <c r="B55" s="271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3"/>
      <c r="Q55" s="32"/>
    </row>
    <row r="56" spans="1:17" x14ac:dyDescent="0.2">
      <c r="A56" s="32"/>
      <c r="B56" s="271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3"/>
      <c r="Q56" s="32"/>
    </row>
    <row r="57" spans="1:17" x14ac:dyDescent="0.2">
      <c r="A57" s="32"/>
      <c r="B57" s="271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3"/>
      <c r="Q57" s="32"/>
    </row>
    <row r="58" spans="1:17" x14ac:dyDescent="0.2">
      <c r="A58" s="32"/>
      <c r="B58" s="271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3"/>
      <c r="Q58" s="32"/>
    </row>
    <row r="59" spans="1:17" x14ac:dyDescent="0.2">
      <c r="A59" s="32"/>
      <c r="B59" s="271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3"/>
      <c r="Q59" s="32"/>
    </row>
    <row r="60" spans="1:17" x14ac:dyDescent="0.2">
      <c r="A60" s="32"/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3"/>
      <c r="Q60" s="32"/>
    </row>
    <row r="61" spans="1:17" x14ac:dyDescent="0.2">
      <c r="A61" s="32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3"/>
      <c r="Q61" s="32"/>
    </row>
    <row r="62" spans="1:17" x14ac:dyDescent="0.2">
      <c r="A62" s="32"/>
      <c r="B62" s="271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3"/>
      <c r="Q62" s="32"/>
    </row>
    <row r="63" spans="1:17" x14ac:dyDescent="0.2">
      <c r="A63" s="32"/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3"/>
      <c r="Q63" s="32"/>
    </row>
    <row r="64" spans="1:17" x14ac:dyDescent="0.2">
      <c r="A64" s="32"/>
      <c r="B64" s="271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3"/>
      <c r="Q64" s="32"/>
    </row>
    <row r="65" spans="1:17" x14ac:dyDescent="0.2">
      <c r="A65" s="32"/>
      <c r="B65" s="271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3"/>
      <c r="Q65" s="32"/>
    </row>
    <row r="66" spans="1:17" x14ac:dyDescent="0.2">
      <c r="A66" s="32"/>
      <c r="B66" s="271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3"/>
      <c r="Q66" s="32"/>
    </row>
    <row r="67" spans="1:17" ht="13.5" thickBot="1" x14ac:dyDescent="0.25">
      <c r="A67" s="32"/>
      <c r="B67" s="274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6"/>
      <c r="Q67" s="32"/>
    </row>
    <row r="68" spans="1:17" s="21" customFormat="1" ht="4.5" customHeight="1" thickBot="1" x14ac:dyDescent="0.25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</row>
    <row r="69" spans="1:17" ht="80.25" customHeight="1" thickBot="1" x14ac:dyDescent="0.25">
      <c r="A69" s="32"/>
      <c r="B69" s="20" t="s">
        <v>5</v>
      </c>
      <c r="C69" s="251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3"/>
      <c r="Q69" s="32"/>
    </row>
    <row r="70" spans="1:17" ht="41.25" customHeight="1" thickBot="1" x14ac:dyDescent="0.25">
      <c r="A70" s="32"/>
      <c r="B70" s="19" t="s">
        <v>63</v>
      </c>
      <c r="C70" s="224" t="s">
        <v>139</v>
      </c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2"/>
      <c r="Q70" s="32"/>
    </row>
    <row r="71" spans="1:17" ht="27.75" customHeight="1" thickBot="1" x14ac:dyDescent="0.25">
      <c r="A71" s="32"/>
      <c r="B71" s="19" t="s">
        <v>84</v>
      </c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9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topLeftCell="A7" zoomScale="80" zoomScaleNormal="80" workbookViewId="0">
      <selection activeCell="I14" sqref="I14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6"/>
      <c r="B1" s="467" t="s">
        <v>56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9"/>
      <c r="N1" s="470" t="s">
        <v>57</v>
      </c>
      <c r="O1" s="471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6"/>
      <c r="B2" s="467" t="s">
        <v>87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9"/>
      <c r="N2" s="470" t="s">
        <v>191</v>
      </c>
      <c r="O2" s="471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6"/>
      <c r="B3" s="467" t="s">
        <v>89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9"/>
      <c r="N3" s="470" t="s">
        <v>192</v>
      </c>
      <c r="O3" s="471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6"/>
      <c r="B4" s="467" t="s">
        <v>91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9"/>
      <c r="N4" s="471" t="s">
        <v>61</v>
      </c>
      <c r="O4" s="471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75" t="str">
        <f>+TramiteCertificaciones!C12</f>
        <v>GESTION CONTRACTUAL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72" t="s">
        <v>92</v>
      </c>
      <c r="B8" s="474" t="s">
        <v>20</v>
      </c>
      <c r="C8" s="474" t="str">
        <f>TramiteCertificaciones!C14</f>
        <v>Trámite de certificaciones</v>
      </c>
      <c r="D8" s="474"/>
      <c r="E8" s="474"/>
      <c r="F8" s="474"/>
      <c r="G8" s="474"/>
      <c r="H8" s="474"/>
      <c r="I8" s="474"/>
      <c r="J8" s="474"/>
      <c r="K8" s="474"/>
      <c r="L8" s="474"/>
      <c r="M8" s="474" t="s">
        <v>94</v>
      </c>
      <c r="N8" s="474"/>
      <c r="O8" s="474"/>
      <c r="P8" s="111"/>
      <c r="Q8" s="111"/>
      <c r="R8" s="111"/>
      <c r="S8" s="95"/>
      <c r="T8" s="111"/>
    </row>
    <row r="9" spans="1:24" s="81" customFormat="1" ht="30" customHeight="1" thickBot="1" x14ac:dyDescent="0.25">
      <c r="A9" s="473"/>
      <c r="B9" s="472"/>
      <c r="C9" s="49" t="s">
        <v>178</v>
      </c>
      <c r="D9" s="49" t="s">
        <v>93</v>
      </c>
      <c r="E9" s="49" t="s">
        <v>179</v>
      </c>
      <c r="F9" s="49" t="s">
        <v>93</v>
      </c>
      <c r="G9" s="49" t="s">
        <v>180</v>
      </c>
      <c r="H9" s="49" t="s">
        <v>93</v>
      </c>
      <c r="I9" s="49" t="s">
        <v>181</v>
      </c>
      <c r="J9" s="49" t="s">
        <v>93</v>
      </c>
      <c r="K9" s="49" t="s">
        <v>10</v>
      </c>
      <c r="L9" s="49" t="s">
        <v>93</v>
      </c>
      <c r="M9" s="472"/>
      <c r="N9" s="472"/>
      <c r="O9" s="472"/>
      <c r="P9" s="112"/>
      <c r="Q9" s="112"/>
      <c r="R9" s="112"/>
      <c r="S9" s="95"/>
      <c r="T9" s="112"/>
    </row>
    <row r="10" spans="1:24" s="53" customFormat="1" ht="90" customHeight="1" x14ac:dyDescent="0.2">
      <c r="A10" s="521" t="s">
        <v>202</v>
      </c>
      <c r="B10" s="131" t="str">
        <f>+TramiteCertificaciones!B40</f>
        <v>Número de solicitudes de certificación tramitadas</v>
      </c>
      <c r="C10" s="115">
        <v>61</v>
      </c>
      <c r="D10" s="458">
        <f>IF(C10=0,"0",C10/C11)</f>
        <v>0.66304347826086951</v>
      </c>
      <c r="E10" s="115">
        <v>27</v>
      </c>
      <c r="F10" s="458">
        <f>IF(E10=0,"0",E10/E11)</f>
        <v>0.9642857142857143</v>
      </c>
      <c r="G10" s="115"/>
      <c r="H10" s="458" t="str">
        <f>IF(G10=0,"0",G10/G11)</f>
        <v>0</v>
      </c>
      <c r="I10" s="115"/>
      <c r="J10" s="458" t="str">
        <f>IF(I10=0,"0",I10/I11)</f>
        <v>0</v>
      </c>
      <c r="K10" s="117">
        <f>+C10+E10+G10+I10</f>
        <v>88</v>
      </c>
      <c r="L10" s="460">
        <f>IF(K10=0,"0",K10/K11)</f>
        <v>0.73333333333333328</v>
      </c>
      <c r="M10" s="462"/>
      <c r="N10" s="462"/>
      <c r="O10" s="463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522"/>
      <c r="B11" s="132" t="str">
        <f>+TramiteCertificaciones!B41</f>
        <v>Número de solicitudes de certificación recibidas</v>
      </c>
      <c r="C11" s="116">
        <v>92</v>
      </c>
      <c r="D11" s="459"/>
      <c r="E11" s="116">
        <v>28</v>
      </c>
      <c r="F11" s="459"/>
      <c r="G11" s="116"/>
      <c r="H11" s="459"/>
      <c r="I11" s="116"/>
      <c r="J11" s="459"/>
      <c r="K11" s="118">
        <f>+C11+E11+G11+I11</f>
        <v>120</v>
      </c>
      <c r="L11" s="461"/>
      <c r="M11" s="464"/>
      <c r="N11" s="464"/>
      <c r="O11" s="465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N3:O3"/>
    <mergeCell ref="B6:O6"/>
    <mergeCell ref="B4:M4"/>
    <mergeCell ref="N4:O4"/>
    <mergeCell ref="F10:F11"/>
    <mergeCell ref="H10:H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A10:A11"/>
    <mergeCell ref="D10:D11"/>
    <mergeCell ref="J10:J11"/>
    <mergeCell ref="L10:L11"/>
    <mergeCell ref="M10:O10"/>
    <mergeCell ref="M11:O11"/>
  </mergeCells>
  <conditionalFormatting sqref="L10">
    <cfRule type="cellIs" dxfId="3" priority="1" stopIfTrue="1" operator="equal">
      <formula>"0"</formula>
    </cfRule>
    <cfRule type="cellIs" dxfId="2" priority="2" stopIfTrue="1" operator="lessThanOrEqual">
      <formula>$S$5</formula>
    </cfRule>
    <cfRule type="cellIs" dxfId="1" priority="3" stopIfTrue="1" operator="greaterThanOrEqual">
      <formula>$S$2</formula>
    </cfRule>
    <cfRule type="cellIs" dxfId="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97"/>
      <c r="B1" s="300" t="s">
        <v>56</v>
      </c>
      <c r="C1" s="300"/>
      <c r="D1" s="301" t="s">
        <v>86</v>
      </c>
      <c r="E1" s="302"/>
      <c r="F1" s="303"/>
    </row>
    <row r="2" spans="1:6" ht="18" x14ac:dyDescent="0.25">
      <c r="A2" s="298"/>
      <c r="B2" s="304" t="s">
        <v>87</v>
      </c>
      <c r="C2" s="304"/>
      <c r="D2" s="305" t="s">
        <v>88</v>
      </c>
      <c r="E2" s="306"/>
      <c r="F2" s="307"/>
    </row>
    <row r="3" spans="1:6" ht="18" x14ac:dyDescent="0.25">
      <c r="A3" s="298"/>
      <c r="B3" s="304" t="s">
        <v>89</v>
      </c>
      <c r="C3" s="304"/>
      <c r="D3" s="305" t="s">
        <v>90</v>
      </c>
      <c r="E3" s="306"/>
      <c r="F3" s="307"/>
    </row>
    <row r="4" spans="1:6" ht="27.75" customHeight="1" thickBot="1" x14ac:dyDescent="0.3">
      <c r="A4" s="299"/>
      <c r="B4" s="308" t="s">
        <v>91</v>
      </c>
      <c r="C4" s="308"/>
      <c r="D4" s="309" t="s">
        <v>61</v>
      </c>
      <c r="E4" s="310"/>
      <c r="F4" s="311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288"/>
      <c r="D6" s="288"/>
      <c r="E6" s="288"/>
      <c r="F6" s="288"/>
    </row>
    <row r="7" spans="1:6" ht="13.5" thickBot="1" x14ac:dyDescent="0.25">
      <c r="A7" s="28"/>
    </row>
    <row r="8" spans="1:6" ht="14.25" thickTop="1" thickBot="1" x14ac:dyDescent="0.25">
      <c r="A8" s="289" t="s">
        <v>92</v>
      </c>
      <c r="B8" s="291" t="s">
        <v>141</v>
      </c>
      <c r="C8" s="293"/>
      <c r="D8" s="293"/>
      <c r="E8" s="293"/>
      <c r="F8" s="294"/>
    </row>
    <row r="9" spans="1:6" ht="13.5" thickBot="1" x14ac:dyDescent="0.25">
      <c r="A9" s="290"/>
      <c r="B9" s="292"/>
      <c r="C9" s="31" t="s">
        <v>93</v>
      </c>
      <c r="D9" s="295" t="s">
        <v>94</v>
      </c>
      <c r="E9" s="295"/>
      <c r="F9" s="296"/>
    </row>
    <row r="10" spans="1:6" ht="50.45" customHeight="1" thickBot="1" x14ac:dyDescent="0.25">
      <c r="A10" s="278" t="s">
        <v>95</v>
      </c>
      <c r="B10" s="29"/>
      <c r="C10" s="280"/>
      <c r="D10" s="282"/>
      <c r="E10" s="283"/>
      <c r="F10" s="284"/>
    </row>
    <row r="11" spans="1:6" ht="115.9" customHeight="1" thickBot="1" x14ac:dyDescent="0.25">
      <c r="A11" s="279"/>
      <c r="B11" s="29"/>
      <c r="C11" s="281"/>
      <c r="D11" s="285"/>
      <c r="E11" s="286"/>
      <c r="F11" s="287"/>
    </row>
    <row r="12" spans="1:6" x14ac:dyDescent="0.2">
      <c r="C12" s="46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65"/>
      <c r="C2" s="168" t="s">
        <v>56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  <c r="N2" s="171" t="s">
        <v>57</v>
      </c>
      <c r="O2" s="172"/>
      <c r="P2" s="173"/>
    </row>
    <row r="3" spans="1:18" ht="15.75" customHeight="1" x14ac:dyDescent="0.2">
      <c r="B3" s="166"/>
      <c r="C3" s="174" t="s">
        <v>58</v>
      </c>
      <c r="D3" s="175"/>
      <c r="E3" s="175"/>
      <c r="F3" s="175"/>
      <c r="G3" s="175"/>
      <c r="H3" s="175"/>
      <c r="I3" s="175"/>
      <c r="J3" s="175"/>
      <c r="K3" s="175"/>
      <c r="L3" s="175"/>
      <c r="M3" s="176"/>
      <c r="N3" s="177" t="s">
        <v>97</v>
      </c>
      <c r="O3" s="178"/>
      <c r="P3" s="179"/>
    </row>
    <row r="4" spans="1:18" ht="15.75" customHeight="1" x14ac:dyDescent="0.2">
      <c r="B4" s="166"/>
      <c r="C4" s="174" t="s">
        <v>59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177" t="s">
        <v>62</v>
      </c>
      <c r="O4" s="178"/>
      <c r="P4" s="179"/>
    </row>
    <row r="5" spans="1:18" ht="16.5" customHeight="1" thickBot="1" x14ac:dyDescent="0.25">
      <c r="B5" s="167"/>
      <c r="C5" s="180" t="s">
        <v>60</v>
      </c>
      <c r="D5" s="181"/>
      <c r="E5" s="181"/>
      <c r="F5" s="181"/>
      <c r="G5" s="181"/>
      <c r="H5" s="181"/>
      <c r="I5" s="181"/>
      <c r="J5" s="181"/>
      <c r="K5" s="181"/>
      <c r="L5" s="181"/>
      <c r="M5" s="182"/>
      <c r="N5" s="183" t="s">
        <v>61</v>
      </c>
      <c r="O5" s="184"/>
      <c r="P5" s="185"/>
    </row>
    <row r="6" spans="1:18" ht="13.5" thickBot="1" x14ac:dyDescent="0.25"/>
    <row r="7" spans="1:18" x14ac:dyDescent="0.2">
      <c r="A7" s="32"/>
      <c r="B7" s="199" t="s">
        <v>65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Q7" s="32"/>
    </row>
    <row r="8" spans="1:18" ht="13.5" thickBot="1" x14ac:dyDescent="0.25">
      <c r="A8" s="32"/>
      <c r="B8" s="202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4"/>
      <c r="Q8" s="32"/>
    </row>
    <row r="9" spans="1:18" ht="6.75" customHeight="1" thickBot="1" x14ac:dyDescent="0.25">
      <c r="A9" s="32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206" t="s">
        <v>1</v>
      </c>
      <c r="E10" s="207"/>
      <c r="F10" s="207"/>
      <c r="G10" s="207"/>
      <c r="H10" s="163" t="s">
        <v>30</v>
      </c>
      <c r="I10" s="163"/>
      <c r="J10" s="163"/>
      <c r="K10" s="207" t="s">
        <v>27</v>
      </c>
      <c r="L10" s="207"/>
      <c r="M10" s="207"/>
      <c r="N10" s="207"/>
      <c r="O10" s="163" t="s">
        <v>36</v>
      </c>
      <c r="P10" s="164"/>
      <c r="Q10" s="32"/>
    </row>
    <row r="11" spans="1:18" ht="4.5" customHeight="1" thickBot="1" x14ac:dyDescent="0.25">
      <c r="A11" s="32"/>
      <c r="B11" s="208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10"/>
      <c r="Q11" s="32"/>
    </row>
    <row r="12" spans="1:18" ht="13.5" thickBot="1" x14ac:dyDescent="0.25">
      <c r="A12" s="32"/>
      <c r="B12" s="23" t="s">
        <v>0</v>
      </c>
      <c r="C12" s="211" t="s">
        <v>46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2"/>
      <c r="Q12" s="32"/>
      <c r="R12" s="44"/>
    </row>
    <row r="13" spans="1:18" ht="4.5" customHeight="1" thickBot="1" x14ac:dyDescent="0.25">
      <c r="A13" s="32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5"/>
      <c r="Q13" s="32"/>
    </row>
    <row r="14" spans="1:18" ht="13.5" thickBot="1" x14ac:dyDescent="0.25">
      <c r="A14" s="32"/>
      <c r="B14" s="23" t="s">
        <v>6</v>
      </c>
      <c r="C14" s="312" t="s">
        <v>115</v>
      </c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4"/>
      <c r="Q14" s="32"/>
    </row>
    <row r="15" spans="1:18" ht="4.5" customHeight="1" thickBot="1" x14ac:dyDescent="0.25">
      <c r="A15" s="32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  <c r="Q15" s="32"/>
    </row>
    <row r="16" spans="1:18" ht="27" customHeight="1" thickBot="1" x14ac:dyDescent="0.25">
      <c r="A16" s="32"/>
      <c r="B16" s="23" t="s">
        <v>25</v>
      </c>
      <c r="C16" s="219" t="s">
        <v>144</v>
      </c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1"/>
      <c r="Q16" s="32"/>
    </row>
    <row r="17" spans="1:17" ht="4.5" customHeight="1" thickBot="1" x14ac:dyDescent="0.25">
      <c r="A17" s="32"/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  <c r="Q17" s="32"/>
    </row>
    <row r="18" spans="1:17" ht="26.25" customHeight="1" thickBot="1" x14ac:dyDescent="0.25">
      <c r="A18" s="32"/>
      <c r="B18" s="23" t="s">
        <v>11</v>
      </c>
      <c r="C18" s="189" t="s">
        <v>114</v>
      </c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  <c r="Q18" s="32"/>
    </row>
    <row r="19" spans="1:17" ht="4.5" customHeight="1" thickBot="1" x14ac:dyDescent="0.25">
      <c r="A19" s="3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32"/>
    </row>
    <row r="20" spans="1:17" ht="17.25" customHeight="1" thickBot="1" x14ac:dyDescent="0.25">
      <c r="A20" s="32"/>
      <c r="B20" s="193" t="s">
        <v>26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32"/>
    </row>
    <row r="21" spans="1:17" ht="4.5" customHeight="1" thickBot="1" x14ac:dyDescent="0.25">
      <c r="A21" s="32"/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  <c r="Q21" s="32"/>
    </row>
    <row r="22" spans="1:17" ht="45.75" customHeight="1" thickBot="1" x14ac:dyDescent="0.25">
      <c r="A22" s="32"/>
      <c r="B22" s="23" t="s">
        <v>3</v>
      </c>
      <c r="C22" s="315" t="s">
        <v>142</v>
      </c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4"/>
      <c r="Q22" s="32"/>
    </row>
    <row r="23" spans="1:17" ht="4.5" customHeight="1" thickBot="1" x14ac:dyDescent="0.25">
      <c r="A23" s="32"/>
      <c r="B23" s="186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8"/>
      <c r="Q23" s="32"/>
    </row>
    <row r="24" spans="1:17" ht="52.5" customHeight="1" thickBot="1" x14ac:dyDescent="0.25">
      <c r="A24" s="32"/>
      <c r="B24" s="23" t="s">
        <v>12</v>
      </c>
      <c r="C24" s="219" t="s">
        <v>143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2"/>
    </row>
    <row r="25" spans="1:17" ht="4.5" customHeight="1" thickBot="1" x14ac:dyDescent="0.25">
      <c r="A25" s="32"/>
      <c r="B25" s="186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8"/>
      <c r="Q25" s="32"/>
    </row>
    <row r="26" spans="1:17" ht="13.5" customHeight="1" thickBot="1" x14ac:dyDescent="0.25">
      <c r="A26" s="32"/>
      <c r="B26" s="2" t="s">
        <v>2</v>
      </c>
      <c r="C26" s="316">
        <v>0.6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32"/>
    </row>
    <row r="27" spans="1:17" ht="4.5" customHeight="1" thickBot="1" x14ac:dyDescent="0.25">
      <c r="A27" s="32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25" t="s">
        <v>116</v>
      </c>
      <c r="E28" s="234"/>
      <c r="F28" s="234"/>
      <c r="G28" s="235"/>
      <c r="H28" s="236" t="s">
        <v>15</v>
      </c>
      <c r="I28" s="236"/>
      <c r="J28" s="236"/>
      <c r="K28" s="225" t="s">
        <v>117</v>
      </c>
      <c r="L28" s="234"/>
      <c r="M28" s="235"/>
      <c r="N28" s="237" t="s">
        <v>16</v>
      </c>
      <c r="O28" s="238"/>
      <c r="P28" s="33" t="s">
        <v>118</v>
      </c>
      <c r="Q28" s="32"/>
    </row>
    <row r="29" spans="1:17" ht="4.5" customHeight="1" thickBot="1" x14ac:dyDescent="0.25">
      <c r="A29" s="32"/>
      <c r="B29" s="22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223"/>
      <c r="Q29" s="32"/>
    </row>
    <row r="30" spans="1:17" ht="13.5" thickBot="1" x14ac:dyDescent="0.25">
      <c r="A30" s="32"/>
      <c r="B30" s="2" t="s">
        <v>7</v>
      </c>
      <c r="C30" s="224" t="s">
        <v>119</v>
      </c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2"/>
      <c r="Q30" s="32"/>
    </row>
    <row r="31" spans="1:17" ht="4.5" customHeight="1" thickBot="1" x14ac:dyDescent="0.25">
      <c r="A31" s="32"/>
      <c r="B31" s="186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8"/>
      <c r="Q31" s="32"/>
    </row>
    <row r="32" spans="1:17" ht="13.5" thickBot="1" x14ac:dyDescent="0.25">
      <c r="A32" s="32"/>
      <c r="B32" s="2" t="s">
        <v>4</v>
      </c>
      <c r="C32" s="224" t="s">
        <v>148</v>
      </c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32"/>
    </row>
    <row r="33" spans="1:17" ht="4.5" customHeight="1" thickBot="1" x14ac:dyDescent="0.25">
      <c r="A33" s="32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32"/>
    </row>
    <row r="34" spans="1:17" ht="13.5" thickBot="1" x14ac:dyDescent="0.25">
      <c r="A34" s="32"/>
      <c r="B34" s="2" t="s">
        <v>23</v>
      </c>
      <c r="C34" s="224" t="s">
        <v>69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2"/>
      <c r="Q34" s="32"/>
    </row>
    <row r="35" spans="1:17" ht="4.5" customHeight="1" thickBot="1" x14ac:dyDescent="0.25">
      <c r="A35" s="32"/>
      <c r="B35" s="213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5"/>
      <c r="Q35" s="32"/>
    </row>
    <row r="36" spans="1:17" ht="16.5" customHeight="1" thickBot="1" x14ac:dyDescent="0.25">
      <c r="A36" s="32"/>
      <c r="B36" s="2" t="s">
        <v>64</v>
      </c>
      <c r="C36" s="224" t="s">
        <v>69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2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39" t="s">
        <v>17</v>
      </c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  <c r="P38" s="242"/>
      <c r="Q38" s="32"/>
    </row>
    <row r="39" spans="1:17" ht="13.5" thickBot="1" x14ac:dyDescent="0.25">
      <c r="A39" s="32"/>
      <c r="B39" s="1" t="s">
        <v>22</v>
      </c>
      <c r="C39" s="243" t="s">
        <v>18</v>
      </c>
      <c r="D39" s="244"/>
      <c r="E39" s="244"/>
      <c r="F39" s="244"/>
      <c r="G39" s="245"/>
      <c r="H39" s="243" t="s">
        <v>7</v>
      </c>
      <c r="I39" s="244"/>
      <c r="J39" s="244"/>
      <c r="K39" s="244"/>
      <c r="L39" s="245"/>
      <c r="M39" s="243" t="s">
        <v>19</v>
      </c>
      <c r="N39" s="244"/>
      <c r="O39" s="246"/>
      <c r="P39" s="245"/>
      <c r="Q39" s="32"/>
    </row>
    <row r="40" spans="1:17" ht="24" customHeight="1" x14ac:dyDescent="0.2">
      <c r="A40" s="32"/>
      <c r="B40" s="35" t="s">
        <v>120</v>
      </c>
      <c r="C40" s="247" t="s">
        <v>106</v>
      </c>
      <c r="D40" s="248"/>
      <c r="E40" s="248"/>
      <c r="F40" s="248"/>
      <c r="G40" s="249"/>
      <c r="H40" s="247" t="s">
        <v>121</v>
      </c>
      <c r="I40" s="248"/>
      <c r="J40" s="248"/>
      <c r="K40" s="248"/>
      <c r="L40" s="249"/>
      <c r="M40" s="247" t="s">
        <v>122</v>
      </c>
      <c r="N40" s="248"/>
      <c r="O40" s="248"/>
      <c r="P40" s="250"/>
      <c r="Q40" s="32"/>
    </row>
    <row r="41" spans="1:17" ht="23.25" customHeight="1" x14ac:dyDescent="0.2">
      <c r="A41" s="32"/>
      <c r="B41" s="35" t="s">
        <v>123</v>
      </c>
      <c r="C41" s="247" t="s">
        <v>106</v>
      </c>
      <c r="D41" s="248"/>
      <c r="E41" s="248"/>
      <c r="F41" s="248"/>
      <c r="G41" s="249"/>
      <c r="H41" s="247" t="s">
        <v>121</v>
      </c>
      <c r="I41" s="248"/>
      <c r="J41" s="248"/>
      <c r="K41" s="248"/>
      <c r="L41" s="249"/>
      <c r="M41" s="247" t="s">
        <v>122</v>
      </c>
      <c r="N41" s="248"/>
      <c r="O41" s="248"/>
      <c r="P41" s="250"/>
      <c r="Q41" s="32"/>
    </row>
    <row r="42" spans="1:17" ht="13.5" customHeight="1" x14ac:dyDescent="0.2">
      <c r="A42" s="32"/>
      <c r="B42" s="12"/>
      <c r="C42" s="254"/>
      <c r="D42" s="255"/>
      <c r="E42" s="255"/>
      <c r="F42" s="255"/>
      <c r="G42" s="256"/>
      <c r="H42" s="254"/>
      <c r="I42" s="255"/>
      <c r="J42" s="255"/>
      <c r="K42" s="255"/>
      <c r="L42" s="256"/>
      <c r="M42" s="254"/>
      <c r="N42" s="255"/>
      <c r="O42" s="255"/>
      <c r="P42" s="257"/>
      <c r="Q42" s="32"/>
    </row>
    <row r="43" spans="1:17" ht="12.75" customHeight="1" x14ac:dyDescent="0.2">
      <c r="A43" s="32"/>
      <c r="B43" s="12"/>
      <c r="C43" s="254"/>
      <c r="D43" s="255"/>
      <c r="E43" s="255"/>
      <c r="F43" s="255"/>
      <c r="G43" s="256"/>
      <c r="H43" s="254"/>
      <c r="I43" s="255"/>
      <c r="J43" s="255"/>
      <c r="K43" s="255"/>
      <c r="L43" s="256"/>
      <c r="M43" s="254"/>
      <c r="N43" s="255"/>
      <c r="O43" s="255"/>
      <c r="P43" s="257"/>
      <c r="Q43" s="32"/>
    </row>
    <row r="44" spans="1:17" ht="11.25" customHeight="1" thickBot="1" x14ac:dyDescent="0.25">
      <c r="A44" s="32"/>
      <c r="B44" s="8"/>
      <c r="C44" s="260"/>
      <c r="D44" s="261"/>
      <c r="E44" s="261"/>
      <c r="F44" s="261"/>
      <c r="G44" s="262"/>
      <c r="H44" s="260"/>
      <c r="I44" s="261"/>
      <c r="J44" s="261"/>
      <c r="K44" s="261"/>
      <c r="L44" s="262"/>
      <c r="M44" s="260"/>
      <c r="N44" s="261"/>
      <c r="O44" s="261"/>
      <c r="P44" s="263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93" t="s">
        <v>8</v>
      </c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5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264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26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213">
        <v>0.9</v>
      </c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  <c r="N50" s="266"/>
      <c r="O50" s="266"/>
      <c r="P50" s="267"/>
      <c r="Q50" s="32"/>
    </row>
    <row r="51" spans="1:17" ht="13.5" thickBot="1" x14ac:dyDescent="0.25">
      <c r="A51" s="32"/>
      <c r="B51" s="193" t="s">
        <v>21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5"/>
      <c r="Q51" s="32"/>
    </row>
    <row r="52" spans="1:17" x14ac:dyDescent="0.2">
      <c r="A52" s="32"/>
      <c r="B52" s="268" t="s">
        <v>109</v>
      </c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70"/>
      <c r="Q52" s="32"/>
    </row>
    <row r="53" spans="1:17" x14ac:dyDescent="0.2">
      <c r="A53" s="32"/>
      <c r="B53" s="271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3"/>
      <c r="Q53" s="32"/>
    </row>
    <row r="54" spans="1:17" x14ac:dyDescent="0.2">
      <c r="A54" s="32"/>
      <c r="B54" s="271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3"/>
      <c r="Q54" s="32"/>
    </row>
    <row r="55" spans="1:17" x14ac:dyDescent="0.2">
      <c r="A55" s="32"/>
      <c r="B55" s="271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3"/>
      <c r="Q55" s="32"/>
    </row>
    <row r="56" spans="1:17" x14ac:dyDescent="0.2">
      <c r="A56" s="32"/>
      <c r="B56" s="271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3"/>
      <c r="Q56" s="32"/>
    </row>
    <row r="57" spans="1:17" x14ac:dyDescent="0.2">
      <c r="A57" s="32"/>
      <c r="B57" s="271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3"/>
      <c r="Q57" s="32"/>
    </row>
    <row r="58" spans="1:17" x14ac:dyDescent="0.2">
      <c r="A58" s="32"/>
      <c r="B58" s="271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3"/>
      <c r="Q58" s="32"/>
    </row>
    <row r="59" spans="1:17" x14ac:dyDescent="0.2">
      <c r="A59" s="32"/>
      <c r="B59" s="271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3"/>
      <c r="Q59" s="32"/>
    </row>
    <row r="60" spans="1:17" x14ac:dyDescent="0.2">
      <c r="A60" s="32"/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3"/>
      <c r="Q60" s="32"/>
    </row>
    <row r="61" spans="1:17" x14ac:dyDescent="0.2">
      <c r="A61" s="32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3"/>
      <c r="Q61" s="32"/>
    </row>
    <row r="62" spans="1:17" x14ac:dyDescent="0.2">
      <c r="A62" s="32"/>
      <c r="B62" s="271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3"/>
      <c r="Q62" s="32"/>
    </row>
    <row r="63" spans="1:17" x14ac:dyDescent="0.2">
      <c r="A63" s="32"/>
      <c r="B63" s="271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3"/>
      <c r="Q63" s="32"/>
    </row>
    <row r="64" spans="1:17" x14ac:dyDescent="0.2">
      <c r="A64" s="32"/>
      <c r="B64" s="271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3"/>
      <c r="Q64" s="32"/>
    </row>
    <row r="65" spans="1:17" x14ac:dyDescent="0.2">
      <c r="A65" s="32"/>
      <c r="B65" s="271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3"/>
      <c r="Q65" s="32"/>
    </row>
    <row r="66" spans="1:17" x14ac:dyDescent="0.2">
      <c r="A66" s="32"/>
      <c r="B66" s="271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3"/>
      <c r="Q66" s="32"/>
    </row>
    <row r="67" spans="1:17" ht="13.5" thickBot="1" x14ac:dyDescent="0.25">
      <c r="A67" s="32"/>
      <c r="B67" s="274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6"/>
      <c r="Q67" s="32"/>
    </row>
    <row r="68" spans="1:17" s="21" customFormat="1" ht="4.5" customHeight="1" thickBot="1" x14ac:dyDescent="0.25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</row>
    <row r="69" spans="1:17" ht="49.5" customHeight="1" thickBot="1" x14ac:dyDescent="0.25">
      <c r="A69" s="32"/>
      <c r="B69" s="20" t="s">
        <v>5</v>
      </c>
      <c r="C69" s="251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3"/>
      <c r="Q69" s="32"/>
    </row>
    <row r="70" spans="1:17" ht="41.25" customHeight="1" thickBot="1" x14ac:dyDescent="0.25">
      <c r="A70" s="32"/>
      <c r="B70" s="19" t="s">
        <v>63</v>
      </c>
      <c r="C70" s="224" t="s">
        <v>140</v>
      </c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2"/>
      <c r="Q70" s="32"/>
    </row>
    <row r="71" spans="1:17" ht="27.75" customHeight="1" thickBot="1" x14ac:dyDescent="0.25">
      <c r="A71" s="32"/>
      <c r="B71" s="19" t="s">
        <v>84</v>
      </c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9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97"/>
      <c r="B1" s="300" t="s">
        <v>56</v>
      </c>
      <c r="C1" s="300"/>
      <c r="D1" s="300"/>
      <c r="E1" s="301" t="s">
        <v>86</v>
      </c>
      <c r="F1" s="302"/>
      <c r="G1" s="303"/>
    </row>
    <row r="2" spans="1:7" ht="18" x14ac:dyDescent="0.25">
      <c r="A2" s="298"/>
      <c r="B2" s="304" t="s">
        <v>87</v>
      </c>
      <c r="C2" s="304"/>
      <c r="D2" s="304"/>
      <c r="E2" s="305" t="s">
        <v>88</v>
      </c>
      <c r="F2" s="306"/>
      <c r="G2" s="307"/>
    </row>
    <row r="3" spans="1:7" ht="21.75" customHeight="1" x14ac:dyDescent="0.25">
      <c r="A3" s="298"/>
      <c r="B3" s="304" t="s">
        <v>89</v>
      </c>
      <c r="C3" s="304"/>
      <c r="D3" s="304"/>
      <c r="E3" s="305" t="s">
        <v>90</v>
      </c>
      <c r="F3" s="306"/>
      <c r="G3" s="307"/>
    </row>
    <row r="4" spans="1:7" ht="29.25" customHeight="1" thickBot="1" x14ac:dyDescent="0.3">
      <c r="A4" s="299"/>
      <c r="B4" s="308" t="s">
        <v>91</v>
      </c>
      <c r="C4" s="308"/>
      <c r="D4" s="308"/>
      <c r="E4" s="309" t="s">
        <v>61</v>
      </c>
      <c r="F4" s="310"/>
      <c r="G4" s="311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288" t="s">
        <v>95</v>
      </c>
      <c r="D6" s="288"/>
      <c r="E6" s="288"/>
      <c r="F6" s="288"/>
      <c r="G6" s="288"/>
    </row>
    <row r="7" spans="1:7" ht="13.5" thickBot="1" x14ac:dyDescent="0.25">
      <c r="A7" s="28"/>
    </row>
    <row r="8" spans="1:7" ht="14.25" thickTop="1" thickBot="1" x14ac:dyDescent="0.25">
      <c r="A8" s="289" t="s">
        <v>92</v>
      </c>
      <c r="B8" s="291" t="s">
        <v>20</v>
      </c>
      <c r="C8" s="293" t="s">
        <v>115</v>
      </c>
      <c r="D8" s="293"/>
      <c r="E8" s="293"/>
      <c r="F8" s="293"/>
      <c r="G8" s="294"/>
    </row>
    <row r="9" spans="1:7" ht="13.5" thickBot="1" x14ac:dyDescent="0.25">
      <c r="A9" s="290"/>
      <c r="B9" s="292"/>
      <c r="C9" s="31" t="s">
        <v>69</v>
      </c>
      <c r="D9" s="31" t="s">
        <v>93</v>
      </c>
      <c r="E9" s="295" t="s">
        <v>94</v>
      </c>
      <c r="F9" s="295"/>
      <c r="G9" s="296"/>
    </row>
    <row r="10" spans="1:7" ht="80.45" customHeight="1" thickBot="1" x14ac:dyDescent="0.25">
      <c r="A10" s="278" t="s">
        <v>95</v>
      </c>
      <c r="B10" s="29" t="s">
        <v>124</v>
      </c>
      <c r="C10" s="30"/>
      <c r="D10" s="280" t="str">
        <f>IF(C11=0,"0%",C10/C11)</f>
        <v>0%</v>
      </c>
      <c r="E10" s="282"/>
      <c r="F10" s="283"/>
      <c r="G10" s="284"/>
    </row>
    <row r="11" spans="1:7" ht="245.45" customHeight="1" thickBot="1" x14ac:dyDescent="0.25">
      <c r="A11" s="279"/>
      <c r="B11" s="29" t="s">
        <v>125</v>
      </c>
      <c r="C11" s="30"/>
      <c r="D11" s="281"/>
      <c r="E11" s="285"/>
      <c r="F11" s="286"/>
      <c r="G11" s="287"/>
    </row>
    <row r="12" spans="1:7" x14ac:dyDescent="0.2">
      <c r="D12" s="46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opLeftCell="A63" zoomScale="115" zoomScaleNormal="115" workbookViewId="0">
      <selection activeCell="Q72" sqref="Q72"/>
    </sheetView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5.0999999999999996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5"/>
      <c r="C2" s="438" t="s">
        <v>56</v>
      </c>
      <c r="D2" s="439"/>
      <c r="E2" s="439"/>
      <c r="F2" s="439"/>
      <c r="G2" s="439"/>
      <c r="H2" s="439"/>
      <c r="I2" s="439"/>
      <c r="J2" s="439"/>
      <c r="K2" s="439"/>
      <c r="L2" s="439"/>
      <c r="M2" s="440"/>
      <c r="N2" s="441" t="s">
        <v>187</v>
      </c>
      <c r="O2" s="442"/>
      <c r="P2" s="443"/>
      <c r="S2" s="96">
        <v>0.8</v>
      </c>
    </row>
    <row r="3" spans="1:19" ht="15.75" customHeight="1" x14ac:dyDescent="0.2">
      <c r="B3" s="436"/>
      <c r="C3" s="444" t="s">
        <v>58</v>
      </c>
      <c r="D3" s="445"/>
      <c r="E3" s="445"/>
      <c r="F3" s="445"/>
      <c r="G3" s="445"/>
      <c r="H3" s="445"/>
      <c r="I3" s="445"/>
      <c r="J3" s="445"/>
      <c r="K3" s="445"/>
      <c r="L3" s="445"/>
      <c r="M3" s="446"/>
      <c r="N3" s="447" t="s">
        <v>191</v>
      </c>
      <c r="O3" s="448"/>
      <c r="P3" s="449"/>
      <c r="S3" s="96">
        <v>0.79998999999999998</v>
      </c>
    </row>
    <row r="4" spans="1:19" ht="15.75" customHeight="1" x14ac:dyDescent="0.2">
      <c r="B4" s="436"/>
      <c r="C4" s="444" t="s">
        <v>59</v>
      </c>
      <c r="D4" s="445"/>
      <c r="E4" s="445"/>
      <c r="F4" s="445"/>
      <c r="G4" s="445"/>
      <c r="H4" s="445"/>
      <c r="I4" s="445"/>
      <c r="J4" s="445"/>
      <c r="K4" s="445"/>
      <c r="L4" s="445"/>
      <c r="M4" s="446"/>
      <c r="N4" s="447" t="s">
        <v>188</v>
      </c>
      <c r="O4" s="448"/>
      <c r="P4" s="449"/>
      <c r="S4" s="96">
        <v>0.65</v>
      </c>
    </row>
    <row r="5" spans="1:19" ht="16.5" customHeight="1" thickBot="1" x14ac:dyDescent="0.25">
      <c r="B5" s="437"/>
      <c r="C5" s="450" t="s">
        <v>60</v>
      </c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53" t="s">
        <v>61</v>
      </c>
      <c r="O5" s="454"/>
      <c r="P5" s="455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7" t="s">
        <v>65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9"/>
      <c r="Q7" s="52"/>
      <c r="S7" s="96"/>
    </row>
    <row r="8" spans="1:19" ht="13.5" thickBot="1" x14ac:dyDescent="0.25">
      <c r="A8" s="52"/>
      <c r="B8" s="420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2"/>
      <c r="Q8" s="52"/>
    </row>
    <row r="9" spans="1:19" ht="6.75" customHeight="1" thickBot="1" x14ac:dyDescent="0.25">
      <c r="A9" s="52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52"/>
    </row>
    <row r="10" spans="1:19" ht="26.25" customHeight="1" thickBot="1" x14ac:dyDescent="0.25">
      <c r="A10" s="52"/>
      <c r="B10" s="86" t="s">
        <v>83</v>
      </c>
      <c r="C10" s="424">
        <v>2024</v>
      </c>
      <c r="D10" s="425"/>
      <c r="E10" s="425"/>
      <c r="F10" s="425"/>
      <c r="G10" s="425"/>
      <c r="H10" s="425"/>
      <c r="I10" s="426"/>
      <c r="J10" s="427" t="s">
        <v>1</v>
      </c>
      <c r="K10" s="428"/>
      <c r="L10" s="428"/>
      <c r="M10" s="428"/>
      <c r="N10" s="429" t="s">
        <v>230</v>
      </c>
      <c r="O10" s="430"/>
      <c r="P10" s="431"/>
      <c r="Q10" s="52"/>
    </row>
    <row r="11" spans="1:19" ht="4.5" customHeight="1" thickBot="1" x14ac:dyDescent="0.25">
      <c r="A11" s="52"/>
      <c r="B11" s="432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4"/>
      <c r="Q11" s="52"/>
    </row>
    <row r="12" spans="1:19" ht="13.5" thickBot="1" x14ac:dyDescent="0.25">
      <c r="A12" s="52"/>
      <c r="B12" s="58" t="s">
        <v>0</v>
      </c>
      <c r="C12" s="368" t="s">
        <v>167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52"/>
    </row>
    <row r="13" spans="1:19" ht="4.5" customHeight="1" thickBot="1" x14ac:dyDescent="0.25">
      <c r="A13" s="52"/>
      <c r="B13" s="384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6"/>
      <c r="Q13" s="52"/>
    </row>
    <row r="14" spans="1:19" ht="18" customHeight="1" thickBot="1" x14ac:dyDescent="0.25">
      <c r="A14" s="52"/>
      <c r="B14" s="58" t="s">
        <v>6</v>
      </c>
      <c r="C14" s="407" t="s">
        <v>196</v>
      </c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9"/>
      <c r="Q14" s="52"/>
    </row>
    <row r="15" spans="1:19" ht="4.5" customHeight="1" thickBot="1" x14ac:dyDescent="0.25">
      <c r="A15" s="52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2"/>
      <c r="Q15" s="52"/>
    </row>
    <row r="16" spans="1:19" ht="32.25" customHeight="1" thickBot="1" x14ac:dyDescent="0.25">
      <c r="A16" s="52"/>
      <c r="B16" s="58" t="s">
        <v>25</v>
      </c>
      <c r="C16" s="407" t="s">
        <v>220</v>
      </c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9"/>
      <c r="Q16" s="52"/>
    </row>
    <row r="17" spans="1:17" ht="4.5" customHeight="1" thickBot="1" x14ac:dyDescent="0.25">
      <c r="A17" s="52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2"/>
      <c r="Q17" s="52"/>
    </row>
    <row r="18" spans="1:17" ht="26.25" customHeight="1" thickBot="1" x14ac:dyDescent="0.25">
      <c r="A18" s="52"/>
      <c r="B18" s="58" t="s">
        <v>11</v>
      </c>
      <c r="C18" s="410" t="s">
        <v>234</v>
      </c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2"/>
      <c r="Q18" s="52"/>
    </row>
    <row r="19" spans="1:17" ht="4.5" customHeight="1" thickBot="1" x14ac:dyDescent="0.25">
      <c r="A19" s="5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52"/>
    </row>
    <row r="20" spans="1:17" ht="17.25" customHeight="1" thickBot="1" x14ac:dyDescent="0.25">
      <c r="A20" s="52"/>
      <c r="B20" s="349" t="s">
        <v>26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1"/>
      <c r="Q20" s="52"/>
    </row>
    <row r="21" spans="1:17" ht="4.5" customHeight="1" thickBot="1" x14ac:dyDescent="0.25">
      <c r="A21" s="52"/>
      <c r="B21" s="414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6"/>
      <c r="Q21" s="52"/>
    </row>
    <row r="22" spans="1:17" ht="51" customHeight="1" thickBot="1" x14ac:dyDescent="0.25">
      <c r="A22" s="52"/>
      <c r="B22" s="58" t="s">
        <v>3</v>
      </c>
      <c r="C22" s="387" t="s">
        <v>215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9"/>
      <c r="Q22" s="52"/>
    </row>
    <row r="23" spans="1:17" ht="4.5" customHeight="1" thickBot="1" x14ac:dyDescent="0.25">
      <c r="A23" s="52"/>
      <c r="B23" s="380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  <c r="Q23" s="52"/>
    </row>
    <row r="24" spans="1:17" ht="82.5" customHeight="1" thickBot="1" x14ac:dyDescent="0.25">
      <c r="A24" s="52"/>
      <c r="B24" s="58" t="s">
        <v>12</v>
      </c>
      <c r="C24" s="390" t="s">
        <v>216</v>
      </c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2"/>
      <c r="Q24" s="52"/>
    </row>
    <row r="25" spans="1:17" ht="4.5" customHeight="1" thickBot="1" x14ac:dyDescent="0.25">
      <c r="A25" s="52"/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52"/>
    </row>
    <row r="26" spans="1:17" ht="13.5" customHeight="1" thickBot="1" x14ac:dyDescent="0.25">
      <c r="A26" s="52"/>
      <c r="B26" s="59" t="s">
        <v>2</v>
      </c>
      <c r="C26" s="127">
        <v>0.95</v>
      </c>
      <c r="D26" s="396" t="s">
        <v>197</v>
      </c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7"/>
      <c r="Q26" s="52"/>
    </row>
    <row r="27" spans="1:17" ht="4.5" customHeight="1" thickBot="1" x14ac:dyDescent="0.25">
      <c r="A27" s="52"/>
      <c r="B27" s="398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400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401" t="s">
        <v>218</v>
      </c>
      <c r="E28" s="402"/>
      <c r="F28" s="402"/>
      <c r="G28" s="403"/>
      <c r="H28" s="404" t="s">
        <v>15</v>
      </c>
      <c r="I28" s="404"/>
      <c r="J28" s="404"/>
      <c r="K28" s="401" t="s">
        <v>198</v>
      </c>
      <c r="L28" s="402"/>
      <c r="M28" s="403"/>
      <c r="N28" s="405" t="s">
        <v>16</v>
      </c>
      <c r="O28" s="406"/>
      <c r="P28" s="128" t="s">
        <v>217</v>
      </c>
      <c r="Q28" s="52"/>
    </row>
    <row r="29" spans="1:17" ht="4.5" customHeight="1" thickBot="1" x14ac:dyDescent="0.25">
      <c r="A29" s="52"/>
      <c r="B29" s="377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9"/>
      <c r="Q29" s="52"/>
    </row>
    <row r="30" spans="1:17" ht="13.5" thickBot="1" x14ac:dyDescent="0.25">
      <c r="A30" s="52"/>
      <c r="B30" s="84" t="s">
        <v>7</v>
      </c>
      <c r="C30" s="367" t="s">
        <v>186</v>
      </c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9"/>
      <c r="Q30" s="52"/>
    </row>
    <row r="31" spans="1:17" ht="4.5" customHeight="1" thickBot="1" x14ac:dyDescent="0.25">
      <c r="A31" s="52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2"/>
      <c r="Q31" s="52"/>
    </row>
    <row r="32" spans="1:17" ht="13.5" thickBot="1" x14ac:dyDescent="0.25">
      <c r="A32" s="52"/>
      <c r="B32" s="84" t="s">
        <v>4</v>
      </c>
      <c r="C32" s="383" t="s">
        <v>71</v>
      </c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9"/>
      <c r="Q32" s="52"/>
    </row>
    <row r="33" spans="1:17" ht="4.5" customHeight="1" thickBot="1" x14ac:dyDescent="0.25">
      <c r="A33" s="52"/>
      <c r="B33" s="380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2"/>
      <c r="Q33" s="52"/>
    </row>
    <row r="34" spans="1:17" ht="13.5" thickBot="1" x14ac:dyDescent="0.25">
      <c r="A34" s="52"/>
      <c r="B34" s="84" t="s">
        <v>23</v>
      </c>
      <c r="C34" s="383" t="s">
        <v>71</v>
      </c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9"/>
      <c r="Q34" s="52"/>
    </row>
    <row r="35" spans="1:17" ht="4.5" customHeight="1" thickBot="1" x14ac:dyDescent="0.25">
      <c r="A35" s="52"/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6"/>
      <c r="Q35" s="52"/>
    </row>
    <row r="36" spans="1:17" ht="16.5" customHeight="1" thickBot="1" x14ac:dyDescent="0.25">
      <c r="A36" s="52"/>
      <c r="B36" s="84" t="s">
        <v>64</v>
      </c>
      <c r="C36" s="367" t="s">
        <v>71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0" t="s">
        <v>17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2"/>
      <c r="P38" s="373"/>
      <c r="Q38" s="52"/>
    </row>
    <row r="39" spans="1:17" x14ac:dyDescent="0.2">
      <c r="A39" s="52"/>
      <c r="B39" s="88" t="s">
        <v>22</v>
      </c>
      <c r="C39" s="370" t="s">
        <v>18</v>
      </c>
      <c r="D39" s="371"/>
      <c r="E39" s="371"/>
      <c r="F39" s="371"/>
      <c r="G39" s="373"/>
      <c r="H39" s="370" t="s">
        <v>7</v>
      </c>
      <c r="I39" s="371"/>
      <c r="J39" s="371"/>
      <c r="K39" s="371"/>
      <c r="L39" s="373"/>
      <c r="M39" s="370" t="s">
        <v>19</v>
      </c>
      <c r="N39" s="371"/>
      <c r="O39" s="372"/>
      <c r="P39" s="373"/>
      <c r="Q39" s="52"/>
    </row>
    <row r="40" spans="1:17" ht="54" customHeight="1" x14ac:dyDescent="0.2">
      <c r="A40" s="52"/>
      <c r="B40" s="134" t="s">
        <v>199</v>
      </c>
      <c r="C40" s="374" t="s">
        <v>200</v>
      </c>
      <c r="D40" s="375"/>
      <c r="E40" s="375"/>
      <c r="F40" s="375"/>
      <c r="G40" s="376"/>
      <c r="H40" s="358" t="s">
        <v>201</v>
      </c>
      <c r="I40" s="358"/>
      <c r="J40" s="358"/>
      <c r="K40" s="358"/>
      <c r="L40" s="358"/>
      <c r="M40" s="358" t="s">
        <v>202</v>
      </c>
      <c r="N40" s="358"/>
      <c r="O40" s="358"/>
      <c r="P40" s="359"/>
      <c r="Q40" s="52"/>
    </row>
    <row r="41" spans="1:17" ht="55.5" customHeight="1" x14ac:dyDescent="0.2">
      <c r="A41" s="52"/>
      <c r="B41" s="135" t="s">
        <v>203</v>
      </c>
      <c r="C41" s="355" t="s">
        <v>200</v>
      </c>
      <c r="D41" s="356"/>
      <c r="E41" s="356"/>
      <c r="F41" s="356"/>
      <c r="G41" s="357"/>
      <c r="H41" s="358" t="s">
        <v>201</v>
      </c>
      <c r="I41" s="358"/>
      <c r="J41" s="358"/>
      <c r="K41" s="358"/>
      <c r="L41" s="358"/>
      <c r="M41" s="358" t="s">
        <v>202</v>
      </c>
      <c r="N41" s="358"/>
      <c r="O41" s="358"/>
      <c r="P41" s="359"/>
      <c r="Q41" s="52"/>
    </row>
    <row r="42" spans="1:17" ht="13.5" customHeight="1" x14ac:dyDescent="0.2">
      <c r="A42" s="52"/>
      <c r="B42" s="133"/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4"/>
      <c r="Q42" s="52"/>
    </row>
    <row r="43" spans="1:17" ht="12.75" customHeight="1" x14ac:dyDescent="0.2">
      <c r="A43" s="52"/>
      <c r="B43" s="89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6"/>
      <c r="Q43" s="52"/>
    </row>
    <row r="44" spans="1:17" ht="11.25" customHeight="1" thickBot="1" x14ac:dyDescent="0.25">
      <c r="A44" s="52"/>
      <c r="B44" s="90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8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49" t="s">
        <v>8</v>
      </c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1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344" t="s">
        <v>20</v>
      </c>
      <c r="C48" s="139" t="s">
        <v>9</v>
      </c>
      <c r="D48" s="140" t="s">
        <v>149</v>
      </c>
      <c r="E48" s="140" t="s">
        <v>150</v>
      </c>
      <c r="F48" s="140" t="s">
        <v>151</v>
      </c>
      <c r="G48" s="140" t="s">
        <v>152</v>
      </c>
      <c r="H48" s="140" t="s">
        <v>153</v>
      </c>
      <c r="I48" s="140" t="s">
        <v>154</v>
      </c>
      <c r="J48" s="140" t="s">
        <v>155</v>
      </c>
      <c r="K48" s="140" t="s">
        <v>156</v>
      </c>
      <c r="L48" s="140" t="s">
        <v>157</v>
      </c>
      <c r="M48" s="140" t="s">
        <v>158</v>
      </c>
      <c r="N48" s="140" t="s">
        <v>159</v>
      </c>
      <c r="O48" s="140" t="s">
        <v>160</v>
      </c>
      <c r="P48" s="141" t="s">
        <v>24</v>
      </c>
      <c r="Q48" s="52"/>
    </row>
    <row r="49" spans="1:19" s="52" customFormat="1" ht="13.5" customHeight="1" x14ac:dyDescent="0.2">
      <c r="B49" s="345"/>
      <c r="C49" s="142" t="s">
        <v>2</v>
      </c>
      <c r="D49" s="148"/>
      <c r="E49" s="148"/>
      <c r="F49" s="149">
        <f>+$C$26</f>
        <v>0.95</v>
      </c>
      <c r="G49" s="148"/>
      <c r="H49" s="148"/>
      <c r="I49" s="149">
        <f>+$C$26</f>
        <v>0.95</v>
      </c>
      <c r="J49" s="148"/>
      <c r="K49" s="148"/>
      <c r="L49" s="149">
        <f>+$C$26</f>
        <v>0.95</v>
      </c>
      <c r="M49" s="148"/>
      <c r="N49" s="148"/>
      <c r="O49" s="149">
        <f>+$C$26</f>
        <v>0.95</v>
      </c>
      <c r="P49" s="150">
        <f>+$C$26</f>
        <v>0.95</v>
      </c>
      <c r="S49" s="98"/>
    </row>
    <row r="50" spans="1:19" ht="20.25" customHeight="1" thickBot="1" x14ac:dyDescent="0.25">
      <c r="A50" s="52"/>
      <c r="B50" s="346"/>
      <c r="C50" s="143" t="s">
        <v>10</v>
      </c>
      <c r="D50" s="144"/>
      <c r="E50" s="144"/>
      <c r="F50" s="145">
        <f>IFERROR(Reg_GestionProcesosCont!C10/Reg_GestionProcesosCont!C11," ")</f>
        <v>1</v>
      </c>
      <c r="G50" s="146"/>
      <c r="H50" s="146"/>
      <c r="I50" s="145">
        <f>IFERROR(Reg_GestionProcesosCont!E10/Reg_GestionProcesosCont!E11," ")</f>
        <v>1</v>
      </c>
      <c r="J50" s="146"/>
      <c r="K50" s="146"/>
      <c r="L50" s="145" t="str">
        <f>IFERROR(Reg_GestionProcesosCont!G10/Reg_GestionProcesosCont!G11," ")</f>
        <v xml:space="preserve"> </v>
      </c>
      <c r="M50" s="146"/>
      <c r="N50" s="146"/>
      <c r="O50" s="145" t="str">
        <f>IFERROR(Reg_GestionProcesosCont!I10/Reg_GestionProcesosCont!I11," ")</f>
        <v xml:space="preserve"> </v>
      </c>
      <c r="P50" s="147">
        <f>IFERROR(Reg_GestionProcesosCont!L10," ")</f>
        <v>1</v>
      </c>
      <c r="Q50" s="52"/>
    </row>
    <row r="51" spans="1:19" ht="6" customHeight="1" thickBot="1" x14ac:dyDescent="0.25"/>
    <row r="52" spans="1:19" ht="22.5" customHeight="1" thickBot="1" x14ac:dyDescent="0.25">
      <c r="A52" s="52"/>
      <c r="B52" s="360" t="s">
        <v>219</v>
      </c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2"/>
      <c r="Q52" s="52"/>
    </row>
    <row r="53" spans="1:19" x14ac:dyDescent="0.2">
      <c r="A53" s="52"/>
      <c r="B53" s="322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4"/>
      <c r="Q53" s="52"/>
    </row>
    <row r="54" spans="1:19" x14ac:dyDescent="0.2">
      <c r="A54" s="52"/>
      <c r="B54" s="325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7"/>
      <c r="Q54" s="52"/>
    </row>
    <row r="55" spans="1:19" x14ac:dyDescent="0.2">
      <c r="A55" s="52"/>
      <c r="B55" s="325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7"/>
      <c r="Q55" s="52"/>
    </row>
    <row r="56" spans="1:19" x14ac:dyDescent="0.2">
      <c r="A56" s="52"/>
      <c r="B56" s="325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7"/>
      <c r="Q56" s="52"/>
    </row>
    <row r="57" spans="1:19" x14ac:dyDescent="0.2">
      <c r="A57" s="52"/>
      <c r="B57" s="325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7"/>
      <c r="Q57" s="52"/>
    </row>
    <row r="58" spans="1:19" x14ac:dyDescent="0.2">
      <c r="A58" s="52"/>
      <c r="B58" s="325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7"/>
      <c r="Q58" s="52"/>
    </row>
    <row r="59" spans="1:19" x14ac:dyDescent="0.2">
      <c r="A59" s="52"/>
      <c r="B59" s="325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7"/>
      <c r="Q59" s="52"/>
    </row>
    <row r="60" spans="1:19" x14ac:dyDescent="0.2">
      <c r="A60" s="52"/>
      <c r="B60" s="325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7"/>
      <c r="Q60" s="52"/>
    </row>
    <row r="61" spans="1:19" x14ac:dyDescent="0.2">
      <c r="A61" s="52"/>
      <c r="B61" s="325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7"/>
      <c r="Q61" s="52"/>
    </row>
    <row r="62" spans="1:19" x14ac:dyDescent="0.2">
      <c r="A62" s="52"/>
      <c r="B62" s="325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7"/>
      <c r="Q62" s="52"/>
    </row>
    <row r="63" spans="1:19" x14ac:dyDescent="0.2">
      <c r="A63" s="52"/>
      <c r="B63" s="325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7"/>
      <c r="Q63" s="52"/>
    </row>
    <row r="64" spans="1:19" x14ac:dyDescent="0.2">
      <c r="A64" s="52"/>
      <c r="B64" s="325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7"/>
      <c r="Q64" s="52"/>
    </row>
    <row r="65" spans="1:19" x14ac:dyDescent="0.2">
      <c r="A65" s="52"/>
      <c r="B65" s="325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7"/>
      <c r="Q65" s="52"/>
    </row>
    <row r="66" spans="1:19" x14ac:dyDescent="0.2">
      <c r="A66" s="52"/>
      <c r="B66" s="325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7"/>
      <c r="Q66" s="52"/>
    </row>
    <row r="67" spans="1:19" x14ac:dyDescent="0.2">
      <c r="A67" s="52"/>
      <c r="B67" s="325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7"/>
      <c r="Q67" s="52"/>
    </row>
    <row r="68" spans="1:19" ht="13.5" thickBot="1" x14ac:dyDescent="0.25">
      <c r="A68" s="52"/>
      <c r="B68" s="328"/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30"/>
      <c r="Q68" s="52"/>
    </row>
    <row r="69" spans="1:19" s="53" customFormat="1" ht="4.5" customHeight="1" thickBot="1" x14ac:dyDescent="0.25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S69" s="97"/>
    </row>
    <row r="70" spans="1:19" ht="15" customHeight="1" x14ac:dyDescent="0.2">
      <c r="A70" s="52"/>
      <c r="B70" s="332" t="s">
        <v>5</v>
      </c>
      <c r="C70" s="335" t="s">
        <v>182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52"/>
    </row>
    <row r="71" spans="1:19" ht="49.5" customHeight="1" x14ac:dyDescent="0.2">
      <c r="A71" s="52"/>
      <c r="B71" s="333"/>
      <c r="C71" s="338" t="s">
        <v>241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52"/>
    </row>
    <row r="72" spans="1:19" ht="15" customHeight="1" x14ac:dyDescent="0.2">
      <c r="A72" s="52"/>
      <c r="B72" s="333"/>
      <c r="C72" s="341" t="s">
        <v>183</v>
      </c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3"/>
      <c r="Q72" s="52"/>
    </row>
    <row r="73" spans="1:19" ht="49.5" customHeight="1" x14ac:dyDescent="0.2">
      <c r="A73" s="52"/>
      <c r="B73" s="333"/>
      <c r="C73" s="338" t="s">
        <v>242</v>
      </c>
      <c r="D73" s="339"/>
      <c r="E73" s="339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40"/>
      <c r="Q73" s="52"/>
    </row>
    <row r="74" spans="1:19" ht="18" customHeight="1" x14ac:dyDescent="0.2">
      <c r="A74" s="52"/>
      <c r="B74" s="333"/>
      <c r="C74" s="341" t="s">
        <v>184</v>
      </c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3"/>
      <c r="Q74" s="52"/>
    </row>
    <row r="75" spans="1:19" ht="49.5" customHeight="1" x14ac:dyDescent="0.2">
      <c r="A75" s="52"/>
      <c r="B75" s="333"/>
      <c r="C75" s="338"/>
      <c r="D75" s="339"/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40"/>
      <c r="Q75" s="52"/>
    </row>
    <row r="76" spans="1:19" ht="17.25" customHeight="1" x14ac:dyDescent="0.2">
      <c r="A76" s="52"/>
      <c r="B76" s="333"/>
      <c r="C76" s="341" t="s">
        <v>185</v>
      </c>
      <c r="D76" s="342"/>
      <c r="E76" s="34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3"/>
      <c r="Q76" s="52"/>
    </row>
    <row r="77" spans="1:19" ht="49.5" customHeight="1" thickBot="1" x14ac:dyDescent="0.25">
      <c r="A77" s="52"/>
      <c r="B77" s="334"/>
      <c r="C77" s="352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4"/>
      <c r="Q77" s="52"/>
    </row>
    <row r="78" spans="1:19" ht="30.75" customHeight="1" thickBot="1" x14ac:dyDescent="0.25">
      <c r="A78" s="52"/>
      <c r="B78" s="54" t="s">
        <v>63</v>
      </c>
      <c r="C78" s="317" t="s">
        <v>195</v>
      </c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9"/>
      <c r="Q78" s="52"/>
    </row>
    <row r="79" spans="1:19" ht="27.75" customHeight="1" thickBot="1" x14ac:dyDescent="0.25">
      <c r="A79" s="52"/>
      <c r="B79" s="54" t="s">
        <v>84</v>
      </c>
      <c r="C79" s="320" t="s">
        <v>85</v>
      </c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1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2" t="s">
        <v>233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2" t="s">
        <v>234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2" t="s">
        <v>235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2" t="s">
        <v>236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2" t="s">
        <v>237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2" t="s">
        <v>238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2" t="s">
        <v>239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193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189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190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D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52:P52"/>
    <mergeCell ref="C42:G42"/>
    <mergeCell ref="H42:L42"/>
    <mergeCell ref="M42:P42"/>
    <mergeCell ref="C43:G43"/>
    <mergeCell ref="H43:L43"/>
    <mergeCell ref="M43:P43"/>
    <mergeCell ref="B48:B50"/>
    <mergeCell ref="C44:G44"/>
    <mergeCell ref="H44:L44"/>
    <mergeCell ref="M44:P44"/>
    <mergeCell ref="B46:P46"/>
    <mergeCell ref="C77:P77"/>
    <mergeCell ref="C75:P75"/>
    <mergeCell ref="C76:P76"/>
    <mergeCell ref="C78:P78"/>
    <mergeCell ref="C79:P79"/>
    <mergeCell ref="B53:P68"/>
    <mergeCell ref="A69:Q69"/>
    <mergeCell ref="B70:B77"/>
    <mergeCell ref="C70:P70"/>
    <mergeCell ref="C71:P71"/>
    <mergeCell ref="C72:P72"/>
    <mergeCell ref="C73:P73"/>
    <mergeCell ref="C74:P74"/>
  </mergeCells>
  <conditionalFormatting sqref="F50">
    <cfRule type="cellIs" dxfId="63" priority="17" stopIfTrue="1" operator="equal">
      <formula>"0"</formula>
    </cfRule>
    <cfRule type="cellIs" dxfId="62" priority="18" stopIfTrue="1" operator="lessThanOrEqual">
      <formula>$S$5</formula>
    </cfRule>
    <cfRule type="cellIs" dxfId="61" priority="19" stopIfTrue="1" operator="greaterThanOrEqual">
      <formula>$S$2</formula>
    </cfRule>
    <cfRule type="cellIs" dxfId="48" priority="20" stopIfTrue="1" operator="between">
      <formula>$S$4</formula>
      <formula>$S$3</formula>
    </cfRule>
  </conditionalFormatting>
  <conditionalFormatting sqref="I50">
    <cfRule type="cellIs" dxfId="60" priority="13" stopIfTrue="1" operator="equal">
      <formula>"0"</formula>
    </cfRule>
    <cfRule type="cellIs" dxfId="59" priority="14" stopIfTrue="1" operator="lessThanOrEqual">
      <formula>$S$5</formula>
    </cfRule>
    <cfRule type="cellIs" dxfId="58" priority="15" stopIfTrue="1" operator="greaterThanOrEqual">
      <formula>$S$2</formula>
    </cfRule>
    <cfRule type="cellIs" dxfId="47" priority="16" stopIfTrue="1" operator="between">
      <formula>$S$4</formula>
      <formula>$S$3</formula>
    </cfRule>
  </conditionalFormatting>
  <conditionalFormatting sqref="L50">
    <cfRule type="cellIs" dxfId="57" priority="9" stopIfTrue="1" operator="equal">
      <formula>"0"</formula>
    </cfRule>
    <cfRule type="cellIs" dxfId="56" priority="10" stopIfTrue="1" operator="lessThanOrEqual">
      <formula>$S$5</formula>
    </cfRule>
    <cfRule type="cellIs" dxfId="55" priority="11" stopIfTrue="1" operator="greaterThanOrEqual">
      <formula>$S$2</formula>
    </cfRule>
    <cfRule type="cellIs" dxfId="46" priority="12" stopIfTrue="1" operator="between">
      <formula>$S$4</formula>
      <formula>$S$3</formula>
    </cfRule>
  </conditionalFormatting>
  <conditionalFormatting sqref="O50">
    <cfRule type="cellIs" dxfId="54" priority="5" stopIfTrue="1" operator="equal">
      <formula>"0"</formula>
    </cfRule>
    <cfRule type="cellIs" dxfId="53" priority="6" stopIfTrue="1" operator="lessThanOrEqual">
      <formula>$S$5</formula>
    </cfRule>
    <cfRule type="cellIs" dxfId="52" priority="7" stopIfTrue="1" operator="greaterThanOrEqual">
      <formula>$S$2</formula>
    </cfRule>
    <cfRule type="cellIs" dxfId="45" priority="8" stopIfTrue="1" operator="between">
      <formula>$S$4</formula>
      <formula>$S$3</formula>
    </cfRule>
  </conditionalFormatting>
  <conditionalFormatting sqref="P50">
    <cfRule type="cellIs" dxfId="51" priority="1" stopIfTrue="1" operator="equal">
      <formula>"0"</formula>
    </cfRule>
    <cfRule type="cellIs" dxfId="50" priority="2" stopIfTrue="1" operator="lessThanOrEqual">
      <formula>$S$5</formula>
    </cfRule>
    <cfRule type="cellIs" dxfId="49" priority="3" stopIfTrue="1" operator="greaterThanOrEqual">
      <formula>$S$2</formula>
    </cfRule>
    <cfRule type="cellIs" dxfId="44" priority="4" stopIfTrue="1" operator="between">
      <formula>$S$4</formula>
      <formula>$S$3</formula>
    </cfRule>
  </conditionalFormatting>
  <dataValidations count="6">
    <dataValidation type="list" allowBlank="1" showInputMessage="1" showErrorMessage="1" sqref="C79:P79">
      <formula1>$B$169:$B$170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$Q$104:$Q$109</formula1>
    </dataValidation>
    <dataValidation type="list" allowBlank="1" showInputMessage="1" showErrorMessage="1" sqref="C18:P18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topLeftCell="A4" zoomScale="80" zoomScaleNormal="80" workbookViewId="0">
      <selection activeCell="G11" sqref="G11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12" width="15.7109375" style="75" customWidth="1"/>
    <col min="13" max="13" width="5.28515625" style="75" customWidth="1"/>
    <col min="14" max="14" width="10.7109375" style="75" customWidth="1"/>
    <col min="15" max="15" width="27.5703125" style="75" bestFit="1" customWidth="1"/>
    <col min="16" max="18" width="11.42578125" style="107"/>
    <col min="19" max="19" width="11.42578125" style="95" hidden="1" customWidth="1"/>
    <col min="20" max="20" width="11.42578125" style="107"/>
    <col min="21" max="16384" width="11.42578125" style="75"/>
  </cols>
  <sheetData>
    <row r="1" spans="1:24" ht="30" customHeight="1" x14ac:dyDescent="0.25">
      <c r="A1" s="466"/>
      <c r="B1" s="467" t="s">
        <v>56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9"/>
      <c r="N1" s="470" t="s">
        <v>57</v>
      </c>
      <c r="O1" s="471"/>
      <c r="P1" s="106"/>
      <c r="Q1" s="106"/>
      <c r="T1" s="106"/>
      <c r="U1" s="72"/>
      <c r="V1" s="72"/>
      <c r="W1" s="73"/>
      <c r="X1" s="74"/>
    </row>
    <row r="2" spans="1:24" s="53" customFormat="1" ht="30" customHeight="1" x14ac:dyDescent="0.25">
      <c r="A2" s="466"/>
      <c r="B2" s="467" t="s">
        <v>87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9"/>
      <c r="N2" s="470" t="s">
        <v>191</v>
      </c>
      <c r="O2" s="471"/>
      <c r="P2" s="108"/>
      <c r="Q2" s="108"/>
      <c r="R2" s="109"/>
      <c r="S2" s="96">
        <v>0.8</v>
      </c>
      <c r="T2" s="108"/>
      <c r="U2" s="76"/>
      <c r="V2" s="76"/>
      <c r="W2" s="77"/>
      <c r="X2" s="78"/>
    </row>
    <row r="3" spans="1:24" s="53" customFormat="1" ht="30" customHeight="1" x14ac:dyDescent="0.25">
      <c r="A3" s="466"/>
      <c r="B3" s="467" t="s">
        <v>89</v>
      </c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9"/>
      <c r="N3" s="470" t="s">
        <v>192</v>
      </c>
      <c r="O3" s="471"/>
      <c r="P3" s="108"/>
      <c r="Q3" s="108"/>
      <c r="R3" s="109"/>
      <c r="S3" s="96">
        <v>0.79998999999999998</v>
      </c>
      <c r="T3" s="108"/>
      <c r="U3" s="76"/>
      <c r="V3" s="76"/>
      <c r="W3" s="77"/>
      <c r="X3" s="78"/>
    </row>
    <row r="4" spans="1:24" s="53" customFormat="1" ht="30" customHeight="1" x14ac:dyDescent="0.25">
      <c r="A4" s="466"/>
      <c r="B4" s="467" t="s">
        <v>91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9"/>
      <c r="N4" s="471" t="s">
        <v>61</v>
      </c>
      <c r="O4" s="471"/>
      <c r="P4" s="110"/>
      <c r="Q4" s="110"/>
      <c r="R4" s="109"/>
      <c r="S4" s="96">
        <v>0.65</v>
      </c>
      <c r="T4" s="110"/>
      <c r="U4" s="79"/>
      <c r="V4" s="79"/>
      <c r="W4" s="77"/>
      <c r="X4" s="78"/>
    </row>
    <row r="5" spans="1:24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  <c r="N5" s="102"/>
      <c r="O5" s="102"/>
      <c r="P5" s="110"/>
      <c r="Q5" s="110"/>
      <c r="R5" s="109"/>
      <c r="S5" s="96">
        <v>0.64999899999999999</v>
      </c>
      <c r="T5" s="110"/>
      <c r="U5" s="79"/>
      <c r="V5" s="79"/>
      <c r="W5" s="77"/>
      <c r="X5" s="78"/>
    </row>
    <row r="6" spans="1:24" s="53" customFormat="1" ht="24.75" customHeight="1" x14ac:dyDescent="0.2">
      <c r="A6" s="103" t="s">
        <v>0</v>
      </c>
      <c r="B6" s="475" t="str">
        <f>+GestionProcesosContratacion!C12</f>
        <v>GESTION CONTRACTUAL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109"/>
      <c r="Q6" s="109"/>
      <c r="R6" s="109"/>
      <c r="S6" s="96"/>
      <c r="T6" s="109"/>
    </row>
    <row r="7" spans="1:24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9"/>
      <c r="Q7" s="109"/>
      <c r="R7" s="109"/>
      <c r="S7" s="96"/>
      <c r="T7" s="109"/>
    </row>
    <row r="8" spans="1:24" s="80" customFormat="1" ht="30" customHeight="1" x14ac:dyDescent="0.2">
      <c r="A8" s="472" t="s">
        <v>92</v>
      </c>
      <c r="B8" s="474" t="s">
        <v>20</v>
      </c>
      <c r="C8" s="474" t="str">
        <f>GestionProcesosContratacion!C14</f>
        <v>Gestión de los procesos de contratación</v>
      </c>
      <c r="D8" s="474"/>
      <c r="E8" s="474"/>
      <c r="F8" s="474"/>
      <c r="G8" s="474"/>
      <c r="H8" s="474"/>
      <c r="I8" s="474"/>
      <c r="J8" s="474"/>
      <c r="K8" s="474"/>
      <c r="L8" s="474"/>
      <c r="M8" s="474" t="s">
        <v>94</v>
      </c>
      <c r="N8" s="474"/>
      <c r="O8" s="474"/>
      <c r="P8" s="111"/>
      <c r="Q8" s="111"/>
      <c r="R8" s="111"/>
      <c r="S8" s="95"/>
      <c r="T8" s="111"/>
    </row>
    <row r="9" spans="1:24" s="81" customFormat="1" ht="30" customHeight="1" thickBot="1" x14ac:dyDescent="0.25">
      <c r="A9" s="473"/>
      <c r="B9" s="472"/>
      <c r="C9" s="49" t="s">
        <v>178</v>
      </c>
      <c r="D9" s="49" t="s">
        <v>93</v>
      </c>
      <c r="E9" s="49" t="s">
        <v>179</v>
      </c>
      <c r="F9" s="49" t="s">
        <v>93</v>
      </c>
      <c r="G9" s="49" t="s">
        <v>180</v>
      </c>
      <c r="H9" s="49" t="s">
        <v>93</v>
      </c>
      <c r="I9" s="49" t="s">
        <v>181</v>
      </c>
      <c r="J9" s="49" t="s">
        <v>93</v>
      </c>
      <c r="K9" s="49" t="s">
        <v>10</v>
      </c>
      <c r="L9" s="49" t="s">
        <v>93</v>
      </c>
      <c r="M9" s="472"/>
      <c r="N9" s="472"/>
      <c r="O9" s="472"/>
      <c r="P9" s="112"/>
      <c r="Q9" s="112"/>
      <c r="R9" s="112"/>
      <c r="S9" s="95"/>
      <c r="T9" s="112"/>
    </row>
    <row r="10" spans="1:24" s="53" customFormat="1" ht="90" customHeight="1" x14ac:dyDescent="0.2">
      <c r="A10" s="456" t="s">
        <v>202</v>
      </c>
      <c r="B10" s="136" t="str">
        <f>+GestionProcesosContratacion!B40</f>
        <v>Número de procesos y solicitudes de contratación tramitadas</v>
      </c>
      <c r="C10" s="115">
        <v>168</v>
      </c>
      <c r="D10" s="458">
        <f>IF(C10=0,"0",C10/C11)</f>
        <v>1</v>
      </c>
      <c r="E10" s="115">
        <v>58</v>
      </c>
      <c r="F10" s="458">
        <f>IF(E10=0,"0",E10/E11)</f>
        <v>1</v>
      </c>
      <c r="G10" s="115"/>
      <c r="H10" s="458" t="str">
        <f>IF(G10=0,"0",G10/G11)</f>
        <v>0</v>
      </c>
      <c r="I10" s="115"/>
      <c r="J10" s="458" t="str">
        <f>IF(I10=0,"0",I10/I11)</f>
        <v>0</v>
      </c>
      <c r="K10" s="117">
        <f>+C10+E10+G10+I10</f>
        <v>226</v>
      </c>
      <c r="L10" s="460">
        <f>IF(K10=0,"0",K10/K11)</f>
        <v>1</v>
      </c>
      <c r="M10" s="462"/>
      <c r="N10" s="462"/>
      <c r="O10" s="463"/>
      <c r="P10" s="109"/>
      <c r="Q10" s="109"/>
      <c r="R10" s="109"/>
      <c r="S10" s="95"/>
      <c r="T10" s="109"/>
    </row>
    <row r="11" spans="1:24" s="53" customFormat="1" ht="117.75" customHeight="1" thickBot="1" x14ac:dyDescent="0.25">
      <c r="A11" s="457"/>
      <c r="B11" s="137" t="str">
        <f>+GestionProcesosContratacion!B41</f>
        <v>Número de procesos y solicitudes de contratación recibidas</v>
      </c>
      <c r="C11" s="116">
        <v>168</v>
      </c>
      <c r="D11" s="459"/>
      <c r="E11" s="116">
        <v>58</v>
      </c>
      <c r="F11" s="459"/>
      <c r="G11" s="116"/>
      <c r="H11" s="459"/>
      <c r="I11" s="116"/>
      <c r="J11" s="459"/>
      <c r="K11" s="118">
        <f>+C11+E11+G11+I11</f>
        <v>226</v>
      </c>
      <c r="L11" s="461"/>
      <c r="M11" s="464"/>
      <c r="N11" s="464"/>
      <c r="O11" s="465"/>
      <c r="P11" s="109"/>
      <c r="Q11" s="109"/>
      <c r="R11" s="109"/>
      <c r="S11" s="95"/>
      <c r="T11" s="109"/>
    </row>
    <row r="12" spans="1:24" ht="30" customHeight="1" x14ac:dyDescent="0.2">
      <c r="B12" s="7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66" spans="19:19" ht="30" customHeight="1" x14ac:dyDescent="0.2">
      <c r="S66" s="97"/>
    </row>
    <row r="136" spans="19:19" ht="30" customHeight="1" x14ac:dyDescent="0.2">
      <c r="S136" s="98"/>
    </row>
    <row r="137" spans="19:19" ht="30" customHeight="1" x14ac:dyDescent="0.2">
      <c r="S137" s="98"/>
    </row>
    <row r="138" spans="19:19" ht="30" customHeight="1" x14ac:dyDescent="0.2">
      <c r="S138" s="98"/>
    </row>
    <row r="139" spans="19:19" ht="30" customHeight="1" x14ac:dyDescent="0.2">
      <c r="S139" s="98"/>
    </row>
    <row r="140" spans="19:19" ht="30" customHeight="1" x14ac:dyDescent="0.2">
      <c r="S140" s="98"/>
    </row>
    <row r="141" spans="19:19" ht="30" customHeight="1" x14ac:dyDescent="0.2">
      <c r="S141" s="98"/>
    </row>
    <row r="142" spans="19:19" ht="30" customHeight="1" x14ac:dyDescent="0.2">
      <c r="S142" s="98"/>
    </row>
    <row r="143" spans="19:19" ht="30" customHeight="1" x14ac:dyDescent="0.2">
      <c r="S143" s="98"/>
    </row>
    <row r="144" spans="19:19" ht="30" customHeight="1" x14ac:dyDescent="0.2">
      <c r="S144" s="98"/>
    </row>
    <row r="145" spans="19:19" ht="30" customHeight="1" x14ac:dyDescent="0.2">
      <c r="S145" s="98"/>
    </row>
    <row r="146" spans="19:19" ht="30" customHeight="1" x14ac:dyDescent="0.2">
      <c r="S146" s="98"/>
    </row>
  </sheetData>
  <sheetProtection sheet="1" objects="1" scenarios="1" formatColumns="0" formatRows="0"/>
  <mergeCells count="22">
    <mergeCell ref="N3:O3"/>
    <mergeCell ref="B6:O6"/>
    <mergeCell ref="B4:M4"/>
    <mergeCell ref="N4:O4"/>
    <mergeCell ref="F10:F11"/>
    <mergeCell ref="H10:H11"/>
    <mergeCell ref="A1:A4"/>
    <mergeCell ref="B1:M1"/>
    <mergeCell ref="N1:O1"/>
    <mergeCell ref="B2:M2"/>
    <mergeCell ref="N2:O2"/>
    <mergeCell ref="A8:A9"/>
    <mergeCell ref="B8:B9"/>
    <mergeCell ref="C8:L8"/>
    <mergeCell ref="M8:O9"/>
    <mergeCell ref="B3:M3"/>
    <mergeCell ref="A10:A11"/>
    <mergeCell ref="D10:D11"/>
    <mergeCell ref="J10:J11"/>
    <mergeCell ref="L10:L11"/>
    <mergeCell ref="M10:O10"/>
    <mergeCell ref="M11:O11"/>
  </mergeCells>
  <conditionalFormatting sqref="L10">
    <cfRule type="cellIs" dxfId="43" priority="1" stopIfTrue="1" operator="equal">
      <formula>"0"</formula>
    </cfRule>
    <cfRule type="cellIs" dxfId="42" priority="2" stopIfTrue="1" operator="lessThanOrEqual">
      <formula>$S$5</formula>
    </cfRule>
    <cfRule type="cellIs" dxfId="41" priority="3" stopIfTrue="1" operator="greaterThanOrEqual">
      <formula>$S$2</formula>
    </cfRule>
    <cfRule type="cellIs" dxfId="40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7"/>
  <sheetViews>
    <sheetView tabSelected="1" topLeftCell="A62" zoomScale="140" zoomScaleNormal="140" workbookViewId="0">
      <selection activeCell="C75" sqref="C75:P77"/>
    </sheetView>
  </sheetViews>
  <sheetFormatPr baseColWidth="10" defaultRowHeight="12.75" x14ac:dyDescent="0.2"/>
  <cols>
    <col min="1" max="1" width="3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8" style="50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7" width="72.85546875" style="50" customWidth="1"/>
    <col min="18" max="18" width="11.7109375" style="50" customWidth="1"/>
    <col min="19" max="19" width="11.42578125" style="95" hidden="1" customWidth="1"/>
    <col min="20" max="16384" width="11.42578125" style="50"/>
  </cols>
  <sheetData>
    <row r="1" spans="1:19" ht="13.5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5"/>
      <c r="C2" s="438" t="s">
        <v>56</v>
      </c>
      <c r="D2" s="439"/>
      <c r="E2" s="439"/>
      <c r="F2" s="439"/>
      <c r="G2" s="439"/>
      <c r="H2" s="439"/>
      <c r="I2" s="439"/>
      <c r="J2" s="439"/>
      <c r="K2" s="439"/>
      <c r="L2" s="439"/>
      <c r="M2" s="440"/>
      <c r="N2" s="441" t="s">
        <v>187</v>
      </c>
      <c r="O2" s="442"/>
      <c r="P2" s="443"/>
      <c r="S2" s="96">
        <v>0.8</v>
      </c>
    </row>
    <row r="3" spans="1:19" ht="15.75" customHeight="1" x14ac:dyDescent="0.2">
      <c r="B3" s="436"/>
      <c r="C3" s="444" t="s">
        <v>58</v>
      </c>
      <c r="D3" s="445"/>
      <c r="E3" s="445"/>
      <c r="F3" s="445"/>
      <c r="G3" s="445"/>
      <c r="H3" s="445"/>
      <c r="I3" s="445"/>
      <c r="J3" s="445"/>
      <c r="K3" s="445"/>
      <c r="L3" s="445"/>
      <c r="M3" s="446"/>
      <c r="N3" s="447" t="s">
        <v>191</v>
      </c>
      <c r="O3" s="448"/>
      <c r="P3" s="449"/>
      <c r="S3" s="96">
        <v>0.79998999999999998</v>
      </c>
    </row>
    <row r="4" spans="1:19" ht="15.75" customHeight="1" x14ac:dyDescent="0.2">
      <c r="B4" s="436"/>
      <c r="C4" s="444" t="s">
        <v>59</v>
      </c>
      <c r="D4" s="445"/>
      <c r="E4" s="445"/>
      <c r="F4" s="445"/>
      <c r="G4" s="445"/>
      <c r="H4" s="445"/>
      <c r="I4" s="445"/>
      <c r="J4" s="445"/>
      <c r="K4" s="445"/>
      <c r="L4" s="445"/>
      <c r="M4" s="446"/>
      <c r="N4" s="447" t="s">
        <v>188</v>
      </c>
      <c r="O4" s="448"/>
      <c r="P4" s="449"/>
      <c r="S4" s="96">
        <v>0.65</v>
      </c>
    </row>
    <row r="5" spans="1:19" ht="16.5" customHeight="1" thickBot="1" x14ac:dyDescent="0.25">
      <c r="B5" s="437"/>
      <c r="C5" s="450" t="s">
        <v>60</v>
      </c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53" t="s">
        <v>61</v>
      </c>
      <c r="O5" s="454"/>
      <c r="P5" s="455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7" t="s">
        <v>65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9"/>
      <c r="Q7" s="52"/>
      <c r="S7" s="96"/>
    </row>
    <row r="8" spans="1:19" ht="13.5" thickBot="1" x14ac:dyDescent="0.25">
      <c r="A8" s="52"/>
      <c r="B8" s="420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2"/>
      <c r="Q8" s="52"/>
    </row>
    <row r="9" spans="1:19" ht="3" customHeight="1" thickBot="1" x14ac:dyDescent="0.25">
      <c r="A9" s="52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52"/>
    </row>
    <row r="10" spans="1:19" ht="26.25" customHeight="1" thickBot="1" x14ac:dyDescent="0.25">
      <c r="A10" s="52"/>
      <c r="B10" s="86" t="s">
        <v>83</v>
      </c>
      <c r="C10" s="424">
        <v>2023</v>
      </c>
      <c r="D10" s="425"/>
      <c r="E10" s="425"/>
      <c r="F10" s="425"/>
      <c r="G10" s="425"/>
      <c r="H10" s="425"/>
      <c r="I10" s="426"/>
      <c r="J10" s="427" t="s">
        <v>1</v>
      </c>
      <c r="K10" s="428"/>
      <c r="L10" s="428"/>
      <c r="M10" s="428"/>
      <c r="N10" s="429" t="s">
        <v>194</v>
      </c>
      <c r="O10" s="430"/>
      <c r="P10" s="431"/>
      <c r="Q10" s="52"/>
    </row>
    <row r="11" spans="1:19" ht="4.5" customHeight="1" thickBot="1" x14ac:dyDescent="0.25">
      <c r="A11" s="52"/>
      <c r="B11" s="432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4"/>
      <c r="Q11" s="52"/>
    </row>
    <row r="12" spans="1:19" ht="13.5" thickBot="1" x14ac:dyDescent="0.25">
      <c r="A12" s="52"/>
      <c r="B12" s="58" t="s">
        <v>0</v>
      </c>
      <c r="C12" s="368" t="s">
        <v>167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52"/>
    </row>
    <row r="13" spans="1:19" ht="4.5" customHeight="1" thickBot="1" x14ac:dyDescent="0.25">
      <c r="A13" s="52"/>
      <c r="B13" s="384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6"/>
      <c r="Q13" s="52"/>
    </row>
    <row r="14" spans="1:19" ht="18" customHeight="1" thickBot="1" x14ac:dyDescent="0.25">
      <c r="A14" s="52"/>
      <c r="B14" s="58" t="s">
        <v>6</v>
      </c>
      <c r="C14" s="407" t="s">
        <v>221</v>
      </c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9"/>
      <c r="Q14" s="52"/>
    </row>
    <row r="15" spans="1:19" ht="4.5" customHeight="1" thickBot="1" x14ac:dyDescent="0.25">
      <c r="A15" s="52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2"/>
      <c r="Q15" s="52"/>
    </row>
    <row r="16" spans="1:19" ht="32.25" customHeight="1" thickBot="1" x14ac:dyDescent="0.25">
      <c r="A16" s="52"/>
      <c r="B16" s="58" t="s">
        <v>25</v>
      </c>
      <c r="C16" s="501" t="s">
        <v>222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3"/>
      <c r="Q16" s="52" t="s">
        <v>232</v>
      </c>
    </row>
    <row r="17" spans="1:17" ht="4.5" customHeight="1" thickBot="1" x14ac:dyDescent="0.25">
      <c r="A17" s="52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2"/>
      <c r="Q17" s="52"/>
    </row>
    <row r="18" spans="1:17" ht="26.25" customHeight="1" thickBot="1" x14ac:dyDescent="0.25">
      <c r="A18" s="52"/>
      <c r="B18" s="58" t="s">
        <v>11</v>
      </c>
      <c r="C18" s="410" t="s">
        <v>229</v>
      </c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2"/>
      <c r="Q18" s="161"/>
    </row>
    <row r="19" spans="1:17" ht="4.5" customHeight="1" thickBot="1" x14ac:dyDescent="0.25">
      <c r="A19" s="5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52"/>
    </row>
    <row r="20" spans="1:17" ht="17.25" customHeight="1" thickBot="1" x14ac:dyDescent="0.25">
      <c r="A20" s="52"/>
      <c r="B20" s="349" t="s">
        <v>26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1"/>
      <c r="Q20" s="52"/>
    </row>
    <row r="21" spans="1:17" ht="4.5" customHeight="1" thickBot="1" x14ac:dyDescent="0.25">
      <c r="A21" s="52"/>
      <c r="B21" s="414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6"/>
      <c r="Q21" s="52"/>
    </row>
    <row r="22" spans="1:17" ht="51" customHeight="1" thickBot="1" x14ac:dyDescent="0.25">
      <c r="A22" s="52"/>
      <c r="B22" s="58" t="s">
        <v>3</v>
      </c>
      <c r="C22" s="387" t="s">
        <v>223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9"/>
      <c r="Q22" s="52" t="s">
        <v>231</v>
      </c>
    </row>
    <row r="23" spans="1:17" ht="4.5" customHeight="1" thickBot="1" x14ac:dyDescent="0.25">
      <c r="A23" s="52"/>
      <c r="B23" s="380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  <c r="Q23" s="52"/>
    </row>
    <row r="24" spans="1:17" ht="82.5" customHeight="1" thickBot="1" x14ac:dyDescent="0.25">
      <c r="A24" s="52"/>
      <c r="B24" s="58" t="s">
        <v>12</v>
      </c>
      <c r="C24" s="494" t="s">
        <v>224</v>
      </c>
      <c r="D24" s="495"/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6"/>
      <c r="Q24" s="52"/>
    </row>
    <row r="25" spans="1:17" ht="4.5" customHeight="1" thickBot="1" x14ac:dyDescent="0.25">
      <c r="A25" s="52"/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52"/>
    </row>
    <row r="26" spans="1:17" ht="13.5" customHeight="1" thickBot="1" x14ac:dyDescent="0.25">
      <c r="A26" s="52"/>
      <c r="B26" s="59" t="s">
        <v>2</v>
      </c>
      <c r="C26" s="497">
        <v>0.8</v>
      </c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9"/>
      <c r="Q26" s="52"/>
    </row>
    <row r="27" spans="1:17" ht="4.5" customHeight="1" thickBot="1" x14ac:dyDescent="0.25">
      <c r="A27" s="52"/>
      <c r="B27" s="398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400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500" t="s">
        <v>176</v>
      </c>
      <c r="E28" s="498"/>
      <c r="F28" s="498"/>
      <c r="G28" s="499"/>
      <c r="H28" s="404" t="s">
        <v>15</v>
      </c>
      <c r="I28" s="404"/>
      <c r="J28" s="404"/>
      <c r="K28" s="500" t="s">
        <v>175</v>
      </c>
      <c r="L28" s="498"/>
      <c r="M28" s="499"/>
      <c r="N28" s="405" t="s">
        <v>16</v>
      </c>
      <c r="O28" s="406"/>
      <c r="P28" s="61" t="s">
        <v>177</v>
      </c>
      <c r="Q28" s="52"/>
    </row>
    <row r="29" spans="1:17" ht="4.5" customHeight="1" thickBot="1" x14ac:dyDescent="0.25">
      <c r="A29" s="52"/>
      <c r="B29" s="377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9"/>
      <c r="Q29" s="52"/>
    </row>
    <row r="30" spans="1:17" ht="13.5" thickBot="1" x14ac:dyDescent="0.25">
      <c r="A30" s="52"/>
      <c r="B30" s="84" t="s">
        <v>7</v>
      </c>
      <c r="C30" s="367" t="s">
        <v>186</v>
      </c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9"/>
      <c r="Q30" s="52"/>
    </row>
    <row r="31" spans="1:17" ht="4.5" customHeight="1" thickBot="1" x14ac:dyDescent="0.25">
      <c r="A31" s="52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2"/>
      <c r="Q31" s="52"/>
    </row>
    <row r="32" spans="1:17" ht="13.5" thickBot="1" x14ac:dyDescent="0.25">
      <c r="A32" s="52"/>
      <c r="B32" s="84" t="s">
        <v>4</v>
      </c>
      <c r="C32" s="383" t="s">
        <v>71</v>
      </c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9"/>
      <c r="Q32" s="52"/>
    </row>
    <row r="33" spans="1:17" ht="4.5" customHeight="1" thickBot="1" x14ac:dyDescent="0.25">
      <c r="A33" s="52"/>
      <c r="B33" s="380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2"/>
      <c r="Q33" s="52"/>
    </row>
    <row r="34" spans="1:17" ht="13.5" thickBot="1" x14ac:dyDescent="0.25">
      <c r="A34" s="52"/>
      <c r="B34" s="84" t="s">
        <v>23</v>
      </c>
      <c r="C34" s="383" t="s">
        <v>71</v>
      </c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9"/>
      <c r="Q34" s="52"/>
    </row>
    <row r="35" spans="1:17" ht="4.5" customHeight="1" thickBot="1" x14ac:dyDescent="0.25">
      <c r="A35" s="52"/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6"/>
      <c r="Q35" s="52"/>
    </row>
    <row r="36" spans="1:17" ht="16.5" customHeight="1" thickBot="1" x14ac:dyDescent="0.25">
      <c r="A36" s="52"/>
      <c r="B36" s="84" t="s">
        <v>64</v>
      </c>
      <c r="C36" s="367" t="s">
        <v>71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0" t="s">
        <v>17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2"/>
      <c r="P38" s="373"/>
      <c r="Q38" s="52"/>
    </row>
    <row r="39" spans="1:17" x14ac:dyDescent="0.2">
      <c r="A39" s="52"/>
      <c r="B39" s="88" t="s">
        <v>22</v>
      </c>
      <c r="C39" s="370" t="s">
        <v>18</v>
      </c>
      <c r="D39" s="371"/>
      <c r="E39" s="371"/>
      <c r="F39" s="371"/>
      <c r="G39" s="373"/>
      <c r="H39" s="370" t="s">
        <v>7</v>
      </c>
      <c r="I39" s="371"/>
      <c r="J39" s="371"/>
      <c r="K39" s="371"/>
      <c r="L39" s="373"/>
      <c r="M39" s="370" t="s">
        <v>19</v>
      </c>
      <c r="N39" s="371"/>
      <c r="O39" s="372"/>
      <c r="P39" s="373"/>
      <c r="Q39" s="52"/>
    </row>
    <row r="40" spans="1:17" ht="54" customHeight="1" x14ac:dyDescent="0.2">
      <c r="A40" s="52"/>
      <c r="B40" s="151" t="s">
        <v>225</v>
      </c>
      <c r="C40" s="491" t="s">
        <v>228</v>
      </c>
      <c r="D40" s="492"/>
      <c r="E40" s="492"/>
      <c r="F40" s="492"/>
      <c r="G40" s="493"/>
      <c r="H40" s="358" t="s">
        <v>201</v>
      </c>
      <c r="I40" s="358"/>
      <c r="J40" s="358"/>
      <c r="K40" s="358"/>
      <c r="L40" s="358"/>
      <c r="M40" s="358" t="s">
        <v>202</v>
      </c>
      <c r="N40" s="358"/>
      <c r="O40" s="358"/>
      <c r="P40" s="359"/>
      <c r="Q40" s="52"/>
    </row>
    <row r="41" spans="1:17" ht="55.5" customHeight="1" x14ac:dyDescent="0.2">
      <c r="A41" s="52"/>
      <c r="B41" s="152" t="s">
        <v>227</v>
      </c>
      <c r="C41" s="491" t="s">
        <v>226</v>
      </c>
      <c r="D41" s="492"/>
      <c r="E41" s="492"/>
      <c r="F41" s="492"/>
      <c r="G41" s="493"/>
      <c r="H41" s="358" t="s">
        <v>201</v>
      </c>
      <c r="I41" s="358"/>
      <c r="J41" s="358"/>
      <c r="K41" s="358"/>
      <c r="L41" s="358"/>
      <c r="M41" s="358" t="s">
        <v>202</v>
      </c>
      <c r="N41" s="358"/>
      <c r="O41" s="358"/>
      <c r="P41" s="359"/>
      <c r="Q41" s="52"/>
    </row>
    <row r="42" spans="1:17" ht="13.5" customHeight="1" x14ac:dyDescent="0.2">
      <c r="A42" s="52"/>
      <c r="B42" s="89"/>
      <c r="C42" s="491"/>
      <c r="D42" s="492"/>
      <c r="E42" s="492"/>
      <c r="F42" s="492"/>
      <c r="G42" s="493"/>
      <c r="H42" s="365"/>
      <c r="I42" s="365"/>
      <c r="J42" s="365"/>
      <c r="K42" s="365"/>
      <c r="L42" s="365"/>
      <c r="M42" s="365"/>
      <c r="N42" s="365"/>
      <c r="O42" s="365"/>
      <c r="P42" s="366"/>
      <c r="Q42" s="52"/>
    </row>
    <row r="43" spans="1:17" ht="12.75" customHeight="1" x14ac:dyDescent="0.2">
      <c r="A43" s="52"/>
      <c r="B43" s="89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6"/>
      <c r="Q43" s="52"/>
    </row>
    <row r="44" spans="1:17" ht="11.25" customHeight="1" thickBot="1" x14ac:dyDescent="0.25">
      <c r="A44" s="52"/>
      <c r="B44" s="90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8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49" t="s">
        <v>8</v>
      </c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1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ht="13.5" thickBot="1" x14ac:dyDescent="0.25">
      <c r="A48" s="52"/>
      <c r="B48" s="476" t="s">
        <v>20</v>
      </c>
      <c r="C48" s="155" t="s">
        <v>9</v>
      </c>
      <c r="D48" s="153" t="s">
        <v>149</v>
      </c>
      <c r="E48" s="153" t="s">
        <v>150</v>
      </c>
      <c r="F48" s="153" t="s">
        <v>151</v>
      </c>
      <c r="G48" s="153" t="s">
        <v>152</v>
      </c>
      <c r="H48" s="153" t="s">
        <v>153</v>
      </c>
      <c r="I48" s="153" t="s">
        <v>154</v>
      </c>
      <c r="J48" s="153" t="s">
        <v>155</v>
      </c>
      <c r="K48" s="153" t="s">
        <v>156</v>
      </c>
      <c r="L48" s="153" t="s">
        <v>157</v>
      </c>
      <c r="M48" s="153" t="s">
        <v>158</v>
      </c>
      <c r="N48" s="153" t="s">
        <v>159</v>
      </c>
      <c r="O48" s="153" t="s">
        <v>160</v>
      </c>
      <c r="P48" s="154" t="s">
        <v>24</v>
      </c>
      <c r="Q48" s="52"/>
    </row>
    <row r="49" spans="1:17" ht="15" customHeight="1" x14ac:dyDescent="0.2">
      <c r="A49" s="52"/>
      <c r="B49" s="477"/>
      <c r="C49" s="156" t="s">
        <v>2</v>
      </c>
      <c r="D49" s="157"/>
      <c r="E49" s="157"/>
      <c r="F49" s="157"/>
      <c r="G49" s="157"/>
      <c r="H49" s="157"/>
      <c r="I49" s="158">
        <f>+$C$26</f>
        <v>0.8</v>
      </c>
      <c r="J49" s="157"/>
      <c r="K49" s="157"/>
      <c r="L49" s="157"/>
      <c r="M49" s="157"/>
      <c r="N49" s="157"/>
      <c r="O49" s="158">
        <f>+$C$26</f>
        <v>0.8</v>
      </c>
      <c r="P49" s="159">
        <f>+$C$26</f>
        <v>0.8</v>
      </c>
      <c r="Q49" s="52"/>
    </row>
    <row r="50" spans="1:17" ht="13.5" thickBot="1" x14ac:dyDescent="0.25">
      <c r="A50" s="52"/>
      <c r="B50" s="478"/>
      <c r="C50" s="160" t="s">
        <v>10</v>
      </c>
      <c r="D50" s="67"/>
      <c r="E50" s="67"/>
      <c r="F50" s="67"/>
      <c r="G50" s="69"/>
      <c r="H50" s="69"/>
      <c r="I50" s="68" t="str">
        <f>IFERROR(Registro_ComprasSostenibles!C10/Registro_ComprasSostenibles!C11," ")</f>
        <v xml:space="preserve"> </v>
      </c>
      <c r="J50" s="69"/>
      <c r="K50" s="69"/>
      <c r="L50" s="69" t="str">
        <f>IFERROR(Registro_ComprasSostenibles!#REF!/Registro_ComprasSostenibles!#REF!," ")</f>
        <v xml:space="preserve"> </v>
      </c>
      <c r="M50" s="69"/>
      <c r="N50" s="69"/>
      <c r="O50" s="68" t="str">
        <f>IFERROR(Registro_ComprasSostenibles!E10/Registro_ComprasSostenibles!E11," ")</f>
        <v xml:space="preserve"> </v>
      </c>
      <c r="P50" s="138" t="str">
        <f>+IFERROR([1]egistro_ComprasSostenibles!L10," ")</f>
        <v xml:space="preserve"> </v>
      </c>
      <c r="Q50" s="52"/>
    </row>
    <row r="51" spans="1:17" ht="13.5" thickBot="1" x14ac:dyDescent="0.25"/>
    <row r="52" spans="1:17" ht="22.5" customHeight="1" thickBot="1" x14ac:dyDescent="0.25">
      <c r="A52" s="52"/>
      <c r="B52" s="360" t="s">
        <v>219</v>
      </c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2"/>
      <c r="Q52" s="52"/>
    </row>
    <row r="53" spans="1:17" x14ac:dyDescent="0.2">
      <c r="A53" s="52"/>
      <c r="B53" s="322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4"/>
      <c r="Q53" s="52"/>
    </row>
    <row r="54" spans="1:17" x14ac:dyDescent="0.2">
      <c r="A54" s="52"/>
      <c r="B54" s="325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7"/>
      <c r="Q54" s="52"/>
    </row>
    <row r="55" spans="1:17" x14ac:dyDescent="0.2">
      <c r="A55" s="52"/>
      <c r="B55" s="325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7"/>
      <c r="Q55" s="52"/>
    </row>
    <row r="56" spans="1:17" x14ac:dyDescent="0.2">
      <c r="A56" s="52"/>
      <c r="B56" s="325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7"/>
      <c r="Q56" s="52"/>
    </row>
    <row r="57" spans="1:17" x14ac:dyDescent="0.2">
      <c r="A57" s="52"/>
      <c r="B57" s="325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7"/>
      <c r="Q57" s="52"/>
    </row>
    <row r="58" spans="1:17" x14ac:dyDescent="0.2">
      <c r="A58" s="52"/>
      <c r="B58" s="325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7"/>
      <c r="Q58" s="52"/>
    </row>
    <row r="59" spans="1:17" x14ac:dyDescent="0.2">
      <c r="A59" s="52"/>
      <c r="B59" s="325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7"/>
      <c r="Q59" s="52"/>
    </row>
    <row r="60" spans="1:17" x14ac:dyDescent="0.2">
      <c r="A60" s="52"/>
      <c r="B60" s="325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7"/>
      <c r="Q60" s="52"/>
    </row>
    <row r="61" spans="1:17" x14ac:dyDescent="0.2">
      <c r="A61" s="52"/>
      <c r="B61" s="325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7"/>
      <c r="Q61" s="52"/>
    </row>
    <row r="62" spans="1:17" x14ac:dyDescent="0.2">
      <c r="A62" s="52"/>
      <c r="B62" s="325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7"/>
      <c r="Q62" s="52"/>
    </row>
    <row r="63" spans="1:17" x14ac:dyDescent="0.2">
      <c r="A63" s="52"/>
      <c r="B63" s="325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7"/>
      <c r="Q63" s="52"/>
    </row>
    <row r="64" spans="1:17" x14ac:dyDescent="0.2">
      <c r="A64" s="52"/>
      <c r="B64" s="325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7"/>
      <c r="Q64" s="52"/>
    </row>
    <row r="65" spans="1:19" x14ac:dyDescent="0.2">
      <c r="A65" s="52"/>
      <c r="B65" s="325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7"/>
      <c r="Q65" s="52"/>
    </row>
    <row r="66" spans="1:19" x14ac:dyDescent="0.2">
      <c r="A66" s="52"/>
      <c r="B66" s="325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7"/>
      <c r="Q66" s="52"/>
    </row>
    <row r="67" spans="1:19" x14ac:dyDescent="0.2">
      <c r="A67" s="52"/>
      <c r="B67" s="325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7"/>
      <c r="Q67" s="52"/>
    </row>
    <row r="68" spans="1:19" ht="13.5" thickBot="1" x14ac:dyDescent="0.25">
      <c r="A68" s="52"/>
      <c r="B68" s="328"/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30"/>
      <c r="Q68" s="52"/>
    </row>
    <row r="69" spans="1:19" s="53" customFormat="1" ht="4.5" customHeight="1" thickBot="1" x14ac:dyDescent="0.25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S69" s="97"/>
    </row>
    <row r="70" spans="1:19" ht="15" customHeight="1" x14ac:dyDescent="0.2">
      <c r="A70" s="52"/>
      <c r="B70" s="332" t="s">
        <v>5</v>
      </c>
      <c r="C70" s="335" t="s">
        <v>182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52"/>
    </row>
    <row r="71" spans="1:19" ht="49.5" customHeight="1" x14ac:dyDescent="0.2">
      <c r="A71" s="52"/>
      <c r="B71" s="333"/>
      <c r="C71" s="479"/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1"/>
      <c r="Q71" s="52"/>
    </row>
    <row r="72" spans="1:19" ht="15" customHeight="1" x14ac:dyDescent="0.2">
      <c r="A72" s="52"/>
      <c r="B72" s="333"/>
      <c r="C72" s="479"/>
      <c r="D72" s="480"/>
      <c r="E72" s="480"/>
      <c r="F72" s="480"/>
      <c r="G72" s="480"/>
      <c r="H72" s="480"/>
      <c r="I72" s="480"/>
      <c r="J72" s="480"/>
      <c r="K72" s="480"/>
      <c r="L72" s="480"/>
      <c r="M72" s="480"/>
      <c r="N72" s="480"/>
      <c r="O72" s="480"/>
      <c r="P72" s="481"/>
      <c r="Q72" s="52"/>
    </row>
    <row r="73" spans="1:19" ht="49.5" customHeight="1" x14ac:dyDescent="0.2">
      <c r="A73" s="52"/>
      <c r="B73" s="333"/>
      <c r="C73" s="482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4"/>
      <c r="Q73" s="52"/>
    </row>
    <row r="74" spans="1:19" ht="18" customHeight="1" x14ac:dyDescent="0.2">
      <c r="A74" s="52"/>
      <c r="B74" s="333"/>
      <c r="C74" s="341" t="s">
        <v>184</v>
      </c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3"/>
      <c r="Q74" s="52"/>
    </row>
    <row r="75" spans="1:19" ht="49.5" customHeight="1" x14ac:dyDescent="0.2">
      <c r="A75" s="52"/>
      <c r="B75" s="333"/>
      <c r="C75" s="485"/>
      <c r="D75" s="486"/>
      <c r="E75" s="486"/>
      <c r="F75" s="486"/>
      <c r="G75" s="486"/>
      <c r="H75" s="486"/>
      <c r="I75" s="486"/>
      <c r="J75" s="486"/>
      <c r="K75" s="486"/>
      <c r="L75" s="486"/>
      <c r="M75" s="486"/>
      <c r="N75" s="486"/>
      <c r="O75" s="486"/>
      <c r="P75" s="487"/>
      <c r="Q75" s="52"/>
    </row>
    <row r="76" spans="1:19" ht="17.25" customHeight="1" x14ac:dyDescent="0.2">
      <c r="A76" s="52"/>
      <c r="B76" s="333"/>
      <c r="C76" s="485"/>
      <c r="D76" s="486"/>
      <c r="E76" s="486"/>
      <c r="F76" s="486"/>
      <c r="G76" s="486"/>
      <c r="H76" s="486"/>
      <c r="I76" s="486"/>
      <c r="J76" s="486"/>
      <c r="K76" s="486"/>
      <c r="L76" s="486"/>
      <c r="M76" s="486"/>
      <c r="N76" s="486"/>
      <c r="O76" s="486"/>
      <c r="P76" s="487"/>
      <c r="Q76" s="52"/>
    </row>
    <row r="77" spans="1:19" ht="49.5" customHeight="1" thickBot="1" x14ac:dyDescent="0.25">
      <c r="A77" s="52"/>
      <c r="B77" s="334"/>
      <c r="C77" s="488"/>
      <c r="D77" s="489"/>
      <c r="E77" s="489"/>
      <c r="F77" s="489"/>
      <c r="G77" s="489"/>
      <c r="H77" s="489"/>
      <c r="I77" s="489"/>
      <c r="J77" s="489"/>
      <c r="K77" s="489"/>
      <c r="L77" s="489"/>
      <c r="M77" s="489"/>
      <c r="N77" s="489"/>
      <c r="O77" s="489"/>
      <c r="P77" s="490"/>
      <c r="Q77" s="52"/>
    </row>
    <row r="78" spans="1:19" ht="30.75" customHeight="1" thickBot="1" x14ac:dyDescent="0.25">
      <c r="A78" s="52"/>
      <c r="B78" s="54" t="s">
        <v>63</v>
      </c>
      <c r="C78" s="317" t="s">
        <v>195</v>
      </c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9"/>
      <c r="Q78" s="52"/>
    </row>
    <row r="79" spans="1:19" ht="27.75" customHeight="1" thickBot="1" x14ac:dyDescent="0.25">
      <c r="A79" s="52"/>
      <c r="B79" s="54" t="s">
        <v>84</v>
      </c>
      <c r="C79" s="320" t="s">
        <v>85</v>
      </c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1"/>
      <c r="Q79" s="52"/>
    </row>
    <row r="82" spans="2:19" x14ac:dyDescent="0.2">
      <c r="C82" s="55"/>
    </row>
    <row r="83" spans="2:19" hidden="1" x14ac:dyDescent="0.2">
      <c r="C83" s="50">
        <v>2018</v>
      </c>
    </row>
    <row r="84" spans="2:19" hidden="1" x14ac:dyDescent="0.2">
      <c r="C84" s="50">
        <v>2019</v>
      </c>
    </row>
    <row r="90" spans="2:19" s="51" customFormat="1" x14ac:dyDescent="0.2"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S103" s="95"/>
    </row>
    <row r="104" spans="2:19" s="51" customFormat="1" x14ac:dyDescent="0.2">
      <c r="B104" s="120"/>
      <c r="C104" s="120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69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70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72</v>
      </c>
      <c r="S106" s="95"/>
    </row>
    <row r="107" spans="2:19" s="51" customFormat="1" x14ac:dyDescent="0.2">
      <c r="B107" s="124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5"/>
      <c r="N107" s="125"/>
      <c r="O107" s="125"/>
      <c r="P107" s="119"/>
      <c r="Q107" s="56" t="s">
        <v>71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6"/>
      <c r="N108" s="125"/>
      <c r="O108" s="125"/>
      <c r="P108" s="119"/>
      <c r="Q108" s="56" t="s">
        <v>73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 t="s">
        <v>67</v>
      </c>
      <c r="O109" s="125"/>
      <c r="P109" s="119"/>
      <c r="Q109" s="56" t="s">
        <v>74</v>
      </c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4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S113" s="95"/>
    </row>
    <row r="114" spans="2:19" s="51" customForma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P114" s="119"/>
      <c r="Q114" s="56">
        <v>2015</v>
      </c>
      <c r="S114" s="95"/>
    </row>
    <row r="115" spans="2:19" s="51" customFormat="1" ht="12.75" customHeigh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2016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2017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Q117" s="56">
        <v>2018</v>
      </c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0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5"/>
      <c r="H124" s="125"/>
      <c r="I124" s="125"/>
      <c r="J124" s="125"/>
      <c r="K124" s="125"/>
      <c r="L124" s="125"/>
      <c r="M124" s="125"/>
      <c r="N124" s="125"/>
      <c r="O124" s="125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1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2" t="s">
        <v>233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2" t="s">
        <v>234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2" t="s">
        <v>235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2" t="s">
        <v>236</v>
      </c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S132" s="95"/>
    </row>
    <row r="133" spans="2:19" s="51" customFormat="1" x14ac:dyDescent="0.2">
      <c r="B133" s="162" t="s">
        <v>237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2" t="s">
        <v>238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1" customFormat="1" x14ac:dyDescent="0.2">
      <c r="B135" s="162" t="s">
        <v>239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S135" s="95"/>
    </row>
    <row r="136" spans="2:19" s="52" customFormat="1" x14ac:dyDescent="0.2">
      <c r="B136" s="121"/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120" t="s">
        <v>29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55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166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39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172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193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174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53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163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s="52" customFormat="1" x14ac:dyDescent="0.2">
      <c r="B146" s="57" t="s">
        <v>167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  <c r="S146" s="98"/>
    </row>
    <row r="147" spans="2:19" x14ac:dyDescent="0.2">
      <c r="B147" s="123" t="s">
        <v>189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165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170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173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171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168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161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169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162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164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46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54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45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47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113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111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40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57" t="s">
        <v>110</v>
      </c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/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0" t="s">
        <v>190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  <c r="P168" s="51"/>
    </row>
    <row r="169" spans="2:16" x14ac:dyDescent="0.2">
      <c r="B169" s="124" t="s">
        <v>66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4" t="s">
        <v>85</v>
      </c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0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121"/>
      <c r="C178" s="120"/>
      <c r="D178" s="120"/>
      <c r="E178" s="120"/>
      <c r="F178" s="120"/>
      <c r="G178" s="125"/>
      <c r="H178" s="125"/>
      <c r="I178" s="125"/>
      <c r="J178" s="125"/>
      <c r="K178" s="125"/>
      <c r="L178" s="125"/>
      <c r="M178" s="125"/>
      <c r="N178" s="125"/>
      <c r="O178" s="125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1"/>
      <c r="C183" s="51"/>
      <c r="D183" s="51"/>
      <c r="E183" s="51"/>
      <c r="F183" s="51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  <row r="187" spans="2:15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</row>
  </sheetData>
  <sheetProtection formatColumns="0" formatRows="0"/>
  <mergeCells count="74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52:P52"/>
    <mergeCell ref="C42:G42"/>
    <mergeCell ref="H42:L42"/>
    <mergeCell ref="M42:P42"/>
    <mergeCell ref="C43:G43"/>
    <mergeCell ref="H43:L43"/>
    <mergeCell ref="M43:P43"/>
    <mergeCell ref="B48:B50"/>
    <mergeCell ref="C44:G44"/>
    <mergeCell ref="H44:L44"/>
    <mergeCell ref="M44:P44"/>
    <mergeCell ref="B46:P46"/>
    <mergeCell ref="C71:P73"/>
    <mergeCell ref="C78:P78"/>
    <mergeCell ref="C79:P79"/>
    <mergeCell ref="B53:P68"/>
    <mergeCell ref="A69:Q69"/>
    <mergeCell ref="B70:B77"/>
    <mergeCell ref="C70:P70"/>
    <mergeCell ref="C74:P74"/>
    <mergeCell ref="C75:P77"/>
  </mergeCells>
  <conditionalFormatting sqref="I50">
    <cfRule type="cellIs" dxfId="39" priority="13" stopIfTrue="1" operator="equal">
      <formula>"0"</formula>
    </cfRule>
    <cfRule type="cellIs" dxfId="38" priority="14" stopIfTrue="1" operator="lessThanOrEqual">
      <formula>$S$5</formula>
    </cfRule>
    <cfRule type="cellIs" dxfId="37" priority="15" stopIfTrue="1" operator="greaterThanOrEqual">
      <formula>$S$2</formula>
    </cfRule>
    <cfRule type="cellIs" dxfId="30" priority="16" stopIfTrue="1" operator="between">
      <formula>$S$4</formula>
      <formula>$S$3</formula>
    </cfRule>
  </conditionalFormatting>
  <conditionalFormatting sqref="O50">
    <cfRule type="cellIs" dxfId="36" priority="5" stopIfTrue="1" operator="equal">
      <formula>"0"</formula>
    </cfRule>
    <cfRule type="cellIs" dxfId="35" priority="6" stopIfTrue="1" operator="lessThanOrEqual">
      <formula>$S$5</formula>
    </cfRule>
    <cfRule type="cellIs" dxfId="34" priority="7" stopIfTrue="1" operator="greaterThanOrEqual">
      <formula>$S$2</formula>
    </cfRule>
    <cfRule type="cellIs" dxfId="29" priority="8" stopIfTrue="1" operator="between">
      <formula>$S$4</formula>
      <formula>$S$3</formula>
    </cfRule>
  </conditionalFormatting>
  <conditionalFormatting sqref="P50">
    <cfRule type="cellIs" dxfId="33" priority="1" stopIfTrue="1" operator="equal">
      <formula>"0"</formula>
    </cfRule>
    <cfRule type="cellIs" dxfId="32" priority="2" stopIfTrue="1" operator="lessThanOrEqual">
      <formula>$S$5</formula>
    </cfRule>
    <cfRule type="cellIs" dxfId="31" priority="3" stopIfTrue="1" operator="greaterThanOrEqual">
      <formula>$S$2</formula>
    </cfRule>
    <cfRule type="cellIs" dxfId="28" priority="4" stopIfTrue="1" operator="between">
      <formula>$S$4</formula>
      <formula>$S$3</formula>
    </cfRule>
  </conditionalFormatting>
  <dataValidations count="6">
    <dataValidation type="list" allowBlank="1" showInputMessage="1" showErrorMessage="1" sqref="C79:P79">
      <formula1>$B$169:$B$170</formula1>
    </dataValidation>
    <dataValidation type="list" allowBlank="1" showInputMessage="1" showErrorMessage="1" sqref="C12:P12">
      <formula1>$B$138:$B$164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$Q$104:$Q$109</formula1>
    </dataValidation>
    <dataValidation type="list" allowBlank="1" showInputMessage="1" showErrorMessage="1" sqref="C18:P18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A4" zoomScale="80" zoomScaleNormal="80" workbookViewId="0">
      <selection activeCell="C10" sqref="C10"/>
    </sheetView>
  </sheetViews>
  <sheetFormatPr baseColWidth="10" defaultRowHeight="30" customHeight="1" x14ac:dyDescent="0.2"/>
  <cols>
    <col min="1" max="1" width="28.5703125" style="82" customWidth="1"/>
    <col min="2" max="2" width="27" style="75" bestFit="1" customWidth="1"/>
    <col min="3" max="8" width="15.7109375" style="75" customWidth="1"/>
    <col min="9" max="9" width="5.28515625" style="75" customWidth="1"/>
    <col min="10" max="10" width="10.7109375" style="75" customWidth="1"/>
    <col min="11" max="11" width="27.5703125" style="75" bestFit="1" customWidth="1"/>
    <col min="12" max="14" width="11.42578125" style="107"/>
    <col min="15" max="15" width="11.42578125" style="95" hidden="1" customWidth="1"/>
    <col min="16" max="16" width="11.42578125" style="107"/>
    <col min="17" max="16384" width="11.42578125" style="75"/>
  </cols>
  <sheetData>
    <row r="1" spans="1:20" ht="30" customHeight="1" x14ac:dyDescent="0.25">
      <c r="A1" s="466"/>
      <c r="B1" s="467" t="s">
        <v>56</v>
      </c>
      <c r="C1" s="468"/>
      <c r="D1" s="468"/>
      <c r="E1" s="468"/>
      <c r="F1" s="468"/>
      <c r="G1" s="468"/>
      <c r="H1" s="468"/>
      <c r="I1" s="469"/>
      <c r="J1" s="470" t="s">
        <v>57</v>
      </c>
      <c r="K1" s="471"/>
      <c r="L1" s="106"/>
      <c r="M1" s="106"/>
      <c r="P1" s="106"/>
      <c r="Q1" s="72"/>
      <c r="R1" s="72"/>
      <c r="S1" s="73"/>
      <c r="T1" s="74"/>
    </row>
    <row r="2" spans="1:20" s="53" customFormat="1" ht="30" customHeight="1" x14ac:dyDescent="0.25">
      <c r="A2" s="466"/>
      <c r="B2" s="467" t="s">
        <v>87</v>
      </c>
      <c r="C2" s="468"/>
      <c r="D2" s="468"/>
      <c r="E2" s="468"/>
      <c r="F2" s="468"/>
      <c r="G2" s="468"/>
      <c r="H2" s="468"/>
      <c r="I2" s="469"/>
      <c r="J2" s="470" t="s">
        <v>191</v>
      </c>
      <c r="K2" s="471"/>
      <c r="L2" s="108"/>
      <c r="M2" s="108"/>
      <c r="N2" s="109"/>
      <c r="O2" s="96">
        <v>0.8</v>
      </c>
      <c r="P2" s="108"/>
      <c r="Q2" s="76"/>
      <c r="R2" s="76"/>
      <c r="S2" s="77"/>
      <c r="T2" s="78"/>
    </row>
    <row r="3" spans="1:20" s="53" customFormat="1" ht="30" customHeight="1" x14ac:dyDescent="0.25">
      <c r="A3" s="466"/>
      <c r="B3" s="467" t="s">
        <v>89</v>
      </c>
      <c r="C3" s="468"/>
      <c r="D3" s="468"/>
      <c r="E3" s="468"/>
      <c r="F3" s="468"/>
      <c r="G3" s="468"/>
      <c r="H3" s="468"/>
      <c r="I3" s="469"/>
      <c r="J3" s="470" t="s">
        <v>192</v>
      </c>
      <c r="K3" s="471"/>
      <c r="L3" s="108"/>
      <c r="M3" s="108"/>
      <c r="N3" s="109"/>
      <c r="O3" s="96">
        <v>0.79998999999999998</v>
      </c>
      <c r="P3" s="108"/>
      <c r="Q3" s="76"/>
      <c r="R3" s="76"/>
      <c r="S3" s="77"/>
      <c r="T3" s="78"/>
    </row>
    <row r="4" spans="1:20" s="53" customFormat="1" ht="30" customHeight="1" x14ac:dyDescent="0.25">
      <c r="A4" s="466"/>
      <c r="B4" s="467" t="s">
        <v>91</v>
      </c>
      <c r="C4" s="468"/>
      <c r="D4" s="468"/>
      <c r="E4" s="468"/>
      <c r="F4" s="468"/>
      <c r="G4" s="468"/>
      <c r="H4" s="468"/>
      <c r="I4" s="469"/>
      <c r="J4" s="471" t="s">
        <v>61</v>
      </c>
      <c r="K4" s="471"/>
      <c r="L4" s="110"/>
      <c r="M4" s="110"/>
      <c r="N4" s="109"/>
      <c r="O4" s="96">
        <v>0.65</v>
      </c>
      <c r="P4" s="110"/>
      <c r="Q4" s="79"/>
      <c r="R4" s="79"/>
      <c r="S4" s="77"/>
      <c r="T4" s="78"/>
    </row>
    <row r="5" spans="1:20" s="53" customFormat="1" ht="6" customHeight="1" x14ac:dyDescent="0.25">
      <c r="A5" s="99"/>
      <c r="B5" s="100"/>
      <c r="C5" s="101"/>
      <c r="D5" s="101"/>
      <c r="E5" s="101"/>
      <c r="F5" s="101"/>
      <c r="G5" s="101"/>
      <c r="H5" s="101"/>
      <c r="I5" s="102"/>
      <c r="J5" s="102"/>
      <c r="K5" s="102"/>
      <c r="L5" s="110"/>
      <c r="M5" s="110"/>
      <c r="N5" s="109"/>
      <c r="O5" s="96">
        <v>0.64999899999999999</v>
      </c>
      <c r="P5" s="110"/>
      <c r="Q5" s="79"/>
      <c r="R5" s="79"/>
      <c r="S5" s="77"/>
      <c r="T5" s="78"/>
    </row>
    <row r="6" spans="1:20" s="53" customFormat="1" ht="24.75" customHeight="1" x14ac:dyDescent="0.2">
      <c r="A6" s="103" t="s">
        <v>0</v>
      </c>
      <c r="B6" s="475" t="str">
        <f>+Compras_Sostenibles!C12</f>
        <v>GESTION CONTRACTUAL</v>
      </c>
      <c r="C6" s="475"/>
      <c r="D6" s="475"/>
      <c r="E6" s="475"/>
      <c r="F6" s="475"/>
      <c r="G6" s="475"/>
      <c r="H6" s="475"/>
      <c r="I6" s="475"/>
      <c r="J6" s="475"/>
      <c r="K6" s="475"/>
      <c r="L6" s="109"/>
      <c r="M6" s="109"/>
      <c r="N6" s="109"/>
      <c r="O6" s="96"/>
      <c r="P6" s="109"/>
    </row>
    <row r="7" spans="1:20" s="53" customFormat="1" ht="11.25" customHeight="1" x14ac:dyDescent="0.2">
      <c r="A7" s="105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9"/>
      <c r="M7" s="109"/>
      <c r="N7" s="109"/>
      <c r="O7" s="96"/>
      <c r="P7" s="109"/>
    </row>
    <row r="8" spans="1:20" s="80" customFormat="1" ht="30" customHeight="1" x14ac:dyDescent="0.2">
      <c r="A8" s="472" t="s">
        <v>92</v>
      </c>
      <c r="B8" s="474" t="s">
        <v>20</v>
      </c>
      <c r="C8" s="474"/>
      <c r="D8" s="474"/>
      <c r="E8" s="474"/>
      <c r="F8" s="474"/>
      <c r="G8" s="474"/>
      <c r="H8" s="474"/>
      <c r="I8" s="474" t="s">
        <v>94</v>
      </c>
      <c r="J8" s="474"/>
      <c r="K8" s="474"/>
      <c r="L8" s="111"/>
      <c r="M8" s="111"/>
      <c r="N8" s="111"/>
      <c r="O8" s="95"/>
      <c r="P8" s="111"/>
    </row>
    <row r="9" spans="1:20" s="81" customFormat="1" ht="30" customHeight="1" thickBot="1" x14ac:dyDescent="0.25">
      <c r="A9" s="473"/>
      <c r="B9" s="472"/>
      <c r="C9" s="49" t="s">
        <v>244</v>
      </c>
      <c r="D9" s="49" t="s">
        <v>93</v>
      </c>
      <c r="E9" s="49" t="s">
        <v>245</v>
      </c>
      <c r="F9" s="49" t="s">
        <v>93</v>
      </c>
      <c r="G9" s="49" t="s">
        <v>10</v>
      </c>
      <c r="H9" s="49" t="s">
        <v>93</v>
      </c>
      <c r="I9" s="472"/>
      <c r="J9" s="472"/>
      <c r="K9" s="472"/>
      <c r="L9" s="112"/>
      <c r="M9" s="112"/>
      <c r="N9" s="112"/>
      <c r="O9" s="95"/>
      <c r="P9" s="112"/>
    </row>
    <row r="10" spans="1:20" s="53" customFormat="1" ht="90" customHeight="1" x14ac:dyDescent="0.2">
      <c r="A10" s="504" t="str">
        <f>+Compras_Sostenibles!M40</f>
        <v>Coordinador Grupo de Contratos</v>
      </c>
      <c r="B10" s="113" t="str">
        <f>+Compras_Sostenibles!B40</f>
        <v>Número de necesidades con criterios de sosteniblidad</v>
      </c>
      <c r="C10" s="115"/>
      <c r="D10" s="458" t="str">
        <f>IF(C10=0,"0",C10/C11)</f>
        <v>0</v>
      </c>
      <c r="E10" s="115"/>
      <c r="F10" s="458" t="str">
        <f>IF(E10=0,"0",E10/E11)</f>
        <v>0</v>
      </c>
      <c r="G10" s="117">
        <f>C10+E10</f>
        <v>0</v>
      </c>
      <c r="H10" s="460" t="str">
        <f>IF(G10=0,"0",G10/G11)</f>
        <v>0</v>
      </c>
      <c r="I10" s="462"/>
      <c r="J10" s="462"/>
      <c r="K10" s="463"/>
      <c r="L10" s="109"/>
      <c r="M10" s="109"/>
      <c r="N10" s="109"/>
      <c r="O10" s="95"/>
      <c r="P10" s="109"/>
    </row>
    <row r="11" spans="1:20" s="53" customFormat="1" ht="117.75" customHeight="1" x14ac:dyDescent="0.2">
      <c r="A11" s="505"/>
      <c r="B11" s="114" t="str">
        <f>+Compras_Sostenibles!B41</f>
        <v>Número total de necesidades identificadas a incluir criterios de sostenibilidad</v>
      </c>
      <c r="C11" s="116"/>
      <c r="D11" s="459"/>
      <c r="E11" s="116"/>
      <c r="F11" s="459"/>
      <c r="G11" s="118">
        <f>C11+E11</f>
        <v>0</v>
      </c>
      <c r="H11" s="461"/>
      <c r="I11" s="464"/>
      <c r="J11" s="464"/>
      <c r="K11" s="465"/>
      <c r="L11" s="109"/>
      <c r="M11" s="109"/>
      <c r="N11" s="109"/>
      <c r="O11" s="95"/>
      <c r="P11" s="109"/>
    </row>
    <row r="12" spans="1:20" ht="30" customHeight="1" x14ac:dyDescent="0.2">
      <c r="B12" s="73"/>
      <c r="C12" s="83"/>
      <c r="D12" s="83"/>
      <c r="E12" s="83"/>
      <c r="F12" s="83"/>
      <c r="G12" s="83"/>
      <c r="H12" s="83"/>
    </row>
    <row r="66" spans="15:15" ht="30" customHeight="1" x14ac:dyDescent="0.2">
      <c r="O66" s="97"/>
    </row>
    <row r="136" spans="15:15" ht="30" customHeight="1" x14ac:dyDescent="0.2">
      <c r="O136" s="98"/>
    </row>
    <row r="137" spans="15:15" ht="30" customHeight="1" x14ac:dyDescent="0.2">
      <c r="O137" s="98"/>
    </row>
    <row r="138" spans="15:15" ht="30" customHeight="1" x14ac:dyDescent="0.2">
      <c r="O138" s="98"/>
    </row>
    <row r="139" spans="15:15" ht="30" customHeight="1" x14ac:dyDescent="0.2">
      <c r="O139" s="98"/>
    </row>
    <row r="140" spans="15:15" ht="30" customHeight="1" x14ac:dyDescent="0.2">
      <c r="O140" s="98"/>
    </row>
    <row r="141" spans="15:15" ht="30" customHeight="1" x14ac:dyDescent="0.2">
      <c r="O141" s="98"/>
    </row>
    <row r="142" spans="15:15" ht="30" customHeight="1" x14ac:dyDescent="0.2">
      <c r="O142" s="98"/>
    </row>
    <row r="143" spans="15:15" ht="30" customHeight="1" x14ac:dyDescent="0.2">
      <c r="O143" s="98"/>
    </row>
    <row r="144" spans="15:15" ht="30" customHeight="1" x14ac:dyDescent="0.2">
      <c r="O144" s="98"/>
    </row>
    <row r="145" spans="15:15" ht="30" customHeight="1" x14ac:dyDescent="0.2">
      <c r="O145" s="98"/>
    </row>
    <row r="146" spans="15:15" ht="30" customHeight="1" x14ac:dyDescent="0.2">
      <c r="O146" s="98"/>
    </row>
  </sheetData>
  <sheetProtection formatColumns="0" formatRows="0"/>
  <mergeCells count="20">
    <mergeCell ref="D10:D11"/>
    <mergeCell ref="A8:A9"/>
    <mergeCell ref="B8:B9"/>
    <mergeCell ref="C8:H8"/>
    <mergeCell ref="I8:K9"/>
    <mergeCell ref="B3:I3"/>
    <mergeCell ref="J3:K3"/>
    <mergeCell ref="B6:K6"/>
    <mergeCell ref="B4:I4"/>
    <mergeCell ref="J4:K4"/>
    <mergeCell ref="A10:A11"/>
    <mergeCell ref="F10:F11"/>
    <mergeCell ref="H10:H11"/>
    <mergeCell ref="I10:K10"/>
    <mergeCell ref="I11:K11"/>
    <mergeCell ref="A1:A4"/>
    <mergeCell ref="B1:I1"/>
    <mergeCell ref="J1:K1"/>
    <mergeCell ref="B2:I2"/>
    <mergeCell ref="J2:K2"/>
  </mergeCells>
  <conditionalFormatting sqref="H10">
    <cfRule type="cellIs" dxfId="27" priority="1" stopIfTrue="1" operator="equal">
      <formula>"0"</formula>
    </cfRule>
    <cfRule type="cellIs" dxfId="26" priority="2" stopIfTrue="1" operator="lessThanOrEqual">
      <formula>$O$5</formula>
    </cfRule>
    <cfRule type="cellIs" dxfId="25" priority="3" stopIfTrue="1" operator="greaterThanOrEqual">
      <formula>$O$2</formula>
    </cfRule>
    <cfRule type="cellIs" dxfId="24" priority="4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6"/>
  <sheetViews>
    <sheetView topLeftCell="A60" zoomScale="91" zoomScaleNormal="91" workbookViewId="0">
      <selection activeCell="R19" sqref="R19"/>
    </sheetView>
  </sheetViews>
  <sheetFormatPr baseColWidth="10" defaultRowHeight="12.75" x14ac:dyDescent="0.2"/>
  <cols>
    <col min="1" max="1" width="1.7109375" style="50" customWidth="1"/>
    <col min="2" max="2" width="30" style="50" customWidth="1"/>
    <col min="3" max="3" width="16.85546875" style="50" customWidth="1"/>
    <col min="4" max="4" width="5" style="50" bestFit="1" customWidth="1"/>
    <col min="5" max="5" width="4.7109375" style="50" bestFit="1" customWidth="1"/>
    <col min="6" max="6" width="9.5703125" style="50" bestFit="1" customWidth="1"/>
    <col min="7" max="7" width="5.42578125" style="50" bestFit="1" customWidth="1"/>
    <col min="8" max="8" width="5.140625" style="50" bestFit="1" customWidth="1"/>
    <col min="9" max="9" width="9.5703125" style="50" bestFit="1" customWidth="1"/>
    <col min="10" max="10" width="4.140625" style="50" bestFit="1" customWidth="1"/>
    <col min="11" max="11" width="6.42578125" style="50" bestFit="1" customWidth="1"/>
    <col min="12" max="12" width="9.5703125" style="50" bestFit="1" customWidth="1"/>
    <col min="13" max="13" width="8.42578125" style="50" customWidth="1"/>
    <col min="14" max="14" width="6.42578125" style="50" customWidth="1"/>
    <col min="15" max="15" width="11" style="50" customWidth="1"/>
    <col min="16" max="16" width="12.140625" style="50" customWidth="1"/>
    <col min="17" max="18" width="11.7109375" style="50" customWidth="1"/>
    <col min="19" max="19" width="11.42578125" style="95" hidden="1" customWidth="1"/>
    <col min="20" max="16384" width="11.42578125" style="50"/>
  </cols>
  <sheetData>
    <row r="1" spans="1:19" ht="7.5" customHeight="1" thickBo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9" ht="16.5" customHeight="1" x14ac:dyDescent="0.2">
      <c r="B2" s="435"/>
      <c r="C2" s="438" t="s">
        <v>56</v>
      </c>
      <c r="D2" s="439"/>
      <c r="E2" s="439"/>
      <c r="F2" s="439"/>
      <c r="G2" s="439"/>
      <c r="H2" s="439"/>
      <c r="I2" s="439"/>
      <c r="J2" s="439"/>
      <c r="K2" s="439"/>
      <c r="L2" s="439"/>
      <c r="M2" s="440"/>
      <c r="N2" s="441" t="s">
        <v>187</v>
      </c>
      <c r="O2" s="442"/>
      <c r="P2" s="443"/>
      <c r="S2" s="96">
        <v>0.8</v>
      </c>
    </row>
    <row r="3" spans="1:19" ht="15.75" customHeight="1" x14ac:dyDescent="0.2">
      <c r="B3" s="436"/>
      <c r="C3" s="444" t="s">
        <v>58</v>
      </c>
      <c r="D3" s="445"/>
      <c r="E3" s="445"/>
      <c r="F3" s="445"/>
      <c r="G3" s="445"/>
      <c r="H3" s="445"/>
      <c r="I3" s="445"/>
      <c r="J3" s="445"/>
      <c r="K3" s="445"/>
      <c r="L3" s="445"/>
      <c r="M3" s="446"/>
      <c r="N3" s="447" t="s">
        <v>191</v>
      </c>
      <c r="O3" s="448"/>
      <c r="P3" s="449"/>
      <c r="S3" s="96">
        <v>0.79998999999999998</v>
      </c>
    </row>
    <row r="4" spans="1:19" ht="15.75" customHeight="1" x14ac:dyDescent="0.2">
      <c r="B4" s="436"/>
      <c r="C4" s="444" t="s">
        <v>59</v>
      </c>
      <c r="D4" s="445"/>
      <c r="E4" s="445"/>
      <c r="F4" s="445"/>
      <c r="G4" s="445"/>
      <c r="H4" s="445"/>
      <c r="I4" s="445"/>
      <c r="J4" s="445"/>
      <c r="K4" s="445"/>
      <c r="L4" s="445"/>
      <c r="M4" s="446"/>
      <c r="N4" s="447" t="s">
        <v>188</v>
      </c>
      <c r="O4" s="448"/>
      <c r="P4" s="449"/>
      <c r="S4" s="96">
        <v>0.65</v>
      </c>
    </row>
    <row r="5" spans="1:19" ht="16.5" customHeight="1" thickBot="1" x14ac:dyDescent="0.25">
      <c r="B5" s="437"/>
      <c r="C5" s="450" t="s">
        <v>60</v>
      </c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53" t="s">
        <v>61</v>
      </c>
      <c r="O5" s="454"/>
      <c r="P5" s="455"/>
      <c r="S5" s="96">
        <v>0.64999899999999999</v>
      </c>
    </row>
    <row r="6" spans="1:19" ht="5.25" customHeight="1" thickBot="1" x14ac:dyDescent="0.2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S6" s="96"/>
    </row>
    <row r="7" spans="1:19" x14ac:dyDescent="0.2">
      <c r="A7" s="52"/>
      <c r="B7" s="417" t="s">
        <v>65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9"/>
      <c r="Q7" s="52"/>
      <c r="S7" s="96"/>
    </row>
    <row r="8" spans="1:19" ht="13.5" thickBot="1" x14ac:dyDescent="0.25">
      <c r="A8" s="52"/>
      <c r="B8" s="420"/>
      <c r="C8" s="421"/>
      <c r="D8" s="421"/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421"/>
      <c r="P8" s="422"/>
      <c r="Q8" s="52"/>
    </row>
    <row r="9" spans="1:19" ht="6.75" customHeight="1" thickBot="1" x14ac:dyDescent="0.25">
      <c r="A9" s="52"/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52"/>
    </row>
    <row r="10" spans="1:19" ht="26.25" customHeight="1" thickBot="1" x14ac:dyDescent="0.25">
      <c r="A10" s="52"/>
      <c r="B10" s="86" t="s">
        <v>83</v>
      </c>
      <c r="C10" s="424">
        <v>2024</v>
      </c>
      <c r="D10" s="425"/>
      <c r="E10" s="425"/>
      <c r="F10" s="425"/>
      <c r="G10" s="425"/>
      <c r="H10" s="425"/>
      <c r="I10" s="426"/>
      <c r="J10" s="427" t="s">
        <v>1</v>
      </c>
      <c r="K10" s="428"/>
      <c r="L10" s="428"/>
      <c r="M10" s="428"/>
      <c r="N10" s="429" t="s">
        <v>230</v>
      </c>
      <c r="O10" s="430"/>
      <c r="P10" s="431"/>
      <c r="Q10" s="52"/>
    </row>
    <row r="11" spans="1:19" ht="4.5" customHeight="1" thickBot="1" x14ac:dyDescent="0.25">
      <c r="A11" s="52"/>
      <c r="B11" s="432"/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4"/>
      <c r="Q11" s="52"/>
    </row>
    <row r="12" spans="1:19" ht="13.5" thickBot="1" x14ac:dyDescent="0.25">
      <c r="A12" s="52"/>
      <c r="B12" s="58" t="s">
        <v>0</v>
      </c>
      <c r="C12" s="368" t="s">
        <v>167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52"/>
    </row>
    <row r="13" spans="1:19" ht="4.5" customHeight="1" thickBot="1" x14ac:dyDescent="0.25">
      <c r="A13" s="52"/>
      <c r="B13" s="384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6"/>
      <c r="Q13" s="52"/>
    </row>
    <row r="14" spans="1:19" ht="18" customHeight="1" thickBot="1" x14ac:dyDescent="0.25">
      <c r="A14" s="52"/>
      <c r="B14" s="58" t="s">
        <v>6</v>
      </c>
      <c r="C14" s="407" t="s">
        <v>214</v>
      </c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9"/>
      <c r="Q14" s="52"/>
    </row>
    <row r="15" spans="1:19" ht="4.5" customHeight="1" thickBot="1" x14ac:dyDescent="0.25">
      <c r="A15" s="52"/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2"/>
      <c r="Q15" s="52"/>
    </row>
    <row r="16" spans="1:19" ht="32.25" customHeight="1" thickBot="1" x14ac:dyDescent="0.25">
      <c r="A16" s="52"/>
      <c r="B16" s="58" t="s">
        <v>25</v>
      </c>
      <c r="C16" s="407" t="s">
        <v>213</v>
      </c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9"/>
      <c r="Q16" s="52"/>
    </row>
    <row r="17" spans="1:17" ht="4.5" customHeight="1" thickBot="1" x14ac:dyDescent="0.25">
      <c r="A17" s="52"/>
      <c r="B17" s="380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2"/>
      <c r="Q17" s="52"/>
    </row>
    <row r="18" spans="1:17" ht="26.25" customHeight="1" thickBot="1" x14ac:dyDescent="0.25">
      <c r="A18" s="52"/>
      <c r="B18" s="58" t="s">
        <v>11</v>
      </c>
      <c r="C18" s="410" t="s">
        <v>235</v>
      </c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2"/>
      <c r="Q18" s="52"/>
    </row>
    <row r="19" spans="1:17" ht="4.5" customHeight="1" thickBot="1" x14ac:dyDescent="0.25">
      <c r="A19" s="5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52"/>
    </row>
    <row r="20" spans="1:17" ht="17.25" customHeight="1" thickBot="1" x14ac:dyDescent="0.25">
      <c r="A20" s="52"/>
      <c r="B20" s="349" t="s">
        <v>26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1"/>
      <c r="Q20" s="52"/>
    </row>
    <row r="21" spans="1:17" ht="4.5" customHeight="1" thickBot="1" x14ac:dyDescent="0.25">
      <c r="A21" s="52"/>
      <c r="B21" s="414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6"/>
      <c r="Q21" s="52"/>
    </row>
    <row r="22" spans="1:17" ht="51" customHeight="1" thickBot="1" x14ac:dyDescent="0.25">
      <c r="A22" s="52"/>
      <c r="B22" s="58" t="s">
        <v>3</v>
      </c>
      <c r="C22" s="387" t="s">
        <v>204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9"/>
      <c r="Q22" s="52"/>
    </row>
    <row r="23" spans="1:17" ht="4.5" customHeight="1" thickBot="1" x14ac:dyDescent="0.25">
      <c r="A23" s="52"/>
      <c r="B23" s="380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  <c r="Q23" s="52"/>
    </row>
    <row r="24" spans="1:17" ht="82.5" customHeight="1" thickBot="1" x14ac:dyDescent="0.25">
      <c r="A24" s="52"/>
      <c r="B24" s="58" t="s">
        <v>12</v>
      </c>
      <c r="C24" s="390" t="s">
        <v>205</v>
      </c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2"/>
      <c r="Q24" s="52"/>
    </row>
    <row r="25" spans="1:17" ht="4.5" customHeight="1" thickBot="1" x14ac:dyDescent="0.25">
      <c r="A25" s="52"/>
      <c r="B25" s="393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5"/>
      <c r="Q25" s="52"/>
    </row>
    <row r="26" spans="1:17" ht="13.5" customHeight="1" thickBot="1" x14ac:dyDescent="0.25">
      <c r="A26" s="52"/>
      <c r="B26" s="59" t="s">
        <v>2</v>
      </c>
      <c r="C26" s="127">
        <v>0.8</v>
      </c>
      <c r="D26" s="396" t="s">
        <v>206</v>
      </c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7"/>
      <c r="Q26" s="52"/>
    </row>
    <row r="27" spans="1:17" ht="4.5" customHeight="1" thickBot="1" x14ac:dyDescent="0.25">
      <c r="A27" s="52"/>
      <c r="B27" s="398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400"/>
      <c r="Q27" s="52"/>
    </row>
    <row r="28" spans="1:17" ht="12.75" customHeight="1" thickBot="1" x14ac:dyDescent="0.25">
      <c r="A28" s="52"/>
      <c r="B28" s="59" t="s">
        <v>13</v>
      </c>
      <c r="C28" s="60" t="s">
        <v>14</v>
      </c>
      <c r="D28" s="401" t="s">
        <v>207</v>
      </c>
      <c r="E28" s="402"/>
      <c r="F28" s="402"/>
      <c r="G28" s="403"/>
      <c r="H28" s="518" t="s">
        <v>15</v>
      </c>
      <c r="I28" s="518"/>
      <c r="J28" s="518"/>
      <c r="K28" s="401" t="s">
        <v>208</v>
      </c>
      <c r="L28" s="402"/>
      <c r="M28" s="403"/>
      <c r="N28" s="519" t="s">
        <v>16</v>
      </c>
      <c r="O28" s="520"/>
      <c r="P28" s="128" t="s">
        <v>209</v>
      </c>
      <c r="Q28" s="52"/>
    </row>
    <row r="29" spans="1:17" ht="4.5" customHeight="1" thickBot="1" x14ac:dyDescent="0.25">
      <c r="A29" s="52"/>
      <c r="B29" s="377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9"/>
      <c r="Q29" s="52"/>
    </row>
    <row r="30" spans="1:17" ht="13.5" thickBot="1" x14ac:dyDescent="0.25">
      <c r="A30" s="52"/>
      <c r="B30" s="84" t="s">
        <v>7</v>
      </c>
      <c r="C30" s="367" t="s">
        <v>186</v>
      </c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9"/>
      <c r="Q30" s="52"/>
    </row>
    <row r="31" spans="1:17" ht="4.5" customHeight="1" thickBot="1" x14ac:dyDescent="0.25">
      <c r="A31" s="52"/>
      <c r="B31" s="380"/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2"/>
      <c r="Q31" s="52"/>
    </row>
    <row r="32" spans="1:17" ht="13.5" thickBot="1" x14ac:dyDescent="0.25">
      <c r="A32" s="52"/>
      <c r="B32" s="84" t="s">
        <v>4</v>
      </c>
      <c r="C32" s="383" t="s">
        <v>71</v>
      </c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9"/>
      <c r="Q32" s="52"/>
    </row>
    <row r="33" spans="1:17" ht="4.5" customHeight="1" thickBot="1" x14ac:dyDescent="0.25">
      <c r="A33" s="52"/>
      <c r="B33" s="380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2"/>
      <c r="Q33" s="52"/>
    </row>
    <row r="34" spans="1:17" ht="13.5" thickBot="1" x14ac:dyDescent="0.25">
      <c r="A34" s="52"/>
      <c r="B34" s="84" t="s">
        <v>23</v>
      </c>
      <c r="C34" s="383" t="s">
        <v>71</v>
      </c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9"/>
      <c r="Q34" s="52"/>
    </row>
    <row r="35" spans="1:17" ht="4.5" customHeight="1" thickBot="1" x14ac:dyDescent="0.25">
      <c r="A35" s="52"/>
      <c r="B35" s="384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6"/>
      <c r="Q35" s="52"/>
    </row>
    <row r="36" spans="1:17" ht="16.5" customHeight="1" thickBot="1" x14ac:dyDescent="0.25">
      <c r="A36" s="52"/>
      <c r="B36" s="84" t="s">
        <v>64</v>
      </c>
      <c r="C36" s="367" t="s">
        <v>71</v>
      </c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9"/>
      <c r="Q36" s="52"/>
    </row>
    <row r="37" spans="1:17" ht="4.5" customHeight="1" thickBot="1" x14ac:dyDescent="0.25">
      <c r="A37" s="52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52"/>
    </row>
    <row r="38" spans="1:17" ht="13.5" thickBot="1" x14ac:dyDescent="0.25">
      <c r="A38" s="52"/>
      <c r="B38" s="370" t="s">
        <v>17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2"/>
      <c r="P38" s="373"/>
      <c r="Q38" s="52"/>
    </row>
    <row r="39" spans="1:17" x14ac:dyDescent="0.2">
      <c r="A39" s="52"/>
      <c r="B39" s="88" t="s">
        <v>22</v>
      </c>
      <c r="C39" s="370" t="s">
        <v>18</v>
      </c>
      <c r="D39" s="371"/>
      <c r="E39" s="371"/>
      <c r="F39" s="371"/>
      <c r="G39" s="373"/>
      <c r="H39" s="370" t="s">
        <v>7</v>
      </c>
      <c r="I39" s="371"/>
      <c r="J39" s="371"/>
      <c r="K39" s="371"/>
      <c r="L39" s="373"/>
      <c r="M39" s="370" t="s">
        <v>19</v>
      </c>
      <c r="N39" s="371"/>
      <c r="O39" s="372"/>
      <c r="P39" s="373"/>
      <c r="Q39" s="52"/>
    </row>
    <row r="40" spans="1:17" ht="54" customHeight="1" x14ac:dyDescent="0.2">
      <c r="A40" s="52"/>
      <c r="B40" s="129" t="s">
        <v>210</v>
      </c>
      <c r="C40" s="513" t="s">
        <v>211</v>
      </c>
      <c r="D40" s="514"/>
      <c r="E40" s="514"/>
      <c r="F40" s="514"/>
      <c r="G40" s="515"/>
      <c r="H40" s="516" t="s">
        <v>201</v>
      </c>
      <c r="I40" s="516"/>
      <c r="J40" s="516"/>
      <c r="K40" s="516"/>
      <c r="L40" s="516"/>
      <c r="M40" s="516" t="s">
        <v>202</v>
      </c>
      <c r="N40" s="516"/>
      <c r="O40" s="516"/>
      <c r="P40" s="517"/>
      <c r="Q40" s="52"/>
    </row>
    <row r="41" spans="1:17" ht="55.5" customHeight="1" thickBot="1" x14ac:dyDescent="0.25">
      <c r="A41" s="52"/>
      <c r="B41" s="130" t="s">
        <v>212</v>
      </c>
      <c r="C41" s="508" t="s">
        <v>211</v>
      </c>
      <c r="D41" s="509"/>
      <c r="E41" s="509"/>
      <c r="F41" s="509"/>
      <c r="G41" s="510"/>
      <c r="H41" s="511" t="s">
        <v>201</v>
      </c>
      <c r="I41" s="511"/>
      <c r="J41" s="511"/>
      <c r="K41" s="511"/>
      <c r="L41" s="511"/>
      <c r="M41" s="511" t="s">
        <v>202</v>
      </c>
      <c r="N41" s="511"/>
      <c r="O41" s="511"/>
      <c r="P41" s="512"/>
      <c r="Q41" s="52"/>
    </row>
    <row r="42" spans="1:17" ht="13.5" hidden="1" customHeight="1" x14ac:dyDescent="0.2">
      <c r="A42" s="52"/>
      <c r="B42" s="89"/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6"/>
      <c r="Q42" s="52"/>
    </row>
    <row r="43" spans="1:17" ht="12.75" hidden="1" customHeight="1" x14ac:dyDescent="0.2">
      <c r="A43" s="52"/>
      <c r="B43" s="89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6"/>
      <c r="Q43" s="52"/>
    </row>
    <row r="44" spans="1:17" ht="11.25" hidden="1" customHeight="1" thickBot="1" x14ac:dyDescent="0.25">
      <c r="A44" s="52"/>
      <c r="B44" s="90"/>
      <c r="C44" s="347"/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8"/>
      <c r="Q44" s="52"/>
    </row>
    <row r="45" spans="1:17" ht="4.5" customHeight="1" thickBot="1" x14ac:dyDescent="0.25">
      <c r="A45" s="52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52"/>
    </row>
    <row r="46" spans="1:17" ht="13.5" customHeight="1" thickBot="1" x14ac:dyDescent="0.25">
      <c r="A46" s="52"/>
      <c r="B46" s="349" t="s">
        <v>8</v>
      </c>
      <c r="C46" s="350"/>
      <c r="D46" s="350"/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1"/>
      <c r="Q46" s="52"/>
    </row>
    <row r="47" spans="1:17" ht="4.5" customHeight="1" thickBot="1" x14ac:dyDescent="0.25">
      <c r="A47" s="52"/>
      <c r="B47" s="92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93"/>
      <c r="Q47" s="52"/>
    </row>
    <row r="48" spans="1:17" x14ac:dyDescent="0.2">
      <c r="A48" s="52"/>
      <c r="B48" s="506" t="s">
        <v>20</v>
      </c>
      <c r="C48" s="62" t="s">
        <v>9</v>
      </c>
      <c r="D48" s="63" t="s">
        <v>149</v>
      </c>
      <c r="E48" s="63" t="s">
        <v>150</v>
      </c>
      <c r="F48" s="63" t="s">
        <v>151</v>
      </c>
      <c r="G48" s="63" t="s">
        <v>152</v>
      </c>
      <c r="H48" s="63" t="s">
        <v>153</v>
      </c>
      <c r="I48" s="63" t="s">
        <v>154</v>
      </c>
      <c r="J48" s="63" t="s">
        <v>155</v>
      </c>
      <c r="K48" s="63" t="s">
        <v>156</v>
      </c>
      <c r="L48" s="63" t="s">
        <v>157</v>
      </c>
      <c r="M48" s="63" t="s">
        <v>158</v>
      </c>
      <c r="N48" s="63" t="s">
        <v>159</v>
      </c>
      <c r="O48" s="64" t="s">
        <v>160</v>
      </c>
      <c r="P48" s="65" t="s">
        <v>24</v>
      </c>
      <c r="Q48" s="52"/>
    </row>
    <row r="49" spans="1:17" ht="13.5" thickBot="1" x14ac:dyDescent="0.25">
      <c r="A49" s="52"/>
      <c r="B49" s="507"/>
      <c r="C49" s="66" t="s">
        <v>10</v>
      </c>
      <c r="D49" s="67"/>
      <c r="E49" s="67"/>
      <c r="F49" s="68">
        <f>+Reg_TramiteCertificaciones!C10/Reg_TramiteCertificaciones!C11</f>
        <v>0.66304347826086951</v>
      </c>
      <c r="G49" s="69"/>
      <c r="H49" s="69"/>
      <c r="I49" s="68">
        <f>+Reg_TramiteCertificaciones!E10/Reg_TramiteCertificaciones!E11</f>
        <v>0.9642857142857143</v>
      </c>
      <c r="J49" s="69"/>
      <c r="K49" s="69"/>
      <c r="L49" s="68" t="e">
        <f>+Reg_TramiteCertificaciones!G10/Reg_TramiteCertificaciones!G11</f>
        <v>#DIV/0!</v>
      </c>
      <c r="M49" s="69"/>
      <c r="N49" s="69"/>
      <c r="O49" s="68" t="e">
        <f>+Reg_TramiteCertificaciones!I10/Reg_TramiteCertificaciones!I11</f>
        <v>#DIV/0!</v>
      </c>
      <c r="P49" s="68">
        <f>+Reg_TramiteCertificaciones!L10</f>
        <v>0.73333333333333328</v>
      </c>
      <c r="Q49" s="52"/>
    </row>
    <row r="50" spans="1:17" ht="4.5" customHeight="1" thickBot="1" x14ac:dyDescent="0.25">
      <c r="A50" s="52"/>
      <c r="B50" s="94">
        <v>0.9</v>
      </c>
      <c r="C50" s="70"/>
      <c r="D50" s="70"/>
      <c r="E50" s="70"/>
      <c r="F50" s="71">
        <f>+$C$26</f>
        <v>0.8</v>
      </c>
      <c r="G50" s="70"/>
      <c r="H50" s="70"/>
      <c r="I50" s="71">
        <f>+$C$26</f>
        <v>0.8</v>
      </c>
      <c r="J50" s="70"/>
      <c r="K50" s="70"/>
      <c r="L50" s="71">
        <f>+$C$26</f>
        <v>0.8</v>
      </c>
      <c r="M50" s="70"/>
      <c r="N50" s="70"/>
      <c r="O50" s="71">
        <f>+$C$26</f>
        <v>0.8</v>
      </c>
      <c r="P50" s="71">
        <f>+$C$26</f>
        <v>0.8</v>
      </c>
      <c r="Q50" s="52"/>
    </row>
    <row r="51" spans="1:17" ht="22.5" customHeight="1" thickBot="1" x14ac:dyDescent="0.25">
      <c r="A51" s="52"/>
      <c r="B51" s="349" t="s">
        <v>21</v>
      </c>
      <c r="C51" s="350"/>
      <c r="D51" s="350"/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1"/>
      <c r="Q51" s="52"/>
    </row>
    <row r="52" spans="1:17" x14ac:dyDescent="0.2">
      <c r="A52" s="52"/>
      <c r="B52" s="322"/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4"/>
      <c r="Q52" s="52"/>
    </row>
    <row r="53" spans="1:17" x14ac:dyDescent="0.2">
      <c r="A53" s="52"/>
      <c r="B53" s="325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7"/>
      <c r="Q53" s="52"/>
    </row>
    <row r="54" spans="1:17" x14ac:dyDescent="0.2">
      <c r="A54" s="52"/>
      <c r="B54" s="325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7"/>
      <c r="Q54" s="52"/>
    </row>
    <row r="55" spans="1:17" x14ac:dyDescent="0.2">
      <c r="A55" s="52"/>
      <c r="B55" s="325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7"/>
      <c r="Q55" s="52"/>
    </row>
    <row r="56" spans="1:17" x14ac:dyDescent="0.2">
      <c r="A56" s="52"/>
      <c r="B56" s="325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7"/>
      <c r="Q56" s="52"/>
    </row>
    <row r="57" spans="1:17" x14ac:dyDescent="0.2">
      <c r="A57" s="52"/>
      <c r="B57" s="325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7"/>
      <c r="Q57" s="52"/>
    </row>
    <row r="58" spans="1:17" x14ac:dyDescent="0.2">
      <c r="A58" s="52"/>
      <c r="B58" s="325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7"/>
      <c r="Q58" s="52"/>
    </row>
    <row r="59" spans="1:17" x14ac:dyDescent="0.2">
      <c r="A59" s="52"/>
      <c r="B59" s="325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7"/>
      <c r="Q59" s="52"/>
    </row>
    <row r="60" spans="1:17" x14ac:dyDescent="0.2">
      <c r="A60" s="52"/>
      <c r="B60" s="325"/>
      <c r="C60" s="326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326"/>
      <c r="O60" s="326"/>
      <c r="P60" s="327"/>
      <c r="Q60" s="52"/>
    </row>
    <row r="61" spans="1:17" x14ac:dyDescent="0.2">
      <c r="A61" s="52"/>
      <c r="B61" s="325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7"/>
      <c r="Q61" s="52"/>
    </row>
    <row r="62" spans="1:17" x14ac:dyDescent="0.2">
      <c r="A62" s="52"/>
      <c r="B62" s="325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7"/>
      <c r="Q62" s="52"/>
    </row>
    <row r="63" spans="1:17" x14ac:dyDescent="0.2">
      <c r="A63" s="52"/>
      <c r="B63" s="325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7"/>
      <c r="Q63" s="52"/>
    </row>
    <row r="64" spans="1:17" x14ac:dyDescent="0.2">
      <c r="A64" s="52"/>
      <c r="B64" s="325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7"/>
      <c r="Q64" s="52"/>
    </row>
    <row r="65" spans="1:19" x14ac:dyDescent="0.2">
      <c r="A65" s="52"/>
      <c r="B65" s="325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7"/>
      <c r="Q65" s="52"/>
    </row>
    <row r="66" spans="1:19" x14ac:dyDescent="0.2">
      <c r="A66" s="52"/>
      <c r="B66" s="325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7"/>
      <c r="Q66" s="52"/>
    </row>
    <row r="67" spans="1:19" ht="13.5" thickBot="1" x14ac:dyDescent="0.25">
      <c r="A67" s="52"/>
      <c r="B67" s="328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30"/>
      <c r="Q67" s="52"/>
    </row>
    <row r="68" spans="1:19" s="53" customFormat="1" ht="4.5" customHeight="1" thickBot="1" x14ac:dyDescent="0.25">
      <c r="A68" s="331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S68" s="97"/>
    </row>
    <row r="69" spans="1:19" ht="15" customHeight="1" x14ac:dyDescent="0.2">
      <c r="A69" s="52"/>
      <c r="B69" s="332" t="s">
        <v>5</v>
      </c>
      <c r="C69" s="335" t="s">
        <v>182</v>
      </c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7"/>
      <c r="Q69" s="52"/>
    </row>
    <row r="70" spans="1:19" ht="49.5" customHeight="1" x14ac:dyDescent="0.2">
      <c r="A70" s="52"/>
      <c r="B70" s="333"/>
      <c r="C70" s="338" t="s">
        <v>240</v>
      </c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40"/>
      <c r="Q70" s="52"/>
    </row>
    <row r="71" spans="1:19" ht="15" customHeight="1" x14ac:dyDescent="0.2">
      <c r="A71" s="52"/>
      <c r="B71" s="333"/>
      <c r="C71" s="341" t="s">
        <v>183</v>
      </c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3"/>
      <c r="Q71" s="52"/>
    </row>
    <row r="72" spans="1:19" ht="49.5" customHeight="1" x14ac:dyDescent="0.2">
      <c r="A72" s="52"/>
      <c r="B72" s="333"/>
      <c r="C72" s="338" t="s">
        <v>243</v>
      </c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40"/>
      <c r="Q72" s="52"/>
    </row>
    <row r="73" spans="1:19" ht="18" customHeight="1" x14ac:dyDescent="0.2">
      <c r="A73" s="52"/>
      <c r="B73" s="333"/>
      <c r="C73" s="341" t="s">
        <v>184</v>
      </c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3"/>
      <c r="Q73" s="52"/>
    </row>
    <row r="74" spans="1:19" ht="49.5" customHeight="1" x14ac:dyDescent="0.2">
      <c r="A74" s="52"/>
      <c r="B74" s="333"/>
      <c r="C74" s="338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40"/>
      <c r="Q74" s="52"/>
    </row>
    <row r="75" spans="1:19" ht="17.25" customHeight="1" x14ac:dyDescent="0.2">
      <c r="A75" s="52"/>
      <c r="B75" s="333"/>
      <c r="C75" s="341" t="s">
        <v>185</v>
      </c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3"/>
      <c r="Q75" s="52"/>
    </row>
    <row r="76" spans="1:19" ht="49.5" customHeight="1" thickBot="1" x14ac:dyDescent="0.25">
      <c r="A76" s="52"/>
      <c r="B76" s="334"/>
      <c r="C76" s="352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4"/>
      <c r="Q76" s="52"/>
    </row>
    <row r="77" spans="1:19" ht="30.75" customHeight="1" thickBot="1" x14ac:dyDescent="0.25">
      <c r="A77" s="52"/>
      <c r="B77" s="54" t="s">
        <v>63</v>
      </c>
      <c r="C77" s="317" t="s">
        <v>195</v>
      </c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9"/>
      <c r="Q77" s="52"/>
    </row>
    <row r="78" spans="1:19" ht="27.75" customHeight="1" thickBot="1" x14ac:dyDescent="0.25">
      <c r="A78" s="52"/>
      <c r="B78" s="54" t="s">
        <v>84</v>
      </c>
      <c r="C78" s="320" t="s">
        <v>85</v>
      </c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1"/>
      <c r="Q78" s="52"/>
    </row>
    <row r="81" spans="2:19" x14ac:dyDescent="0.2">
      <c r="C81" s="55"/>
    </row>
    <row r="82" spans="2:19" hidden="1" x14ac:dyDescent="0.2">
      <c r="C82" s="50">
        <v>2018</v>
      </c>
    </row>
    <row r="83" spans="2:19" hidden="1" x14ac:dyDescent="0.2">
      <c r="C83" s="50">
        <v>2019</v>
      </c>
    </row>
    <row r="89" spans="2:19" s="51" customFormat="1" x14ac:dyDescent="0.2">
      <c r="S89" s="95"/>
    </row>
    <row r="90" spans="2:19" s="51" customFormat="1" x14ac:dyDescent="0.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S90" s="95"/>
    </row>
    <row r="91" spans="2:19" s="51" customFormat="1" x14ac:dyDescent="0.2"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S91" s="95"/>
    </row>
    <row r="92" spans="2:19" s="51" customFormat="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S92" s="95"/>
    </row>
    <row r="93" spans="2:19" s="51" customFormat="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S93" s="95"/>
    </row>
    <row r="94" spans="2:19" s="51" customFormat="1" x14ac:dyDescent="0.2">
      <c r="B94" s="120"/>
      <c r="C94" s="120"/>
      <c r="D94" s="120"/>
      <c r="E94" s="120"/>
      <c r="F94" s="120"/>
      <c r="G94" s="125"/>
      <c r="H94" s="125"/>
      <c r="I94" s="125"/>
      <c r="J94" s="125"/>
      <c r="K94" s="125"/>
      <c r="L94" s="125"/>
      <c r="M94" s="125"/>
      <c r="N94" s="125"/>
      <c r="O94" s="125"/>
      <c r="S94" s="95"/>
    </row>
    <row r="95" spans="2:19" s="51" customFormat="1" x14ac:dyDescent="0.2">
      <c r="B95" s="120"/>
      <c r="C95" s="120"/>
      <c r="D95" s="120"/>
      <c r="E95" s="120"/>
      <c r="F95" s="120"/>
      <c r="G95" s="125"/>
      <c r="H95" s="125"/>
      <c r="I95" s="125"/>
      <c r="J95" s="125"/>
      <c r="K95" s="125"/>
      <c r="L95" s="125"/>
      <c r="M95" s="125"/>
      <c r="N95" s="125"/>
      <c r="O95" s="125"/>
      <c r="S95" s="95"/>
    </row>
    <row r="96" spans="2:19" s="51" customFormat="1" x14ac:dyDescent="0.2">
      <c r="B96" s="120"/>
      <c r="C96" s="120"/>
      <c r="D96" s="120"/>
      <c r="E96" s="120"/>
      <c r="F96" s="120"/>
      <c r="G96" s="125"/>
      <c r="H96" s="125"/>
      <c r="I96" s="125"/>
      <c r="J96" s="125"/>
      <c r="K96" s="125"/>
      <c r="L96" s="125"/>
      <c r="M96" s="125"/>
      <c r="N96" s="125"/>
      <c r="O96" s="125"/>
      <c r="S96" s="95"/>
    </row>
    <row r="97" spans="2:19" s="51" customFormat="1" x14ac:dyDescent="0.2">
      <c r="B97" s="120"/>
      <c r="C97" s="120"/>
      <c r="D97" s="120"/>
      <c r="E97" s="120"/>
      <c r="F97" s="120"/>
      <c r="G97" s="125"/>
      <c r="H97" s="125"/>
      <c r="I97" s="125"/>
      <c r="J97" s="125"/>
      <c r="K97" s="125"/>
      <c r="L97" s="125"/>
      <c r="M97" s="125"/>
      <c r="N97" s="125"/>
      <c r="O97" s="125"/>
      <c r="S97" s="95"/>
    </row>
    <row r="98" spans="2:19" s="51" customFormat="1" x14ac:dyDescent="0.2">
      <c r="B98" s="120"/>
      <c r="C98" s="120"/>
      <c r="D98" s="120"/>
      <c r="E98" s="120"/>
      <c r="F98" s="120"/>
      <c r="G98" s="125"/>
      <c r="H98" s="125"/>
      <c r="I98" s="125"/>
      <c r="J98" s="125"/>
      <c r="K98" s="125"/>
      <c r="L98" s="125"/>
      <c r="M98" s="125"/>
      <c r="N98" s="125"/>
      <c r="O98" s="125"/>
      <c r="S98" s="95"/>
    </row>
    <row r="99" spans="2:19" s="51" customFormat="1" x14ac:dyDescent="0.2">
      <c r="B99" s="120"/>
      <c r="C99" s="120"/>
      <c r="D99" s="120"/>
      <c r="E99" s="120"/>
      <c r="F99" s="120"/>
      <c r="G99" s="125"/>
      <c r="H99" s="125"/>
      <c r="I99" s="125"/>
      <c r="J99" s="125"/>
      <c r="K99" s="125"/>
      <c r="L99" s="125"/>
      <c r="M99" s="125"/>
      <c r="N99" s="125"/>
      <c r="O99" s="125"/>
      <c r="S99" s="95"/>
    </row>
    <row r="100" spans="2:19" s="51" customFormat="1" x14ac:dyDescent="0.2">
      <c r="B100" s="120"/>
      <c r="C100" s="120"/>
      <c r="D100" s="120"/>
      <c r="E100" s="120"/>
      <c r="F100" s="120"/>
      <c r="G100" s="125"/>
      <c r="H100" s="125"/>
      <c r="I100" s="125"/>
      <c r="J100" s="125"/>
      <c r="K100" s="125"/>
      <c r="L100" s="125"/>
      <c r="M100" s="125"/>
      <c r="N100" s="125"/>
      <c r="O100" s="125"/>
      <c r="P100" s="119"/>
      <c r="S100" s="95"/>
    </row>
    <row r="101" spans="2:19" s="51" customFormat="1" x14ac:dyDescent="0.2">
      <c r="B101" s="120"/>
      <c r="C101" s="120"/>
      <c r="D101" s="120"/>
      <c r="E101" s="120"/>
      <c r="F101" s="120"/>
      <c r="G101" s="125"/>
      <c r="H101" s="125"/>
      <c r="I101" s="125"/>
      <c r="J101" s="125"/>
      <c r="K101" s="125"/>
      <c r="L101" s="125"/>
      <c r="M101" s="125"/>
      <c r="N101" s="125"/>
      <c r="O101" s="125"/>
      <c r="P101" s="119"/>
      <c r="S101" s="95"/>
    </row>
    <row r="102" spans="2:19" s="51" customFormat="1" x14ac:dyDescent="0.2">
      <c r="B102" s="120"/>
      <c r="C102" s="120"/>
      <c r="D102" s="120"/>
      <c r="E102" s="120"/>
      <c r="F102" s="120"/>
      <c r="G102" s="125"/>
      <c r="H102" s="125"/>
      <c r="I102" s="125"/>
      <c r="J102" s="125"/>
      <c r="K102" s="125"/>
      <c r="L102" s="125"/>
      <c r="M102" s="125"/>
      <c r="N102" s="125"/>
      <c r="O102" s="125"/>
      <c r="P102" s="119"/>
      <c r="S102" s="95"/>
    </row>
    <row r="103" spans="2:19" s="51" customFormat="1" x14ac:dyDescent="0.2">
      <c r="B103" s="120"/>
      <c r="C103" s="120"/>
      <c r="D103" s="120"/>
      <c r="E103" s="120"/>
      <c r="F103" s="120"/>
      <c r="G103" s="125"/>
      <c r="H103" s="125"/>
      <c r="I103" s="125"/>
      <c r="J103" s="125"/>
      <c r="K103" s="125"/>
      <c r="L103" s="125"/>
      <c r="M103" s="125"/>
      <c r="N103" s="125"/>
      <c r="O103" s="125"/>
      <c r="P103" s="119"/>
      <c r="Q103" s="56" t="s">
        <v>69</v>
      </c>
      <c r="S103" s="95"/>
    </row>
    <row r="104" spans="2:19" s="51" customFormat="1" x14ac:dyDescent="0.2">
      <c r="B104" s="124"/>
      <c r="C104" s="124"/>
      <c r="D104" s="120"/>
      <c r="E104" s="120"/>
      <c r="F104" s="120"/>
      <c r="G104" s="125"/>
      <c r="H104" s="125"/>
      <c r="I104" s="125"/>
      <c r="J104" s="125"/>
      <c r="K104" s="125"/>
      <c r="L104" s="125"/>
      <c r="M104" s="125"/>
      <c r="N104" s="125"/>
      <c r="O104" s="125"/>
      <c r="P104" s="119"/>
      <c r="Q104" s="56" t="s">
        <v>70</v>
      </c>
      <c r="S104" s="95"/>
    </row>
    <row r="105" spans="2:19" s="51" customFormat="1" x14ac:dyDescent="0.2">
      <c r="B105" s="124"/>
      <c r="C105" s="124"/>
      <c r="D105" s="120"/>
      <c r="E105" s="120"/>
      <c r="F105" s="120"/>
      <c r="G105" s="125"/>
      <c r="H105" s="125"/>
      <c r="I105" s="125"/>
      <c r="J105" s="125"/>
      <c r="K105" s="125"/>
      <c r="L105" s="125"/>
      <c r="M105" s="125"/>
      <c r="N105" s="125"/>
      <c r="O105" s="125"/>
      <c r="P105" s="119"/>
      <c r="Q105" s="56" t="s">
        <v>72</v>
      </c>
      <c r="S105" s="95"/>
    </row>
    <row r="106" spans="2:19" s="51" customFormat="1" x14ac:dyDescent="0.2">
      <c r="B106" s="124"/>
      <c r="C106" s="124"/>
      <c r="D106" s="120"/>
      <c r="E106" s="120"/>
      <c r="F106" s="120"/>
      <c r="G106" s="125"/>
      <c r="H106" s="125"/>
      <c r="I106" s="125"/>
      <c r="J106" s="125"/>
      <c r="K106" s="125"/>
      <c r="L106" s="125"/>
      <c r="M106" s="125"/>
      <c r="N106" s="125"/>
      <c r="O106" s="125"/>
      <c r="P106" s="119"/>
      <c r="Q106" s="56" t="s">
        <v>71</v>
      </c>
      <c r="S106" s="95"/>
    </row>
    <row r="107" spans="2:19" s="51" customFormat="1" x14ac:dyDescent="0.2">
      <c r="B107" s="120"/>
      <c r="C107" s="124"/>
      <c r="D107" s="120"/>
      <c r="E107" s="120"/>
      <c r="F107" s="120"/>
      <c r="G107" s="125"/>
      <c r="H107" s="125"/>
      <c r="I107" s="125"/>
      <c r="J107" s="125"/>
      <c r="K107" s="125"/>
      <c r="L107" s="125"/>
      <c r="M107" s="126"/>
      <c r="N107" s="125"/>
      <c r="O107" s="125"/>
      <c r="P107" s="119"/>
      <c r="Q107" s="56" t="s">
        <v>73</v>
      </c>
      <c r="S107" s="95"/>
    </row>
    <row r="108" spans="2:19" s="51" customFormat="1" x14ac:dyDescent="0.2">
      <c r="B108" s="120"/>
      <c r="C108" s="124"/>
      <c r="D108" s="120"/>
      <c r="E108" s="120"/>
      <c r="F108" s="120"/>
      <c r="G108" s="125"/>
      <c r="H108" s="125"/>
      <c r="I108" s="125"/>
      <c r="J108" s="125"/>
      <c r="K108" s="125"/>
      <c r="L108" s="125"/>
      <c r="M108" s="125"/>
      <c r="N108" s="125" t="s">
        <v>67</v>
      </c>
      <c r="O108" s="125"/>
      <c r="P108" s="119"/>
      <c r="Q108" s="56" t="s">
        <v>74</v>
      </c>
      <c r="S108" s="95"/>
    </row>
    <row r="109" spans="2:19" s="51" customFormat="1" x14ac:dyDescent="0.2">
      <c r="B109" s="120"/>
      <c r="C109" s="124"/>
      <c r="D109" s="120"/>
      <c r="E109" s="120"/>
      <c r="F109" s="120"/>
      <c r="G109" s="125"/>
      <c r="H109" s="125"/>
      <c r="I109" s="125"/>
      <c r="J109" s="125"/>
      <c r="K109" s="125"/>
      <c r="L109" s="125"/>
      <c r="M109" s="125"/>
      <c r="N109" s="125"/>
      <c r="O109" s="125"/>
      <c r="P109" s="119"/>
      <c r="S109" s="95"/>
    </row>
    <row r="110" spans="2:19" s="51" customFormat="1" x14ac:dyDescent="0.2">
      <c r="B110" s="120"/>
      <c r="C110" s="124"/>
      <c r="D110" s="120"/>
      <c r="E110" s="120"/>
      <c r="F110" s="120"/>
      <c r="G110" s="125"/>
      <c r="H110" s="125"/>
      <c r="I110" s="125"/>
      <c r="J110" s="125"/>
      <c r="K110" s="125"/>
      <c r="L110" s="125"/>
      <c r="M110" s="125"/>
      <c r="N110" s="125"/>
      <c r="O110" s="125"/>
      <c r="P110" s="119"/>
      <c r="S110" s="95"/>
    </row>
    <row r="111" spans="2:19" s="51" customFormat="1" x14ac:dyDescent="0.2">
      <c r="B111" s="120"/>
      <c r="C111" s="120"/>
      <c r="D111" s="120"/>
      <c r="E111" s="120"/>
      <c r="F111" s="120"/>
      <c r="G111" s="125"/>
      <c r="H111" s="125"/>
      <c r="I111" s="125"/>
      <c r="J111" s="125"/>
      <c r="K111" s="125"/>
      <c r="L111" s="125"/>
      <c r="M111" s="125"/>
      <c r="N111" s="125"/>
      <c r="O111" s="125"/>
      <c r="P111" s="119"/>
      <c r="S111" s="95"/>
    </row>
    <row r="112" spans="2:19" s="51" customFormat="1" x14ac:dyDescent="0.2">
      <c r="B112" s="120"/>
      <c r="C112" s="120"/>
      <c r="D112" s="120"/>
      <c r="E112" s="120"/>
      <c r="F112" s="120"/>
      <c r="G112" s="125"/>
      <c r="H112" s="125"/>
      <c r="I112" s="125"/>
      <c r="J112" s="125"/>
      <c r="K112" s="125"/>
      <c r="L112" s="125"/>
      <c r="M112" s="125"/>
      <c r="N112" s="125"/>
      <c r="O112" s="125"/>
      <c r="P112" s="119"/>
      <c r="S112" s="95"/>
    </row>
    <row r="113" spans="2:19" s="51" customFormat="1" x14ac:dyDescent="0.2">
      <c r="B113" s="120"/>
      <c r="C113" s="120"/>
      <c r="D113" s="120"/>
      <c r="E113" s="120"/>
      <c r="F113" s="120"/>
      <c r="G113" s="125"/>
      <c r="H113" s="125"/>
      <c r="I113" s="125"/>
      <c r="J113" s="125"/>
      <c r="K113" s="125"/>
      <c r="L113" s="125"/>
      <c r="M113" s="125"/>
      <c r="N113" s="125"/>
      <c r="O113" s="125"/>
      <c r="P113" s="119"/>
      <c r="Q113" s="56">
        <v>2015</v>
      </c>
      <c r="S113" s="95"/>
    </row>
    <row r="114" spans="2:19" s="51" customFormat="1" ht="12.75" customHeight="1" x14ac:dyDescent="0.2">
      <c r="B114" s="120"/>
      <c r="C114" s="120"/>
      <c r="D114" s="120"/>
      <c r="E114" s="120"/>
      <c r="F114" s="120"/>
      <c r="G114" s="125"/>
      <c r="H114" s="125"/>
      <c r="I114" s="125"/>
      <c r="J114" s="125"/>
      <c r="K114" s="125"/>
      <c r="L114" s="125"/>
      <c r="M114" s="125"/>
      <c r="N114" s="125"/>
      <c r="O114" s="125"/>
      <c r="Q114" s="56">
        <v>2016</v>
      </c>
      <c r="S114" s="95"/>
    </row>
    <row r="115" spans="2:19" s="51" customFormat="1" x14ac:dyDescent="0.2">
      <c r="B115" s="120"/>
      <c r="C115" s="120"/>
      <c r="D115" s="120"/>
      <c r="E115" s="120"/>
      <c r="F115" s="120"/>
      <c r="G115" s="125"/>
      <c r="H115" s="125"/>
      <c r="I115" s="125"/>
      <c r="J115" s="125"/>
      <c r="K115" s="125"/>
      <c r="L115" s="125"/>
      <c r="M115" s="125"/>
      <c r="N115" s="125"/>
      <c r="O115" s="125"/>
      <c r="Q115" s="56">
        <v>2017</v>
      </c>
      <c r="S115" s="95"/>
    </row>
    <row r="116" spans="2:19" s="51" customFormat="1" x14ac:dyDescent="0.2">
      <c r="B116" s="120"/>
      <c r="C116" s="120"/>
      <c r="D116" s="120"/>
      <c r="E116" s="120"/>
      <c r="F116" s="120"/>
      <c r="G116" s="125"/>
      <c r="H116" s="125"/>
      <c r="I116" s="125"/>
      <c r="J116" s="125"/>
      <c r="K116" s="125"/>
      <c r="L116" s="125"/>
      <c r="M116" s="125"/>
      <c r="N116" s="125"/>
      <c r="O116" s="125"/>
      <c r="Q116" s="56">
        <v>2018</v>
      </c>
      <c r="S116" s="95"/>
    </row>
    <row r="117" spans="2:19" s="51" customFormat="1" x14ac:dyDescent="0.2">
      <c r="B117" s="120"/>
      <c r="C117" s="120"/>
      <c r="D117" s="120"/>
      <c r="E117" s="120"/>
      <c r="F117" s="120"/>
      <c r="G117" s="125"/>
      <c r="H117" s="125"/>
      <c r="I117" s="125"/>
      <c r="J117" s="125"/>
      <c r="K117" s="125"/>
      <c r="L117" s="125"/>
      <c r="M117" s="125"/>
      <c r="N117" s="125"/>
      <c r="O117" s="125"/>
      <c r="S117" s="95"/>
    </row>
    <row r="118" spans="2:19" s="51" customFormat="1" x14ac:dyDescent="0.2">
      <c r="B118" s="120"/>
      <c r="C118" s="120"/>
      <c r="D118" s="120"/>
      <c r="E118" s="120"/>
      <c r="F118" s="120"/>
      <c r="G118" s="125"/>
      <c r="H118" s="125"/>
      <c r="I118" s="125"/>
      <c r="J118" s="125"/>
      <c r="K118" s="125"/>
      <c r="L118" s="125"/>
      <c r="M118" s="125"/>
      <c r="N118" s="125"/>
      <c r="O118" s="125"/>
      <c r="S118" s="95"/>
    </row>
    <row r="119" spans="2:19" s="51" customFormat="1" x14ac:dyDescent="0.2">
      <c r="B119" s="121"/>
      <c r="C119" s="120"/>
      <c r="D119" s="120"/>
      <c r="E119" s="120"/>
      <c r="F119" s="120"/>
      <c r="G119" s="125"/>
      <c r="H119" s="125"/>
      <c r="I119" s="125"/>
      <c r="J119" s="125"/>
      <c r="K119" s="125"/>
      <c r="L119" s="125"/>
      <c r="M119" s="125"/>
      <c r="N119" s="125"/>
      <c r="O119" s="125"/>
      <c r="S119" s="95"/>
    </row>
    <row r="120" spans="2:19" s="51" customFormat="1" x14ac:dyDescent="0.2">
      <c r="B120" s="121"/>
      <c r="C120" s="120"/>
      <c r="D120" s="120"/>
      <c r="E120" s="120"/>
      <c r="F120" s="120"/>
      <c r="G120" s="125"/>
      <c r="H120" s="125"/>
      <c r="I120" s="125"/>
      <c r="J120" s="125"/>
      <c r="K120" s="125"/>
      <c r="L120" s="125"/>
      <c r="M120" s="125"/>
      <c r="N120" s="125"/>
      <c r="O120" s="125"/>
      <c r="S120" s="95"/>
    </row>
    <row r="121" spans="2:19" s="51" customFormat="1" x14ac:dyDescent="0.2">
      <c r="B121" s="121"/>
      <c r="C121" s="120"/>
      <c r="D121" s="120"/>
      <c r="E121" s="120"/>
      <c r="F121" s="120"/>
      <c r="G121" s="125"/>
      <c r="H121" s="125"/>
      <c r="I121" s="125"/>
      <c r="J121" s="125"/>
      <c r="K121" s="125"/>
      <c r="L121" s="125"/>
      <c r="M121" s="125"/>
      <c r="N121" s="125"/>
      <c r="O121" s="125"/>
      <c r="S121" s="95"/>
    </row>
    <row r="122" spans="2:19" s="51" customFormat="1" x14ac:dyDescent="0.2">
      <c r="B122" s="121"/>
      <c r="C122" s="120"/>
      <c r="D122" s="120"/>
      <c r="E122" s="120"/>
      <c r="F122" s="120"/>
      <c r="G122" s="125"/>
      <c r="H122" s="125"/>
      <c r="I122" s="125"/>
      <c r="J122" s="125"/>
      <c r="K122" s="125"/>
      <c r="L122" s="125"/>
      <c r="M122" s="125"/>
      <c r="N122" s="125"/>
      <c r="O122" s="125"/>
      <c r="S122" s="95"/>
    </row>
    <row r="123" spans="2:19" s="51" customFormat="1" x14ac:dyDescent="0.2">
      <c r="B123" s="121"/>
      <c r="C123" s="120"/>
      <c r="D123" s="120"/>
      <c r="E123" s="120"/>
      <c r="F123" s="120"/>
      <c r="G123" s="125"/>
      <c r="H123" s="125"/>
      <c r="I123" s="125"/>
      <c r="J123" s="125"/>
      <c r="K123" s="125"/>
      <c r="L123" s="125"/>
      <c r="M123" s="125"/>
      <c r="N123" s="125"/>
      <c r="O123" s="125"/>
      <c r="S123" s="95"/>
    </row>
    <row r="124" spans="2:19" s="51" customFormat="1" x14ac:dyDescent="0.2">
      <c r="B124" s="121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S124" s="95"/>
    </row>
    <row r="125" spans="2:19" s="51" customFormat="1" x14ac:dyDescent="0.2">
      <c r="B125" s="121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S125" s="95"/>
    </row>
    <row r="126" spans="2:19" s="51" customFormat="1" x14ac:dyDescent="0.2">
      <c r="B126" s="122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S126" s="95"/>
    </row>
    <row r="127" spans="2:19" s="51" customFormat="1" x14ac:dyDescent="0.2">
      <c r="B127" s="122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S127" s="95"/>
    </row>
    <row r="128" spans="2:19" s="51" customFormat="1" x14ac:dyDescent="0.2">
      <c r="B128" s="122"/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S128" s="95"/>
    </row>
    <row r="129" spans="2:19" s="51" customFormat="1" x14ac:dyDescent="0.2">
      <c r="B129" s="162" t="s">
        <v>233</v>
      </c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S129" s="95"/>
    </row>
    <row r="130" spans="2:19" s="51" customFormat="1" x14ac:dyDescent="0.2">
      <c r="B130" s="162" t="s">
        <v>234</v>
      </c>
      <c r="C130" s="120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S130" s="95"/>
    </row>
    <row r="131" spans="2:19" s="51" customFormat="1" x14ac:dyDescent="0.2">
      <c r="B131" s="162" t="s">
        <v>235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S131" s="95"/>
    </row>
    <row r="132" spans="2:19" s="51" customFormat="1" x14ac:dyDescent="0.2">
      <c r="B132" s="162" t="s">
        <v>236</v>
      </c>
      <c r="C132" s="120"/>
      <c r="D132" s="120"/>
      <c r="E132" s="120"/>
      <c r="F132" s="120"/>
      <c r="G132" s="125"/>
      <c r="H132" s="125"/>
      <c r="I132" s="125"/>
      <c r="J132" s="125"/>
      <c r="K132" s="125"/>
      <c r="L132" s="125"/>
      <c r="M132" s="125"/>
      <c r="N132" s="125"/>
      <c r="O132" s="125"/>
      <c r="S132" s="95"/>
    </row>
    <row r="133" spans="2:19" s="51" customFormat="1" x14ac:dyDescent="0.2">
      <c r="B133" s="162" t="s">
        <v>237</v>
      </c>
      <c r="C133" s="120"/>
      <c r="D133" s="120"/>
      <c r="E133" s="120"/>
      <c r="F133" s="120"/>
      <c r="G133" s="125"/>
      <c r="H133" s="125"/>
      <c r="I133" s="125"/>
      <c r="J133" s="125"/>
      <c r="K133" s="125"/>
      <c r="L133" s="125"/>
      <c r="M133" s="125"/>
      <c r="N133" s="125"/>
      <c r="O133" s="125"/>
      <c r="S133" s="95"/>
    </row>
    <row r="134" spans="2:19" s="51" customFormat="1" x14ac:dyDescent="0.2">
      <c r="B134" s="162" t="s">
        <v>238</v>
      </c>
      <c r="C134" s="120"/>
      <c r="D134" s="120"/>
      <c r="E134" s="120"/>
      <c r="F134" s="120"/>
      <c r="G134" s="125"/>
      <c r="H134" s="125"/>
      <c r="I134" s="125"/>
      <c r="J134" s="125"/>
      <c r="K134" s="125"/>
      <c r="L134" s="125"/>
      <c r="M134" s="125"/>
      <c r="N134" s="125"/>
      <c r="O134" s="125"/>
      <c r="S134" s="95"/>
    </row>
    <row r="135" spans="2:19" s="52" customFormat="1" x14ac:dyDescent="0.2">
      <c r="B135" s="162" t="s">
        <v>239</v>
      </c>
      <c r="C135" s="120"/>
      <c r="D135" s="120"/>
      <c r="E135" s="120"/>
      <c r="F135" s="120"/>
      <c r="G135" s="125"/>
      <c r="H135" s="125"/>
      <c r="I135" s="125"/>
      <c r="J135" s="125"/>
      <c r="K135" s="125"/>
      <c r="L135" s="125"/>
      <c r="M135" s="125"/>
      <c r="N135" s="125"/>
      <c r="O135" s="125"/>
      <c r="P135" s="51"/>
      <c r="S135" s="98"/>
    </row>
    <row r="136" spans="2:19" s="52" customFormat="1" x14ac:dyDescent="0.2">
      <c r="B136" s="120" t="s">
        <v>29</v>
      </c>
      <c r="C136" s="120"/>
      <c r="D136" s="120"/>
      <c r="E136" s="120"/>
      <c r="F136" s="120"/>
      <c r="G136" s="125"/>
      <c r="H136" s="125"/>
      <c r="I136" s="125"/>
      <c r="J136" s="125"/>
      <c r="K136" s="125"/>
      <c r="L136" s="125"/>
      <c r="M136" s="125"/>
      <c r="N136" s="125"/>
      <c r="O136" s="125"/>
      <c r="P136" s="51"/>
      <c r="S136" s="98"/>
    </row>
    <row r="137" spans="2:19" s="52" customFormat="1" x14ac:dyDescent="0.2">
      <c r="B137" s="57" t="s">
        <v>55</v>
      </c>
      <c r="C137" s="120"/>
      <c r="D137" s="120"/>
      <c r="E137" s="120"/>
      <c r="F137" s="120"/>
      <c r="G137" s="125"/>
      <c r="H137" s="125"/>
      <c r="I137" s="125"/>
      <c r="J137" s="125"/>
      <c r="K137" s="125"/>
      <c r="L137" s="125"/>
      <c r="M137" s="125"/>
      <c r="N137" s="125"/>
      <c r="O137" s="125"/>
      <c r="P137" s="51"/>
      <c r="S137" s="98"/>
    </row>
    <row r="138" spans="2:19" s="52" customFormat="1" x14ac:dyDescent="0.2">
      <c r="B138" s="57" t="s">
        <v>166</v>
      </c>
      <c r="C138" s="120"/>
      <c r="D138" s="120"/>
      <c r="E138" s="120"/>
      <c r="F138" s="120"/>
      <c r="G138" s="125"/>
      <c r="H138" s="125"/>
      <c r="I138" s="125"/>
      <c r="J138" s="125"/>
      <c r="K138" s="125"/>
      <c r="L138" s="125"/>
      <c r="M138" s="125"/>
      <c r="N138" s="125"/>
      <c r="O138" s="125"/>
      <c r="P138" s="51"/>
      <c r="S138" s="98"/>
    </row>
    <row r="139" spans="2:19" s="52" customFormat="1" x14ac:dyDescent="0.2">
      <c r="B139" s="57" t="s">
        <v>39</v>
      </c>
      <c r="C139" s="120"/>
      <c r="D139" s="120"/>
      <c r="E139" s="120"/>
      <c r="F139" s="120"/>
      <c r="G139" s="125"/>
      <c r="H139" s="125"/>
      <c r="I139" s="125"/>
      <c r="J139" s="125"/>
      <c r="K139" s="125"/>
      <c r="L139" s="125"/>
      <c r="M139" s="125"/>
      <c r="N139" s="125"/>
      <c r="O139" s="125"/>
      <c r="P139" s="51"/>
      <c r="S139" s="98"/>
    </row>
    <row r="140" spans="2:19" s="52" customFormat="1" x14ac:dyDescent="0.2">
      <c r="B140" s="57" t="s">
        <v>172</v>
      </c>
      <c r="C140" s="120"/>
      <c r="D140" s="120"/>
      <c r="E140" s="120"/>
      <c r="F140" s="120"/>
      <c r="G140" s="125"/>
      <c r="H140" s="125"/>
      <c r="I140" s="125"/>
      <c r="J140" s="125"/>
      <c r="K140" s="125"/>
      <c r="L140" s="125"/>
      <c r="M140" s="125"/>
      <c r="N140" s="125"/>
      <c r="O140" s="125"/>
      <c r="P140" s="51"/>
      <c r="S140" s="98"/>
    </row>
    <row r="141" spans="2:19" s="52" customFormat="1" x14ac:dyDescent="0.2">
      <c r="B141" s="57" t="s">
        <v>193</v>
      </c>
      <c r="C141" s="120"/>
      <c r="D141" s="120"/>
      <c r="E141" s="120"/>
      <c r="F141" s="120"/>
      <c r="G141" s="125"/>
      <c r="H141" s="125"/>
      <c r="I141" s="125"/>
      <c r="J141" s="125"/>
      <c r="K141" s="125"/>
      <c r="L141" s="125"/>
      <c r="M141" s="125"/>
      <c r="N141" s="125"/>
      <c r="O141" s="125"/>
      <c r="P141" s="51"/>
      <c r="S141" s="98"/>
    </row>
    <row r="142" spans="2:19" s="52" customFormat="1" x14ac:dyDescent="0.2">
      <c r="B142" s="57" t="s">
        <v>174</v>
      </c>
      <c r="C142" s="120"/>
      <c r="D142" s="120"/>
      <c r="E142" s="120"/>
      <c r="F142" s="120"/>
      <c r="G142" s="125"/>
      <c r="H142" s="125"/>
      <c r="I142" s="125"/>
      <c r="J142" s="125"/>
      <c r="K142" s="125"/>
      <c r="L142" s="125"/>
      <c r="M142" s="125"/>
      <c r="N142" s="125"/>
      <c r="O142" s="125"/>
      <c r="P142" s="51"/>
      <c r="S142" s="98"/>
    </row>
    <row r="143" spans="2:19" s="52" customFormat="1" x14ac:dyDescent="0.2">
      <c r="B143" s="57" t="s">
        <v>53</v>
      </c>
      <c r="C143" s="120"/>
      <c r="D143" s="120"/>
      <c r="E143" s="120"/>
      <c r="F143" s="120"/>
      <c r="G143" s="125"/>
      <c r="H143" s="125"/>
      <c r="I143" s="125"/>
      <c r="J143" s="125"/>
      <c r="K143" s="125"/>
      <c r="L143" s="125"/>
      <c r="M143" s="125"/>
      <c r="N143" s="125"/>
      <c r="O143" s="125"/>
      <c r="P143" s="51"/>
      <c r="S143" s="98"/>
    </row>
    <row r="144" spans="2:19" s="52" customFormat="1" x14ac:dyDescent="0.2">
      <c r="B144" s="57" t="s">
        <v>163</v>
      </c>
      <c r="C144" s="120"/>
      <c r="D144" s="120"/>
      <c r="E144" s="120"/>
      <c r="F144" s="120"/>
      <c r="G144" s="125"/>
      <c r="H144" s="125"/>
      <c r="I144" s="125"/>
      <c r="J144" s="125"/>
      <c r="K144" s="125"/>
      <c r="L144" s="125"/>
      <c r="M144" s="125"/>
      <c r="N144" s="125"/>
      <c r="O144" s="125"/>
      <c r="P144" s="51"/>
      <c r="S144" s="98"/>
    </row>
    <row r="145" spans="2:19" s="52" customFormat="1" x14ac:dyDescent="0.2">
      <c r="B145" s="57" t="s">
        <v>167</v>
      </c>
      <c r="C145" s="120"/>
      <c r="D145" s="120"/>
      <c r="E145" s="120"/>
      <c r="F145" s="120"/>
      <c r="G145" s="125"/>
      <c r="H145" s="125"/>
      <c r="I145" s="125"/>
      <c r="J145" s="125"/>
      <c r="K145" s="125"/>
      <c r="L145" s="125"/>
      <c r="M145" s="125"/>
      <c r="N145" s="125"/>
      <c r="O145" s="125"/>
      <c r="P145" s="51"/>
      <c r="S145" s="98"/>
    </row>
    <row r="146" spans="2:19" x14ac:dyDescent="0.2">
      <c r="B146" s="123" t="s">
        <v>189</v>
      </c>
      <c r="C146" s="120"/>
      <c r="D146" s="120"/>
      <c r="E146" s="120"/>
      <c r="F146" s="120"/>
      <c r="G146" s="125"/>
      <c r="H146" s="125"/>
      <c r="I146" s="125"/>
      <c r="J146" s="125"/>
      <c r="K146" s="125"/>
      <c r="L146" s="125"/>
      <c r="M146" s="125"/>
      <c r="N146" s="125"/>
      <c r="O146" s="125"/>
      <c r="P146" s="51"/>
    </row>
    <row r="147" spans="2:19" x14ac:dyDescent="0.2">
      <c r="B147" s="57" t="s">
        <v>165</v>
      </c>
      <c r="C147" s="120"/>
      <c r="D147" s="120"/>
      <c r="E147" s="120"/>
      <c r="F147" s="120"/>
      <c r="G147" s="125"/>
      <c r="H147" s="125"/>
      <c r="I147" s="125"/>
      <c r="J147" s="125"/>
      <c r="K147" s="125"/>
      <c r="L147" s="125"/>
      <c r="M147" s="125"/>
      <c r="N147" s="125"/>
      <c r="O147" s="125"/>
      <c r="P147" s="51"/>
    </row>
    <row r="148" spans="2:19" x14ac:dyDescent="0.2">
      <c r="B148" s="57" t="s">
        <v>170</v>
      </c>
      <c r="C148" s="120"/>
      <c r="D148" s="120"/>
      <c r="E148" s="120"/>
      <c r="F148" s="120"/>
      <c r="G148" s="125"/>
      <c r="H148" s="125"/>
      <c r="I148" s="125"/>
      <c r="J148" s="125"/>
      <c r="K148" s="125"/>
      <c r="L148" s="125"/>
      <c r="M148" s="125"/>
      <c r="N148" s="125"/>
      <c r="O148" s="125"/>
      <c r="P148" s="51"/>
    </row>
    <row r="149" spans="2:19" x14ac:dyDescent="0.2">
      <c r="B149" s="57" t="s">
        <v>173</v>
      </c>
      <c r="C149" s="120"/>
      <c r="D149" s="120"/>
      <c r="E149" s="120"/>
      <c r="F149" s="120"/>
      <c r="G149" s="125"/>
      <c r="H149" s="125"/>
      <c r="I149" s="125"/>
      <c r="J149" s="125"/>
      <c r="K149" s="125"/>
      <c r="L149" s="125"/>
      <c r="M149" s="125"/>
      <c r="N149" s="125"/>
      <c r="O149" s="125"/>
      <c r="P149" s="51"/>
    </row>
    <row r="150" spans="2:19" x14ac:dyDescent="0.2">
      <c r="B150" s="57" t="s">
        <v>171</v>
      </c>
      <c r="C150" s="120"/>
      <c r="D150" s="120"/>
      <c r="E150" s="120"/>
      <c r="F150" s="120"/>
      <c r="G150" s="125"/>
      <c r="H150" s="125"/>
      <c r="I150" s="125"/>
      <c r="J150" s="125"/>
      <c r="K150" s="125"/>
      <c r="L150" s="125"/>
      <c r="M150" s="125"/>
      <c r="N150" s="125"/>
      <c r="O150" s="125"/>
      <c r="P150" s="51"/>
    </row>
    <row r="151" spans="2:19" x14ac:dyDescent="0.2">
      <c r="B151" s="57" t="s">
        <v>168</v>
      </c>
      <c r="C151" s="120"/>
      <c r="D151" s="120"/>
      <c r="E151" s="120"/>
      <c r="F151" s="120"/>
      <c r="G151" s="125"/>
      <c r="H151" s="125"/>
      <c r="I151" s="125"/>
      <c r="J151" s="125"/>
      <c r="K151" s="125"/>
      <c r="L151" s="125"/>
      <c r="M151" s="125"/>
      <c r="N151" s="125"/>
      <c r="O151" s="125"/>
      <c r="P151" s="51"/>
    </row>
    <row r="152" spans="2:19" x14ac:dyDescent="0.2">
      <c r="B152" s="57" t="s">
        <v>161</v>
      </c>
      <c r="C152" s="120"/>
      <c r="D152" s="120"/>
      <c r="E152" s="120"/>
      <c r="F152" s="120"/>
      <c r="G152" s="125"/>
      <c r="H152" s="125"/>
      <c r="I152" s="125"/>
      <c r="J152" s="125"/>
      <c r="K152" s="125"/>
      <c r="L152" s="125"/>
      <c r="M152" s="125"/>
      <c r="N152" s="125"/>
      <c r="O152" s="125"/>
      <c r="P152" s="51"/>
    </row>
    <row r="153" spans="2:19" x14ac:dyDescent="0.2">
      <c r="B153" s="57" t="s">
        <v>169</v>
      </c>
      <c r="C153" s="120"/>
      <c r="D153" s="120"/>
      <c r="E153" s="120"/>
      <c r="F153" s="120"/>
      <c r="G153" s="125"/>
      <c r="H153" s="125"/>
      <c r="I153" s="125"/>
      <c r="J153" s="125"/>
      <c r="K153" s="125"/>
      <c r="L153" s="125"/>
      <c r="M153" s="125"/>
      <c r="N153" s="125"/>
      <c r="O153" s="125"/>
      <c r="P153" s="51"/>
    </row>
    <row r="154" spans="2:19" x14ac:dyDescent="0.2">
      <c r="B154" s="57" t="s">
        <v>162</v>
      </c>
      <c r="C154" s="120"/>
      <c r="D154" s="120"/>
      <c r="E154" s="120"/>
      <c r="F154" s="120"/>
      <c r="G154" s="125"/>
      <c r="H154" s="125"/>
      <c r="I154" s="125"/>
      <c r="J154" s="125"/>
      <c r="K154" s="125"/>
      <c r="L154" s="125"/>
      <c r="M154" s="125"/>
      <c r="N154" s="125"/>
      <c r="O154" s="125"/>
      <c r="P154" s="51"/>
    </row>
    <row r="155" spans="2:19" x14ac:dyDescent="0.2">
      <c r="B155" s="57" t="s">
        <v>164</v>
      </c>
      <c r="C155" s="120"/>
      <c r="D155" s="120"/>
      <c r="E155" s="120"/>
      <c r="F155" s="120"/>
      <c r="G155" s="125"/>
      <c r="H155" s="125"/>
      <c r="I155" s="125"/>
      <c r="J155" s="125"/>
      <c r="K155" s="125"/>
      <c r="L155" s="125"/>
      <c r="M155" s="125"/>
      <c r="N155" s="125"/>
      <c r="O155" s="125"/>
      <c r="P155" s="51"/>
    </row>
    <row r="156" spans="2:19" x14ac:dyDescent="0.2">
      <c r="B156" s="57" t="s">
        <v>46</v>
      </c>
      <c r="C156" s="120"/>
      <c r="D156" s="120"/>
      <c r="E156" s="120"/>
      <c r="F156" s="120"/>
      <c r="G156" s="125"/>
      <c r="H156" s="125"/>
      <c r="I156" s="125"/>
      <c r="J156" s="125"/>
      <c r="K156" s="125"/>
      <c r="L156" s="125"/>
      <c r="M156" s="125"/>
      <c r="N156" s="125"/>
      <c r="O156" s="125"/>
      <c r="P156" s="51"/>
    </row>
    <row r="157" spans="2:19" x14ac:dyDescent="0.2">
      <c r="B157" s="57" t="s">
        <v>54</v>
      </c>
      <c r="C157" s="120"/>
      <c r="D157" s="120"/>
      <c r="E157" s="120"/>
      <c r="F157" s="120"/>
      <c r="G157" s="125"/>
      <c r="H157" s="125"/>
      <c r="I157" s="125"/>
      <c r="J157" s="125"/>
      <c r="K157" s="125"/>
      <c r="L157" s="125"/>
      <c r="M157" s="125"/>
      <c r="N157" s="125"/>
      <c r="O157" s="125"/>
      <c r="P157" s="51"/>
    </row>
    <row r="158" spans="2:19" x14ac:dyDescent="0.2">
      <c r="B158" s="57" t="s">
        <v>45</v>
      </c>
      <c r="C158" s="120"/>
      <c r="D158" s="120"/>
      <c r="E158" s="120"/>
      <c r="F158" s="120"/>
      <c r="G158" s="125"/>
      <c r="H158" s="125"/>
      <c r="I158" s="125"/>
      <c r="J158" s="125"/>
      <c r="K158" s="125"/>
      <c r="L158" s="125"/>
      <c r="M158" s="125"/>
      <c r="N158" s="125"/>
      <c r="O158" s="125"/>
      <c r="P158" s="51"/>
    </row>
    <row r="159" spans="2:19" x14ac:dyDescent="0.2">
      <c r="B159" s="57" t="s">
        <v>47</v>
      </c>
      <c r="C159" s="120"/>
      <c r="D159" s="120"/>
      <c r="E159" s="120"/>
      <c r="F159" s="120"/>
      <c r="G159" s="125"/>
      <c r="H159" s="125"/>
      <c r="I159" s="125"/>
      <c r="J159" s="125"/>
      <c r="K159" s="125"/>
      <c r="L159" s="125"/>
      <c r="M159" s="125"/>
      <c r="N159" s="125"/>
      <c r="O159" s="125"/>
      <c r="P159" s="51"/>
    </row>
    <row r="160" spans="2:19" x14ac:dyDescent="0.2">
      <c r="B160" s="57" t="s">
        <v>113</v>
      </c>
      <c r="C160" s="120"/>
      <c r="D160" s="120"/>
      <c r="E160" s="120"/>
      <c r="F160" s="120"/>
      <c r="G160" s="125"/>
      <c r="H160" s="125"/>
      <c r="I160" s="125"/>
      <c r="J160" s="125"/>
      <c r="K160" s="125"/>
      <c r="L160" s="125"/>
      <c r="M160" s="125"/>
      <c r="N160" s="125"/>
      <c r="O160" s="125"/>
      <c r="P160" s="51"/>
    </row>
    <row r="161" spans="2:16" x14ac:dyDescent="0.2">
      <c r="B161" s="57" t="s">
        <v>111</v>
      </c>
      <c r="C161" s="120"/>
      <c r="D161" s="120"/>
      <c r="E161" s="120"/>
      <c r="F161" s="120"/>
      <c r="G161" s="125"/>
      <c r="H161" s="125"/>
      <c r="I161" s="125"/>
      <c r="J161" s="125"/>
      <c r="K161" s="125"/>
      <c r="L161" s="125"/>
      <c r="M161" s="125"/>
      <c r="N161" s="125"/>
      <c r="O161" s="125"/>
      <c r="P161" s="51"/>
    </row>
    <row r="162" spans="2:16" x14ac:dyDescent="0.2">
      <c r="B162" s="57" t="s">
        <v>40</v>
      </c>
      <c r="C162" s="120"/>
      <c r="D162" s="120"/>
      <c r="E162" s="120"/>
      <c r="F162" s="120"/>
      <c r="G162" s="125"/>
      <c r="H162" s="125"/>
      <c r="I162" s="125"/>
      <c r="J162" s="125"/>
      <c r="K162" s="125"/>
      <c r="L162" s="125"/>
      <c r="M162" s="125"/>
      <c r="N162" s="125"/>
      <c r="O162" s="125"/>
      <c r="P162" s="51"/>
    </row>
    <row r="163" spans="2:16" x14ac:dyDescent="0.2">
      <c r="B163" s="57" t="s">
        <v>110</v>
      </c>
      <c r="C163" s="120"/>
      <c r="D163" s="120"/>
      <c r="E163" s="120"/>
      <c r="F163" s="120"/>
      <c r="G163" s="125"/>
      <c r="H163" s="125"/>
      <c r="I163" s="125"/>
      <c r="J163" s="125"/>
      <c r="K163" s="125"/>
      <c r="L163" s="125"/>
      <c r="M163" s="125"/>
      <c r="N163" s="125"/>
      <c r="O163" s="125"/>
      <c r="P163" s="51"/>
    </row>
    <row r="164" spans="2:16" x14ac:dyDescent="0.2">
      <c r="B164" s="120"/>
      <c r="C164" s="120"/>
      <c r="D164" s="120"/>
      <c r="E164" s="120"/>
      <c r="F164" s="120"/>
      <c r="G164" s="125"/>
      <c r="H164" s="125"/>
      <c r="I164" s="125"/>
      <c r="J164" s="125"/>
      <c r="K164" s="125"/>
      <c r="L164" s="125"/>
      <c r="M164" s="125"/>
      <c r="N164" s="125"/>
      <c r="O164" s="125"/>
      <c r="P164" s="51"/>
    </row>
    <row r="165" spans="2:16" x14ac:dyDescent="0.2">
      <c r="B165" s="120"/>
      <c r="C165" s="120"/>
      <c r="D165" s="120"/>
      <c r="E165" s="120"/>
      <c r="F165" s="120"/>
      <c r="G165" s="125"/>
      <c r="H165" s="125"/>
      <c r="I165" s="125"/>
      <c r="J165" s="125"/>
      <c r="K165" s="125"/>
      <c r="L165" s="125"/>
      <c r="M165" s="125"/>
      <c r="N165" s="125"/>
      <c r="O165" s="125"/>
      <c r="P165" s="51"/>
    </row>
    <row r="166" spans="2:16" x14ac:dyDescent="0.2">
      <c r="B166" s="120"/>
      <c r="C166" s="120"/>
      <c r="D166" s="120"/>
      <c r="E166" s="120"/>
      <c r="F166" s="120"/>
      <c r="G166" s="125"/>
      <c r="H166" s="125"/>
      <c r="I166" s="125"/>
      <c r="J166" s="125"/>
      <c r="K166" s="125"/>
      <c r="L166" s="125"/>
      <c r="M166" s="125"/>
      <c r="N166" s="125"/>
      <c r="O166" s="125"/>
      <c r="P166" s="51"/>
    </row>
    <row r="167" spans="2:16" x14ac:dyDescent="0.2">
      <c r="B167" s="120" t="s">
        <v>190</v>
      </c>
      <c r="C167" s="120"/>
      <c r="D167" s="120"/>
      <c r="E167" s="120"/>
      <c r="F167" s="120"/>
      <c r="G167" s="125"/>
      <c r="H167" s="125"/>
      <c r="I167" s="125"/>
      <c r="J167" s="125"/>
      <c r="K167" s="125"/>
      <c r="L167" s="125"/>
      <c r="M167" s="125"/>
      <c r="N167" s="125"/>
      <c r="O167" s="125"/>
      <c r="P167" s="51"/>
    </row>
    <row r="168" spans="2:16" x14ac:dyDescent="0.2">
      <c r="B168" s="124" t="s">
        <v>66</v>
      </c>
      <c r="C168" s="120"/>
      <c r="D168" s="120"/>
      <c r="E168" s="120"/>
      <c r="F168" s="120"/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2:16" x14ac:dyDescent="0.2">
      <c r="B169" s="124" t="s">
        <v>85</v>
      </c>
      <c r="C169" s="120"/>
      <c r="D169" s="120"/>
      <c r="E169" s="120"/>
      <c r="F169" s="120"/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2:16" x14ac:dyDescent="0.2">
      <c r="B170" s="120"/>
      <c r="C170" s="120"/>
      <c r="D170" s="120"/>
      <c r="E170" s="120"/>
      <c r="F170" s="120"/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2:16" x14ac:dyDescent="0.2">
      <c r="B171" s="121"/>
      <c r="C171" s="120"/>
      <c r="D171" s="120"/>
      <c r="E171" s="120"/>
      <c r="F171" s="120"/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2:16" x14ac:dyDescent="0.2">
      <c r="B172" s="121"/>
      <c r="C172" s="120"/>
      <c r="D172" s="120"/>
      <c r="E172" s="120"/>
      <c r="F172" s="120"/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2:16" x14ac:dyDescent="0.2">
      <c r="B173" s="121"/>
      <c r="C173" s="120"/>
      <c r="D173" s="120"/>
      <c r="E173" s="120"/>
      <c r="F173" s="120"/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2:16" x14ac:dyDescent="0.2">
      <c r="B174" s="121"/>
      <c r="C174" s="120"/>
      <c r="D174" s="120"/>
      <c r="E174" s="120"/>
      <c r="F174" s="120"/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2:16" x14ac:dyDescent="0.2">
      <c r="B175" s="121"/>
      <c r="C175" s="120"/>
      <c r="D175" s="120"/>
      <c r="E175" s="120"/>
      <c r="F175" s="120"/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2:16" x14ac:dyDescent="0.2">
      <c r="B176" s="121"/>
      <c r="C176" s="120"/>
      <c r="D176" s="120"/>
      <c r="E176" s="120"/>
      <c r="F176" s="120"/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2:15" x14ac:dyDescent="0.2">
      <c r="B177" s="121"/>
      <c r="C177" s="120"/>
      <c r="D177" s="120"/>
      <c r="E177" s="120"/>
      <c r="F177" s="120"/>
      <c r="G177" s="125"/>
      <c r="H177" s="125"/>
      <c r="I177" s="125"/>
      <c r="J177" s="125"/>
      <c r="K177" s="125"/>
      <c r="L177" s="125"/>
      <c r="M177" s="125"/>
      <c r="N177" s="125"/>
      <c r="O177" s="125"/>
    </row>
    <row r="178" spans="2:15" x14ac:dyDescent="0.2">
      <c r="B178" s="51"/>
      <c r="C178" s="51"/>
      <c r="D178" s="51"/>
      <c r="E178" s="51"/>
      <c r="F178" s="51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2:15" x14ac:dyDescent="0.2">
      <c r="B179" s="51"/>
      <c r="C179" s="51"/>
      <c r="D179" s="51"/>
      <c r="E179" s="51"/>
      <c r="F179" s="51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2:15" x14ac:dyDescent="0.2">
      <c r="B180" s="51"/>
      <c r="C180" s="51"/>
      <c r="D180" s="51"/>
      <c r="E180" s="51"/>
      <c r="F180" s="51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2:15" x14ac:dyDescent="0.2">
      <c r="B181" s="51"/>
      <c r="C181" s="51"/>
      <c r="D181" s="51"/>
      <c r="E181" s="51"/>
      <c r="F181" s="51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2:15" x14ac:dyDescent="0.2">
      <c r="B182" s="51"/>
      <c r="C182" s="51"/>
      <c r="D182" s="51"/>
      <c r="E182" s="51"/>
      <c r="F182" s="51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2:15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</row>
    <row r="184" spans="2:15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</row>
    <row r="185" spans="2:15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  <row r="186" spans="2:15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</row>
  </sheetData>
  <sheetProtection formatColumns="0" formatRows="0"/>
  <mergeCells count="78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M40:P40"/>
    <mergeCell ref="C30:P30"/>
    <mergeCell ref="B31:P31"/>
    <mergeCell ref="C32:P32"/>
    <mergeCell ref="B33:P33"/>
    <mergeCell ref="B35:P35"/>
    <mergeCell ref="C36:P36"/>
    <mergeCell ref="C42:G42"/>
    <mergeCell ref="H42:L42"/>
    <mergeCell ref="M42:P42"/>
    <mergeCell ref="C43:G43"/>
    <mergeCell ref="B38:P38"/>
    <mergeCell ref="C39:G39"/>
    <mergeCell ref="H39:L39"/>
    <mergeCell ref="M39:P39"/>
    <mergeCell ref="C40:G40"/>
    <mergeCell ref="H40:L40"/>
    <mergeCell ref="C77:P77"/>
    <mergeCell ref="C78:P78"/>
    <mergeCell ref="D26:P26"/>
    <mergeCell ref="B52:P67"/>
    <mergeCell ref="A68:Q68"/>
    <mergeCell ref="B69:B76"/>
    <mergeCell ref="C69:P69"/>
    <mergeCell ref="C41:G41"/>
    <mergeCell ref="H41:L41"/>
    <mergeCell ref="M41:P41"/>
    <mergeCell ref="C76:P76"/>
    <mergeCell ref="M44:P44"/>
    <mergeCell ref="B46:P46"/>
    <mergeCell ref="B48:B49"/>
    <mergeCell ref="C44:G44"/>
    <mergeCell ref="H44:L44"/>
    <mergeCell ref="B51:P51"/>
    <mergeCell ref="C70:P70"/>
    <mergeCell ref="C71:P71"/>
    <mergeCell ref="C72:P72"/>
    <mergeCell ref="C73:P73"/>
    <mergeCell ref="C74:P74"/>
    <mergeCell ref="C75:P75"/>
    <mergeCell ref="H43:L43"/>
    <mergeCell ref="M43:P43"/>
  </mergeCells>
  <conditionalFormatting sqref="F49">
    <cfRule type="cellIs" dxfId="23" priority="17" stopIfTrue="1" operator="equal">
      <formula>"0"</formula>
    </cfRule>
    <cfRule type="cellIs" dxfId="22" priority="18" stopIfTrue="1" operator="lessThanOrEqual">
      <formula>$S$5</formula>
    </cfRule>
    <cfRule type="cellIs" dxfId="21" priority="19" stopIfTrue="1" operator="greaterThanOrEqual">
      <formula>$S$2</formula>
    </cfRule>
    <cfRule type="cellIs" dxfId="8" priority="20" stopIfTrue="1" operator="between">
      <formula>$S$4</formula>
      <formula>$S$3</formula>
    </cfRule>
  </conditionalFormatting>
  <conditionalFormatting sqref="I49">
    <cfRule type="cellIs" dxfId="20" priority="13" stopIfTrue="1" operator="equal">
      <formula>"0"</formula>
    </cfRule>
    <cfRule type="cellIs" dxfId="19" priority="14" stopIfTrue="1" operator="lessThanOrEqual">
      <formula>$S$5</formula>
    </cfRule>
    <cfRule type="cellIs" dxfId="18" priority="15" stopIfTrue="1" operator="greaterThanOrEqual">
      <formula>$S$2</formula>
    </cfRule>
    <cfRule type="cellIs" dxfId="7" priority="16" stopIfTrue="1" operator="between">
      <formula>$S$4</formula>
      <formula>$S$3</formula>
    </cfRule>
  </conditionalFormatting>
  <conditionalFormatting sqref="L49">
    <cfRule type="cellIs" dxfId="17" priority="9" stopIfTrue="1" operator="equal">
      <formula>"0"</formula>
    </cfRule>
    <cfRule type="cellIs" dxfId="16" priority="10" stopIfTrue="1" operator="lessThanOrEqual">
      <formula>$S$5</formula>
    </cfRule>
    <cfRule type="cellIs" dxfId="15" priority="11" stopIfTrue="1" operator="greaterThanOrEqual">
      <formula>$S$2</formula>
    </cfRule>
    <cfRule type="cellIs" dxfId="6" priority="12" stopIfTrue="1" operator="between">
      <formula>$S$4</formula>
      <formula>$S$3</formula>
    </cfRule>
  </conditionalFormatting>
  <conditionalFormatting sqref="O49">
    <cfRule type="cellIs" dxfId="14" priority="5" stopIfTrue="1" operator="equal">
      <formula>"0"</formula>
    </cfRule>
    <cfRule type="cellIs" dxfId="13" priority="6" stopIfTrue="1" operator="lessThanOrEqual">
      <formula>$S$5</formula>
    </cfRule>
    <cfRule type="cellIs" dxfId="12" priority="7" stopIfTrue="1" operator="greaterThanOrEqual">
      <formula>$S$2</formula>
    </cfRule>
    <cfRule type="cellIs" dxfId="5" priority="8" stopIfTrue="1" operator="between">
      <formula>$S$4</formula>
      <formula>$S$3</formula>
    </cfRule>
  </conditionalFormatting>
  <conditionalFormatting sqref="P49">
    <cfRule type="cellIs" dxfId="11" priority="1" stopIfTrue="1" operator="equal">
      <formula>"0"</formula>
    </cfRule>
    <cfRule type="cellIs" dxfId="10" priority="2" stopIfTrue="1" operator="lessThanOrEqual">
      <formula>$S$5</formula>
    </cfRule>
    <cfRule type="cellIs" dxfId="9" priority="3" stopIfTrue="1" operator="greaterThanOrEqual">
      <formula>$S$2</formula>
    </cfRule>
    <cfRule type="cellIs" dxfId="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>
      <formula1>$B$129:$B$135</formula1>
    </dataValidation>
    <dataValidation type="list" allowBlank="1" showInputMessage="1" showErrorMessage="1" sqref="C32:P32 C36:P36 C34:P34">
      <formula1>$Q$103:$Q$108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10:I10">
      <formula1>"2022,2023,2024,2025,2026,2027"</formula1>
    </dataValidation>
    <dataValidation type="list" allowBlank="1" showInputMessage="1" showErrorMessage="1" sqref="C12:P12">
      <formula1>$B$137:$B$163</formula1>
    </dataValidation>
    <dataValidation type="list" allowBlank="1" showInputMessage="1" showErrorMessage="1" sqref="C78:P78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584A5E07-E12A-42F5-B949-7B9DD4AFB375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B59B215-041E-46A9-B4DE-8F1CD43568F2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5BE553-22A7-4940-AC9F-5A39F67C4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4F7D047A-7B1E-454F-A3E1-07FD51C85B4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Toma Posesion </vt:lpstr>
      <vt:lpstr>Registro Toma Poses </vt:lpstr>
      <vt:lpstr>Oport Termin Proc</vt:lpstr>
      <vt:lpstr>Regis Opor Term Pro</vt:lpstr>
      <vt:lpstr>GestionProcesosContratacion</vt:lpstr>
      <vt:lpstr>Reg_GestionProcesosCont</vt:lpstr>
      <vt:lpstr>Compras_Sostenibles</vt:lpstr>
      <vt:lpstr>Registro_ComprasSostenibles</vt:lpstr>
      <vt:lpstr>TramiteCertificaciones</vt:lpstr>
      <vt:lpstr>Reg_TramiteCertificaciones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Ruben Dario Moreno Posada</cp:lastModifiedBy>
  <cp:lastPrinted>2022-11-22T18:45:25Z</cp:lastPrinted>
  <dcterms:created xsi:type="dcterms:W3CDTF">2012-02-20T19:54:14Z</dcterms:created>
  <dcterms:modified xsi:type="dcterms:W3CDTF">2024-07-30T15:49:17Z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