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4\"/>
    </mc:Choice>
  </mc:AlternateContent>
  <bookViews>
    <workbookView xWindow="-20610" yWindow="-120" windowWidth="20730" windowHeight="9615" tabRatio="776" firstSheet="2" activeTab="3"/>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externalReferences>
    <externalReference r:id="rId14"/>
    <externalReference r:id="rId15"/>
  </externalReferences>
  <definedNames>
    <definedName name="_xlnm._FilterDatabase" localSheetId="10" hidden="1">'EDT- Actividades'!$B$7:$AI$23</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Interesados!$B$2:$H$20</definedName>
    <definedName name="_xlnm.Print_Area" localSheetId="7">'Plan de comunicaciones'!$B$2:$H$19</definedName>
    <definedName name="_xlnm.Print_Area" localSheetId="4">'Recursos Humanos'!$B$2:$G$14</definedName>
    <definedName name="_xlnm.Print_Area" localSheetId="8">Requerimientos!$B$2:$H$11</definedName>
    <definedName name="_xlnm.Print_Area" localSheetId="11">Riesgos!$B$2:$P$19</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11" l="1"/>
  <c r="P23" i="11"/>
  <c r="Q23" i="11"/>
  <c r="R23" i="11"/>
  <c r="S23" i="11"/>
  <c r="T23" i="11"/>
  <c r="U23" i="11"/>
  <c r="V23" i="11"/>
  <c r="W23" i="11"/>
  <c r="X23" i="11"/>
  <c r="Y23" i="11"/>
  <c r="N25" i="11" s="1"/>
  <c r="Z23" i="11"/>
  <c r="AA23" i="11"/>
  <c r="AB23" i="11"/>
  <c r="N24" i="11" s="1"/>
  <c r="AC23" i="11"/>
  <c r="AD23" i="11"/>
  <c r="AE23" i="11"/>
  <c r="AF23" i="11"/>
  <c r="AG23" i="11"/>
  <c r="AH23" i="11"/>
  <c r="AI23" i="11"/>
  <c r="N23" i="11"/>
  <c r="AJ17" i="11"/>
  <c r="J11" i="11"/>
  <c r="J12" i="11"/>
  <c r="J13" i="11"/>
  <c r="J14" i="11"/>
  <c r="J15" i="11"/>
  <c r="J16" i="11"/>
  <c r="J17" i="11"/>
  <c r="J18" i="11"/>
  <c r="J19" i="11"/>
  <c r="J20" i="11"/>
  <c r="J21" i="11"/>
  <c r="J22" i="11"/>
  <c r="AJ22" i="11"/>
  <c r="M22" i="11"/>
  <c r="AJ21" i="11"/>
  <c r="M21" i="11"/>
  <c r="AJ20" i="11"/>
  <c r="M20" i="11"/>
  <c r="AJ19" i="11"/>
  <c r="M19" i="11"/>
  <c r="AJ18" i="11"/>
  <c r="M18" i="11"/>
  <c r="M17" i="11"/>
  <c r="AJ16" i="11"/>
  <c r="M16" i="11"/>
  <c r="AJ15" i="11"/>
  <c r="M15" i="11"/>
  <c r="AJ14" i="11"/>
  <c r="M14" i="11"/>
  <c r="AJ13" i="11"/>
  <c r="M13" i="11"/>
  <c r="AJ12" i="11"/>
  <c r="M12" i="11"/>
  <c r="AJ11" i="11"/>
  <c r="M11" i="11"/>
  <c r="AJ10" i="11"/>
  <c r="M10" i="11"/>
  <c r="J10" i="11"/>
  <c r="F23" i="11" l="1"/>
  <c r="M23" i="11" l="1"/>
  <c r="B17" i="16" l="1"/>
  <c r="C7" i="4" l="1"/>
  <c r="D7" i="2" l="1"/>
  <c r="B16" i="16" l="1"/>
  <c r="B15" i="16" l="1"/>
  <c r="B14" i="16" l="1"/>
  <c r="D7" i="9"/>
  <c r="L2" i="11" l="1"/>
  <c r="L3" i="11"/>
  <c r="L4" i="11"/>
  <c r="D7" i="11"/>
  <c r="M4" i="9" l="1"/>
  <c r="M3" i="9"/>
  <c r="M2" i="9"/>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C7" i="7" l="1"/>
  <c r="D7" i="8"/>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 ref="B25" authorId="0" shapeId="0">
      <text>
        <r>
          <rPr>
            <b/>
            <sz val="9"/>
            <color indexed="81"/>
            <rFont val="Tahoma"/>
            <family val="2"/>
          </rPr>
          <t>OBJETIVOS DE PROYECTO:</t>
        </r>
        <r>
          <rPr>
            <sz val="9"/>
            <color indexed="81"/>
            <rFont val="Tahoma"/>
            <family val="2"/>
          </rPr>
          <t xml:space="preserve">
Incluir los objetivos que debe cumplir el proyecto
</t>
        </r>
      </text>
    </comment>
    <comment ref="D25"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 ref="B16" authorId="0" shapeId="0">
      <text>
        <r>
          <rPr>
            <b/>
            <sz val="9"/>
            <color indexed="81"/>
            <rFont val="Tahoma"/>
            <family val="2"/>
          </rPr>
          <t>DESCRIPCIÓN:</t>
        </r>
        <r>
          <rPr>
            <sz val="9"/>
            <color indexed="81"/>
            <rFont val="Tahoma"/>
            <family val="2"/>
          </rPr>
          <t xml:space="preserve">
Hacer una descripción de lo que se quiere medir</t>
        </r>
      </text>
    </comment>
    <comment ref="B17"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7"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7" authorId="1" shapeId="0">
      <text>
        <r>
          <rPr>
            <b/>
            <sz val="9"/>
            <color indexed="81"/>
            <rFont val="Tahoma"/>
            <family val="2"/>
          </rPr>
          <t>META:</t>
        </r>
        <r>
          <rPr>
            <sz val="9"/>
            <color indexed="81"/>
            <rFont val="Tahoma"/>
            <family val="2"/>
          </rPr>
          <t xml:space="preserve">
Valor que se quiere alcanzar (100%, 3 procesos, 5 unidades, 3 documentos)</t>
        </r>
      </text>
    </comment>
    <comment ref="G17" authorId="0" shapeId="0">
      <text>
        <r>
          <rPr>
            <b/>
            <sz val="9"/>
            <color indexed="81"/>
            <rFont val="Tahoma"/>
            <family val="2"/>
          </rPr>
          <t>FRECUENCIA DE MEDIDA:</t>
        </r>
        <r>
          <rPr>
            <sz val="9"/>
            <color indexed="81"/>
            <rFont val="Tahoma"/>
            <family val="2"/>
          </rPr>
          <t xml:space="preserve">
Indicar cada cuanto tiempo hay que tomar la medición</t>
        </r>
      </text>
    </comment>
    <comment ref="H17"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7"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9"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Indicar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<sst xmlns="http://schemas.openxmlformats.org/spreadsheetml/2006/main" count="550" uniqueCount="338">
  <si>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</si>
  <si>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</si>
  <si>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</si>
  <si>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</si>
  <si>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</si>
  <si>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</si>
  <si>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</si>
  <si>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</si>
  <si>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</si>
  <si>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</si>
  <si>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</si>
  <si>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</si>
  <si>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</si>
  <si>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</si>
  <si>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</si>
  <si>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</si>
  <si>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</si>
  <si>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</si>
  <si>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</si>
  <si>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</si>
  <si>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</si>
  <si>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</si>
  <si>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</si>
  <si>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</si>
  <si>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</si>
  <si>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</si>
  <si>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</si>
  <si>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</si>
  <si>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</si>
  <si>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</si>
  <si>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</si>
  <si>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</si>
  <si>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</si>
  <si>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</si>
  <si>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</si>
  <si>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</si>
  <si>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</si>
  <si>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</si>
  <si>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</si>
  <si>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</si>
  <si>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</si>
  <si>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</si>
  <si>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</si>
  <si>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</si>
  <si>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</si>
  <si>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</si>
  <si>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</si>
  <si>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</si>
  <si>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</si>
  <si>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</si>
  <si>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</si>
  <si>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</si>
  <si>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</si>
  <si>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</si>
  <si>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</si>
  <si>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</si>
  <si>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</si>
  <si>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</si>
  <si>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</si>
  <si>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</si>
  <si>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</si>
  <si>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</si>
  <si>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</si>
  <si>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</si>
  <si>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</si>
  <si>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</si>
  <si>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</si>
  <si>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mail</t>
  </si>
  <si>
    <t>teléfono</t>
  </si>
  <si>
    <t>Página 7 de 12</t>
  </si>
  <si>
    <t>CARGO</t>
  </si>
  <si>
    <t>TELEFONO</t>
  </si>
  <si>
    <t>CORREO ELECTRONICO</t>
  </si>
  <si>
    <t>INTERNO - EXTERNO</t>
  </si>
  <si>
    <t>POSICION FRENTE AL PROYECTO</t>
  </si>
  <si>
    <t>A favor</t>
  </si>
  <si>
    <t>Externo</t>
  </si>
  <si>
    <t>Neutral</t>
  </si>
  <si>
    <t>Página 8 de 12</t>
  </si>
  <si>
    <t>PLAN DE COMUNICACIÓN</t>
  </si>
  <si>
    <t>NOMBRE DE INTERESADO</t>
  </si>
  <si>
    <t>TIPO DE COMUNICACIÓN</t>
  </si>
  <si>
    <t>OBJETIVO</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</si>
  <si>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</si>
  <si>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</si>
  <si>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</si>
  <si>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</si>
  <si>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</si>
  <si>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</si>
  <si>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</si>
  <si>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</si>
  <si>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</si>
  <si>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</si>
  <si>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</si>
  <si>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</si>
  <si>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</si>
  <si>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</si>
  <si>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</si>
  <si>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</si>
  <si>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</si>
  <si>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</si>
  <si>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</si>
  <si>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</si>
  <si>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</si>
  <si>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</si>
  <si>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</si>
  <si>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</si>
  <si>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</si>
  <si>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</si>
  <si>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</si>
  <si>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</si>
  <si>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</si>
  <si>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</si>
  <si>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</si>
  <si>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FECHA CIERRE ACTIVIDAD/FECHA SEGUIMIENTO</t>
  </si>
  <si>
    <t>PORCENTAJE DE CUMPLIMIENTO/AVANCE</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</si>
  <si>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</si>
  <si>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</si>
  <si>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</si>
  <si>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</si>
  <si>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</si>
  <si>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</si>
  <si>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</si>
  <si>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</si>
  <si>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</si>
  <si>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</si>
  <si>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</si>
  <si>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</si>
  <si>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</si>
  <si>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</si>
  <si>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</si>
  <si>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</si>
  <si>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</si>
  <si>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</si>
  <si>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</si>
  <si>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</si>
  <si>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</si>
  <si>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</si>
  <si>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</si>
  <si>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</si>
  <si>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</si>
  <si>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</si>
  <si>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</si>
  <si>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</si>
  <si>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</si>
  <si>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</si>
  <si>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</si>
  <si>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</si>
  <si>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</si>
  <si>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</si>
  <si>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</si>
  <si>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</si>
  <si>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</si>
  <si>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</si>
  <si>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Líder Técnico</t>
  </si>
  <si>
    <t>Responsable por el desarrollo exitoso del proyecto
Toma decisiones claves en el proyecto
Realizar gestión y ayuda en la solución imprevistos con las partes interesadas y el equipo del proyecto</t>
  </si>
  <si>
    <t>Especifica las necesidades técnicas de la solución
Participa en el diseño de la solución
Participa en las pruebas de la solución
Verifica que la dependencia usuaria aprueba la solución</t>
  </si>
  <si>
    <t xml:space="preserve"> Nicolás Martínez Devia</t>
  </si>
  <si>
    <t>INTERNO</t>
  </si>
  <si>
    <t>Asesor del Despacho</t>
  </si>
  <si>
    <t xml:space="preserve"> Billy Escobar Pérez</t>
  </si>
  <si>
    <t>Superintendente de Sociedades</t>
  </si>
  <si>
    <t>BEscobar@supersociedades.gov.co</t>
  </si>
  <si>
    <t xml:space="preserve">Informar sobre el estado de avance del proyecto, sus consideraciones técnicas y en caso de ser necesario, sobre los posibles cambios que se deban implementar y que afecten la planificación del proyecto. </t>
  </si>
  <si>
    <t>Citación en Outlook</t>
  </si>
  <si>
    <t>Reunión / Correo electrónico</t>
  </si>
  <si>
    <t>Citación en Outlook / Correo electrónico</t>
  </si>
  <si>
    <t>Mayra Alejandra Jiménez Vega</t>
  </si>
  <si>
    <t>MarthaA@SUPERSOCIEDADES.GOV.CO</t>
  </si>
  <si>
    <t>MMantilla@SUPERSOCIEDADES.GOV.CO</t>
  </si>
  <si>
    <t>Santiago Londoño Correa</t>
  </si>
  <si>
    <t>SantiagoL@SUPERSOCIEDADES.GOV.CO</t>
  </si>
  <si>
    <t>Jorge Eduardo Cabrera Jaramillo</t>
  </si>
  <si>
    <t>Andrés Mauricio Cervantes Díaz</t>
  </si>
  <si>
    <t>ACervantes@SUPERSOCIEDADES.GOV.CO</t>
  </si>
  <si>
    <t>Director de Talento Humano</t>
  </si>
  <si>
    <t>Afecta la totalidad del proyecto</t>
  </si>
  <si>
    <t>Equipo de proyecto</t>
  </si>
  <si>
    <t>601 2201000</t>
  </si>
  <si>
    <t xml:space="preserve"> Nelson Castaño Velásquez</t>
  </si>
  <si>
    <t>Soad Helena Eljach Daguer</t>
  </si>
  <si>
    <t>FRECUENCIA CON QUE FRECUENCIA COMUNICA</t>
  </si>
  <si>
    <t>Ruby Ruth Ramírez Medina</t>
  </si>
  <si>
    <t>Registros fotográficos</t>
  </si>
  <si>
    <t xml:space="preserve">Comunicaciones </t>
  </si>
  <si>
    <t xml:space="preserve"> </t>
  </si>
  <si>
    <t>seljach@supersociedades.gov.co</t>
  </si>
  <si>
    <t>lcastellanos@supersociedades.gov.co</t>
  </si>
  <si>
    <t>Luis Guillermo Castellanos Camargo</t>
  </si>
  <si>
    <t>Asesora del Despacho</t>
  </si>
  <si>
    <t xml:space="preserve">Asesora del Despacho </t>
  </si>
  <si>
    <t>larodriguez@supersociedades.gov.co</t>
  </si>
  <si>
    <t>mjimenez@supersociedades.gov.co</t>
  </si>
  <si>
    <t>Superintendente Delegada de Intervención y Asuntos Financieros Especiales</t>
  </si>
  <si>
    <t>Superintendente Delegado de Asuntos Económicos y Societarios</t>
  </si>
  <si>
    <t>Superintendente Delegado de Procedimientos de  Insolvencia</t>
  </si>
  <si>
    <t>Jefe Oficina Asesora Jurídica</t>
  </si>
  <si>
    <t>Nicolás Martínez Devia</t>
  </si>
  <si>
    <t xml:space="preserve">Secretario General </t>
  </si>
  <si>
    <t>602 2201000</t>
  </si>
  <si>
    <t>nimartinez@supersociedades.gov.co</t>
  </si>
  <si>
    <t xml:space="preserve">Oficina Asesora de Planeación </t>
  </si>
  <si>
    <t>Billy Escobar Pérez</t>
  </si>
  <si>
    <t xml:space="preserve">
Reunión 
</t>
  </si>
  <si>
    <t>EQUIPO DE PROYECTO DEL PROVEEDOR</t>
  </si>
  <si>
    <t xml:space="preserve">Administración de Moodle </t>
  </si>
  <si>
    <t>Capacidad de infraestructura de hardware dedicada para el proyecto.</t>
  </si>
  <si>
    <t>Se tendrá acceso a la información existente y necesaria para el desarrollo del proyecto.
Se contará con la participación activa de los funcionarios que tengan incidencia directa o indirecta en el proyecto.
Se contará con los recursos financieros requeridos para la ejecución de las actividades propuestas.</t>
  </si>
  <si>
    <t>El Patrocinador asignará un Gerente de proyecto, quien liderará el proyecto.</t>
  </si>
  <si>
    <t>El Gerente de Proyecto liderará la ejecución y seguimiento del proyecto. Tomará decisiones respecto al proyecto. Debe tener una comunicación asertiva, manejo eficiente del tiempo.</t>
  </si>
  <si>
    <t>Coordinará que las actividades programadas se ejecuten en los plazos definidos.</t>
  </si>
  <si>
    <t>A FEBRERO</t>
  </si>
  <si>
    <t>MARZO</t>
  </si>
  <si>
    <t>ABRIL</t>
  </si>
  <si>
    <t>MAYO</t>
  </si>
  <si>
    <t>JUNIO</t>
  </si>
  <si>
    <t>JULIO</t>
  </si>
  <si>
    <t>AGOSTO</t>
  </si>
  <si>
    <t>SEPTIEMBRE</t>
  </si>
  <si>
    <t>OCTUBRE</t>
  </si>
  <si>
    <t>NOVIEMBRE</t>
  </si>
  <si>
    <t>DICIEMBRE</t>
  </si>
  <si>
    <t>% programado</t>
  </si>
  <si>
    <t>% ejecutado</t>
  </si>
  <si>
    <t>RodrigoRP@SUPERSOCIEDADES.GOV.CO</t>
  </si>
  <si>
    <t xml:space="preserve">Carlos Augusto García </t>
  </si>
  <si>
    <t>Contratación de las personas que garanticen la operatividad del proyecto.</t>
  </si>
  <si>
    <t>Solicitud de registro ante la SIC</t>
  </si>
  <si>
    <t>Estudios previos radicados y contratos suscritos</t>
  </si>
  <si>
    <t>5 cursos en Moodle</t>
  </si>
  <si>
    <t xml:space="preserve">Gerente Proyecto
Líder Funcional
Dirección TIC
</t>
  </si>
  <si>
    <t xml:space="preserve">Contenido del Portal actualizado
Moodle y Portal Integrado </t>
  </si>
  <si>
    <t xml:space="preserve">Tramitar el registro de la marca ante la Superintendencia de Industria y Comercio. </t>
  </si>
  <si>
    <t>Implementación de cinco (5) cursos.</t>
  </si>
  <si>
    <t>Retrasos en la vinculación de los contratistas.</t>
  </si>
  <si>
    <t xml:space="preserve">Falta de tiempo por parte de los integrantes del equipo de proyecto y responsables del contenido de los cursos. </t>
  </si>
  <si>
    <t>Contrato vigente de soporte.</t>
  </si>
  <si>
    <t>DTIC</t>
  </si>
  <si>
    <t>Cambios de personal relacionado directamente con la ejecución del proyecto.</t>
  </si>
  <si>
    <t xml:space="preserve">Recortes o reasignaciones del presupuesto que se tiene previsto para el proyecto. </t>
  </si>
  <si>
    <t xml:space="preserve">Gestionar la apropiación de los recursos requeridos para el desarrollo del proyecto. </t>
  </si>
  <si>
    <t xml:space="preserve">Capacidad técnica de la infraestructura de hardware y fallas en la plataforma. </t>
  </si>
  <si>
    <t>Concertar con los jefes y líderes los tiempos requeridos para el desarrollo de las actividades.</t>
  </si>
  <si>
    <t>Registros fotográficos
Listados de asistencias</t>
  </si>
  <si>
    <t>Elaboración de la presentación respecto a la temática definida por la OAJ en torno al Derecho Societario y coordinación con el Grupo de Comunicaciones, las Intendencias Regionales y las Cámaras de Comercio, la promoción de las capacitaciones que serán realizadas de forma presencial, así como la logística de las mismas.</t>
  </si>
  <si>
    <t>Oficina Asesora Jurídica</t>
  </si>
  <si>
    <t xml:space="preserve">Ejecución del Plan de Comunicaciones. </t>
  </si>
  <si>
    <t>Comunicado de la Reunión</t>
  </si>
  <si>
    <t>Ejecutar ocho (8) capacitaciones durante el 2024, respecto a la temática definida por la OAJ en torno al Derecho Societario.</t>
  </si>
  <si>
    <t>Dirección Académica</t>
  </si>
  <si>
    <t>Desarrollo Moodle (Diseñadora)</t>
  </si>
  <si>
    <t>Director de Tecnología de la Información y las Comunicaciones</t>
  </si>
  <si>
    <t>Gerente Proyecto, líder técnico y funcional</t>
  </si>
  <si>
    <t>Inicio de los trámites contractuales con anticipación.</t>
  </si>
  <si>
    <t>Rodrigo Riaño Pineda</t>
  </si>
  <si>
    <t>Plan de comunicaciones, evento de lanzamiento y campaña de sostenimiento.</t>
  </si>
  <si>
    <t>Comunicar  requerimientos funcionales del proyecto.</t>
  </si>
  <si>
    <t>Comunicar  requerimientos técnicos del proyecto.</t>
  </si>
  <si>
    <t>Informar sobre el avance del proyecto.</t>
  </si>
  <si>
    <t>Revisión y actualización en los casos que se requiera,  de los ocho (8) cursos implementados en la vigencia 2023.</t>
  </si>
  <si>
    <t>Contenidos completos, las ayudas pedagógicas implementadas y disponibles en la plataforma Moodle.</t>
  </si>
  <si>
    <t>Centralizar los esfuerzos de formación de las diferentes unidades misionales de la Entidad, para potenciar el impacto que puedan tener dichas actividades.</t>
  </si>
  <si>
    <t xml:space="preserve">Consolidación del micrositio del proyecto en el portal web de la Entidad, con su contenido actualizado e integrado con la plataforma Moodle. </t>
  </si>
  <si>
    <t xml:space="preserve">Comunicaciones 
Gerente Proyecto
Dirección Talento Humano </t>
  </si>
  <si>
    <t>Despacho del  Superintendente 
Dirección de Talento Humano
Gerente Proyecto</t>
  </si>
  <si>
    <t xml:space="preserve">Tramitar el registro de la marca.  </t>
  </si>
  <si>
    <t xml:space="preserve">
Dirección de Talento Humano
Gerente Proyecto
Comunicaciones 
</t>
  </si>
  <si>
    <t xml:space="preserve">Dirección TIC
Dirección de Talento Humano
Gerente Proyecto
Comunicaciones </t>
  </si>
  <si>
    <t>Implementación de cinco (5) cursos en la Plataforma Moodle.</t>
  </si>
  <si>
    <t>Unificación y ejecución de la agenda pedagógica de la Entidad, incluyendo la agenda pedagógica del Superintendente.</t>
  </si>
  <si>
    <t>Consolidar el modelo de gestión del conocimiento y la innovación.</t>
  </si>
  <si>
    <t>Procesos.</t>
  </si>
  <si>
    <t>Unificar y ejecutar la agenda pedagógica de la Entidad (eventos y capacitaciones).</t>
  </si>
  <si>
    <t xml:space="preserve">Consolidar el micrositio del proyecto en el portal web de la Entidad, con su contenido actualizado e integrado con la plataforma Moodle. </t>
  </si>
  <si>
    <t>Estructurar 5 cursos y su desarrollo en la plataforma Moodle.</t>
  </si>
  <si>
    <t xml:space="preserve">
Informe de la unificación y ejecución de la agenda pedagógica de la Entidad, incluyendo la agenda pedagógica del Superintendente.
Consolidación del micrositio del proyecto en el portal web de la Entidad.
Solicitud del registro de la marca ante la Superintendencia de Industria y Comercio. 
Cinco (5) cursos operativos en Moodle para la vigencia 2024. 
</t>
  </si>
  <si>
    <t>Presentación (1)
Piezas publicitarias (8)</t>
  </si>
  <si>
    <t>Elaboración video introductorio del CESS y plantilla para presentaciones.</t>
  </si>
  <si>
    <t>Informe con registro fotográfico y la agenda ejecutada</t>
  </si>
  <si>
    <t>Correo de validación con Responsables funcionales o correo de confirmación de actualización de los cursos</t>
  </si>
  <si>
    <t>Asegurar la gestión del conocimiento relacionada con el desarrollo del proyecto.</t>
  </si>
  <si>
    <t>Centro de Estudios Societarios- CESS 2024</t>
  </si>
  <si>
    <t xml:space="preserve">Claudia Guevara              </t>
  </si>
  <si>
    <t xml:space="preserve">Consolidación del micro sitio del proyecto en el portal web de la Entidad, con su contenido actualizado e integrado con la plataforma Moodle. </t>
  </si>
  <si>
    <t>Informe con registro fotográfico y la agenda ejecutada. 
Micrositio del proyecto con su contenido actualizado e integrado con la plataforma Moodle, validado por DTIC, Dirección Talento Humano y Gerente Proyecto.
Soporte de la radicación del trámite de registro de marca.
Cinco (5) cursos operativos en Moodle, validados por la DTIC y los expertos funcionales.</t>
  </si>
  <si>
    <t>Micrositio del proyecto con su contenido actualizado e integrado con la plataforma Moodle, validado por DTIC, Dirección Talento Humano y Gerente Proyecto.</t>
  </si>
  <si>
    <t>Superintendente Delegado de Procedimientos Mercantiles</t>
  </si>
  <si>
    <t>Cronograma</t>
  </si>
  <si>
    <t>Video y plantilla de presentaciones</t>
  </si>
  <si>
    <t>Lider técnico</t>
  </si>
  <si>
    <t>Equipo</t>
  </si>
  <si>
    <r>
      <t xml:space="preserve">Definir los Objetivos del Proyecto y el Plan de Trabajo
Realizar seguimiento periodico al Plan de Trabajo
Coordinar al equipo de proyecto
Realizar la gestión sobre los recursos del proyecto 
</t>
    </r>
    <r>
      <rPr>
        <sz val="11"/>
        <color theme="1"/>
        <rFont val="Calibri Light"/>
        <family val="2"/>
      </rPr>
      <t>Punto de contacto con el implementador externo y fábrica de Software</t>
    </r>
    <r>
      <rPr>
        <sz val="11"/>
        <rFont val="Calibri Light"/>
        <family val="2"/>
      </rPr>
      <t xml:space="preserve">
Gestionar los riesgos del proyecto
Elaborar los estudios previos cuando aplique
Liderar la gestión del cambio del proyecto</t>
    </r>
  </si>
  <si>
    <t>Especificar las necesidades funcionales de la solución
Participar en el diseño de la solución
Participar en las pruebas de la solución
Verificar que la dependencia usuaria apruebe la solución</t>
  </si>
  <si>
    <t>Informar sobre el estado de avance del proyecto y el cumplimiento a la Política de Gestión de Conocimiento y la Innovación.</t>
  </si>
  <si>
    <t>Cumplimiento de los lineamientos definidos en la Política de Gestión de Conocimiento y la Innovación</t>
  </si>
  <si>
    <t>No incluyen los programas de educación formal a los que se inscriben los servidores públicos en la convocatoria semestral en convenio con ICETEX.</t>
  </si>
  <si>
    <t>Jefe Oficina Asesora de Planeación</t>
  </si>
  <si>
    <t>Dar cumplimiento a los lineamientos y requerimientos que se determinen para el cumplimiento de la Política de Gestión del Conocimiento y la Innovación</t>
  </si>
  <si>
    <t>Lanzamiento CESS a externos.</t>
  </si>
  <si>
    <r>
      <rPr>
        <b/>
        <sz val="12"/>
        <color rgb="FF0000FF"/>
        <rFont val="Calibri Light"/>
        <family val="2"/>
      </rPr>
      <t xml:space="preserve">Febrero: </t>
    </r>
    <r>
      <rPr>
        <sz val="12"/>
        <color rgb="FF0000FF"/>
        <rFont val="Calibri Light"/>
        <family val="2"/>
      </rPr>
      <t xml:space="preserve">Se elaboró video introductorio. Se anexa link: https://nam02.safelinks.protection.outlook.com/?url=https%3A%2F%2Fsupersociedades365-my.sharepoint.com%2F%3Av%3A%2Fg%2Fpersonal%2Facristancho_supersociedades_gov_co%2FES7sxmpB-ONNro3NZuMtdL0BXmvXxVdVM745qym4J6aqAA%3Fnav%3DeyJyZWZlcnJhbEluZm8iOnsicmVmZXJyYWxBcHAiOiJPbmVEcml2ZUZvckJ1c2luZXNzIiwicmVmZXJyYWxBcHBQbGF0Zm9ybSI6IldlYiIsInJlZmVycmFsTW9kZSI6InZpZXciLCJyZWZlcnJhbFZpZXciOiJNeUZpbGVzTGlua0NvcHkifX0%26e%3DJUNgX3&amp;data=05%7C02%7CSEljach%40SUPERSOCIEDADES.GOV.CO%7C47e681862dcb48451b8508dc36d02692%7C6ee94c34bbd64647a4830e196a4de0ff%7C0%7C0%7C638445514846065580%7CUnknown%7CTWFpbGZsb3d8eyJWIjoiMC4wLjAwMDAiLCJQIjoiV2luMzIiLCJBTiI6Ik1haWwiLCJXVCI6Mn0%3D%7C0%7C%7C%7C&amp;sdata=cYlQBzoBnlPZT7Bc2nZVjSC1mAVkzdMCdiAGAUzOXe0%3D&amp;reserved=0
</t>
    </r>
    <r>
      <rPr>
        <b/>
        <sz val="12"/>
        <color rgb="FF0000FF"/>
        <rFont val="Calibri Light"/>
        <family val="2"/>
      </rPr>
      <t xml:space="preserve">Marzo: </t>
    </r>
    <r>
      <rPr>
        <sz val="12"/>
        <color rgb="FF0000FF"/>
        <rFont val="Calibri Light"/>
        <family val="2"/>
      </rPr>
      <t xml:space="preserve">Se elaboró plantilla de presentaciones para las capacitaciones. </t>
    </r>
  </si>
  <si>
    <t xml:space="preserve">Reunión de Trabajo con ASCUN para establecer procedimiento de relacionamiento y alianzas con Universidades. </t>
  </si>
  <si>
    <r>
      <t xml:space="preserve">El proyecto contempla 2 campos de acción: i) La unificación y ejecución de la agenda pedagógica de la Entidad, materializada a través de eventos y capacitaciones y ii) La consolidación de una Plataforma de Aprendizaje Abierta y Permanente (Moodle), como herramienta para afianzar y divulgar el conocimiento generado en la entidad, a través de cursos interactivos.
</t>
    </r>
    <r>
      <rPr>
        <sz val="12"/>
        <color theme="1"/>
        <rFont val="Calibri Light"/>
        <family val="2"/>
      </rPr>
      <t xml:space="preserve">
En consecuencia, los anteriores, se reflejarán el micrositio del proyecto en el portal web de la Entidad.</t>
    </r>
  </si>
  <si>
    <t>18 abril de 2024</t>
  </si>
  <si>
    <r>
      <rPr>
        <b/>
        <sz val="12"/>
        <color rgb="FF0000FF"/>
        <rFont val="Calibri Light"/>
        <family val="2"/>
      </rPr>
      <t xml:space="preserve">Febrero: </t>
    </r>
    <r>
      <rPr>
        <sz val="12"/>
        <color rgb="FF0000FF"/>
        <rFont val="Calibri Light"/>
        <family val="2"/>
      </rPr>
      <t xml:space="preserve">Se elaboró la presentación respecto de la temática escogida, esto es, “Novedades del Decreto 0046 de 2024 y Régimen de Administradores de Sociedades Comerciales”.  Se inicia la coordinación de los espacios para programar las primeras jornadas de capacitación. </t>
    </r>
    <r>
      <rPr>
        <b/>
        <sz val="12"/>
        <color rgb="FF0000FF"/>
        <rFont val="Calibri Light"/>
        <family val="2"/>
      </rPr>
      <t xml:space="preserve">
Abril:</t>
    </r>
    <r>
      <rPr>
        <sz val="12"/>
        <color rgb="FF0000FF"/>
        <rFont val="Calibri Light"/>
        <family val="2"/>
      </rPr>
      <t>Se coordinó con las Cámaras de Comercio de Aburrá Sur, Cali y Manizales, el desarrollo de la actividad los días 11 de abril, 25 de abril y 23 de mayo, respectivamente. Se adjuntan Piezas publicitarias.</t>
    </r>
    <r>
      <rPr>
        <b/>
        <sz val="12"/>
        <color rgb="FF0000FF"/>
        <rFont val="Calibri Light"/>
        <family val="2"/>
      </rPr>
      <t xml:space="preserve">
Mayo:</t>
    </r>
    <r>
      <rPr>
        <sz val="12"/>
        <color rgb="FF0000FF"/>
        <rFont val="Calibri Light"/>
        <family val="2"/>
      </rPr>
      <t>Se coordinó con las Cámaras de comercio el  desarrollo de las siguientes capacitaciones:
-13 de Junio de 2024: Capacitación Cámara de Comercio de Pereira.
-19 de Junio de 2024: Capacitación Cpamara de Comercio de Santa Marta. 
Se adjuntan piezas publicitarias.</t>
    </r>
  </si>
  <si>
    <r>
      <t>Abril:</t>
    </r>
    <r>
      <rPr>
        <sz val="12"/>
        <color rgb="FF0000FF"/>
        <rFont val="Calibri Light"/>
        <family val="2"/>
      </rPr>
      <t xml:space="preserve"> se ejecutaron 2  capacitaciones, a saber: 11 de abril de 2024 – Cámara de Comercio de Aburrá Sur (Itagüí, ANT.) Se adjunta registro fotográfico de la instalación y listado de inscritos. 25 de abril de 2024 – Cámara de Comercio de Cali. Se adjunta registro fotográfico de la instalación y listado de asistentes.</t>
    </r>
    <r>
      <rPr>
        <b/>
        <sz val="12"/>
        <color rgb="FF0000FF"/>
        <rFont val="Calibri Light"/>
        <family val="2"/>
      </rPr>
      <t xml:space="preserve">
Mayo</t>
    </r>
    <r>
      <rPr>
        <sz val="12"/>
        <color rgb="FF0000FF"/>
        <rFont val="Calibri Light"/>
        <family val="2"/>
      </rPr>
      <t xml:space="preserve">: se ejecuta una capacitación enl día 23 de mayo de 2024 en la Cámara de Comercio de Manizales. Se adjunta registro fotográfico de la instalación y listado de los inscritos.
</t>
    </r>
    <r>
      <rPr>
        <b/>
        <sz val="12"/>
        <color rgb="FF0000FF"/>
        <rFont val="Calibri Light"/>
        <family val="2"/>
      </rPr>
      <t xml:space="preserve">Junio: </t>
    </r>
    <r>
      <rPr>
        <sz val="12"/>
        <color rgb="FF0000FF"/>
        <rFont val="Calibri Light"/>
        <family val="2"/>
      </rPr>
      <t>se desarrollaron dos (2) capacitaciones, a saber: 13 de junio de 2024 – Cámara de Comercio de Pereira. Se adjunta listado de asistentes y 19 de junio de 2024 – Cámara de Comercio de Santa Marta. Se adjunta registro fotográfico de la instalación y listado de asistentes.</t>
    </r>
  </si>
  <si>
    <r>
      <t>Abril:</t>
    </r>
    <r>
      <rPr>
        <sz val="12"/>
        <color rgb="FF0000FF"/>
        <rFont val="Calibri Light"/>
        <family val="2"/>
      </rPr>
      <t xml:space="preserve">se estableció la realización en Tunja, en el marco del evento de promoción de empresas, el 1 y 2 de agosto. 
</t>
    </r>
    <r>
      <rPr>
        <b/>
        <sz val="12"/>
        <color rgb="FF0000FF"/>
        <rFont val="Calibri Light"/>
        <family val="2"/>
      </rPr>
      <t>Mayo:</t>
    </r>
    <r>
      <rPr>
        <sz val="12"/>
        <color rgb="FF0000FF"/>
        <rFont val="Calibri Light"/>
        <family val="2"/>
      </rPr>
      <t xml:space="preserve">se reprogramó la realización en Bogotá, en el marco de actividad pedagógica bandera del Superintendente, primer Congreso de Salvamento Empresarial a realizarse el 15 y 16 de agosto. 
</t>
    </r>
    <r>
      <rPr>
        <b/>
        <sz val="12"/>
        <color rgb="FF0000FF"/>
        <rFont val="Calibri Light"/>
        <family val="2"/>
      </rPr>
      <t>Junio:</t>
    </r>
    <r>
      <rPr>
        <sz val="12"/>
        <color rgb="FF0000FF"/>
        <rFont val="Calibri Light"/>
        <family val="2"/>
      </rPr>
      <t xml:space="preserve"> se reprogramó  el  Primer Congreso de Salvamento Empresarial para el mes de noviembre.</t>
    </r>
  </si>
  <si>
    <r>
      <rPr>
        <b/>
        <sz val="11"/>
        <rFont val="Calibri Light"/>
        <family val="2"/>
      </rPr>
      <t>Billy Escobar Pérez</t>
    </r>
    <r>
      <rPr>
        <sz val="11"/>
        <rFont val="Calibri Light"/>
        <family val="2"/>
      </rPr>
      <t xml:space="preserve"> -
Superintendente de Sociedades</t>
    </r>
  </si>
  <si>
    <r>
      <rPr>
        <b/>
        <sz val="11"/>
        <color theme="1"/>
        <rFont val="Calibri Light"/>
        <family val="2"/>
      </rPr>
      <t>Eliana Patricia Ardila Sánchez</t>
    </r>
    <r>
      <rPr>
        <sz val="11"/>
        <color theme="1"/>
        <rFont val="Calibri Light"/>
        <family val="2"/>
      </rPr>
      <t xml:space="preserve">
Director de Talento Humano</t>
    </r>
  </si>
  <si>
    <r>
      <rPr>
        <b/>
        <sz val="11"/>
        <rFont val="Calibri Light"/>
        <family val="2"/>
      </rPr>
      <t>Mayra Isabel González Núñez</t>
    </r>
    <r>
      <rPr>
        <sz val="11"/>
        <rFont val="Calibri Light"/>
        <family val="2"/>
      </rPr>
      <t xml:space="preserve">
Director de Tecnologías de la Información y las Comunicaciones</t>
    </r>
  </si>
  <si>
    <t>Eliana Patricia Ardila Sánchez</t>
  </si>
  <si>
    <t>Eardila@SUPERSOCIEDADES.GOV.CO</t>
  </si>
  <si>
    <t>Mónica Lucia Fernández Muñoz</t>
  </si>
  <si>
    <t>MFernandez@SUPERSOCIEDADES.GOV.CO</t>
  </si>
  <si>
    <t>Elsa María López Roca</t>
  </si>
  <si>
    <t>ElsaL@SUPERSOCIEDADES.GOV.CO</t>
  </si>
  <si>
    <t>Diana Constanza Bonilla Madrid</t>
  </si>
  <si>
    <t>DBonilla@supersociedades.gov.co</t>
  </si>
  <si>
    <t>Mayra Isabel González Núñez</t>
  </si>
  <si>
    <t xml:space="preserve">Superintendente Delegado de Supervisión Societaria </t>
  </si>
  <si>
    <t>Dirección TIC
Líder Funcional
Gerente Proyecto</t>
  </si>
  <si>
    <t>Diseño del Programa Formador de Formadores y la realización de jornadas de capacitación al  grupo piloto de funcionarios (siendo estas jornadas la implementación de una de las fases del programa).</t>
  </si>
  <si>
    <t xml:space="preserve">Documento Maestro del  Programa.  
Registro Fotográfico de las Jornadas de Capacitación.
</t>
  </si>
  <si>
    <t xml:space="preserve">Gerente Proyecto
Dirección de Talento Humano
</t>
  </si>
  <si>
    <t>Despacho  Superintendente
Dirección de Talento Humano
Gerente Proyecto
Comunicaciones</t>
  </si>
  <si>
    <r>
      <rPr>
        <b/>
        <sz val="11"/>
        <color theme="1"/>
        <rFont val="Calibri Light"/>
        <family val="2"/>
      </rPr>
      <t>Rodrigo Lupercio Riaño Pineda</t>
    </r>
    <r>
      <rPr>
        <sz val="11"/>
        <color theme="1"/>
        <rFont val="Calibri Light"/>
        <family val="2"/>
      </rPr>
      <t xml:space="preserve">
Asesor del Despacho</t>
    </r>
  </si>
  <si>
    <r>
      <rPr>
        <sz val="11"/>
        <color theme="1"/>
        <rFont val="Calibri Light"/>
        <family val="2"/>
      </rPr>
      <t>Reportar estado avance del proyecto.</t>
    </r>
    <r>
      <rPr>
        <sz val="11"/>
        <color rgb="FFFF0000"/>
        <rFont val="Calibri Light"/>
        <family val="2"/>
      </rPr>
      <t xml:space="preserve">
</t>
    </r>
    <r>
      <rPr>
        <sz val="11"/>
        <color theme="1"/>
        <rFont val="Calibri Light"/>
        <family val="2"/>
      </rPr>
      <t>Consultarle sobre decisiones relevantes del proyecto.
Informarles novedades relevantes del proyectos.</t>
    </r>
  </si>
  <si>
    <r>
      <t xml:space="preserve">
</t>
    </r>
    <r>
      <rPr>
        <sz val="11"/>
        <color theme="1"/>
        <rFont val="Calibri Light"/>
        <family val="2"/>
      </rPr>
      <t>Rodrigo Riaño Pineda</t>
    </r>
  </si>
  <si>
    <t>Diana Constanza Bonilla</t>
  </si>
  <si>
    <t>Mayra Isabel González Núñez
Rodrigo Lupercio Riaño</t>
  </si>
  <si>
    <t>Rodrigo Lupercio Riaño</t>
  </si>
  <si>
    <r>
      <t xml:space="preserve">Marzo: </t>
    </r>
    <r>
      <rPr>
        <sz val="12"/>
        <color rgb="FF0000FF"/>
        <rFont val="Calibri Light"/>
        <family val="2"/>
      </rPr>
      <t xml:space="preserve">Se envió a contratación el ECO del ingeniero de la Plataforma Moodle para revisión y se recibieron los comentarios. Carlos García presentó propuesta de Plan de Trabajo para la elaboración del ECO y posterior contratación. 
</t>
    </r>
    <r>
      <rPr>
        <b/>
        <sz val="12"/>
        <color rgb="FF0000FF"/>
        <rFont val="Calibri Light"/>
        <family val="2"/>
      </rPr>
      <t xml:space="preserve">Abril: </t>
    </r>
    <r>
      <rPr>
        <sz val="12"/>
        <color rgb="FF0000FF"/>
        <rFont val="Calibri Light"/>
        <family val="2"/>
      </rPr>
      <t xml:space="preserve">Se radicó en contratación toda la documentación previamente revisada y ajustada para el contratista Administrador de la Plataforma Moodle.   Para el diseñador  de Moodle,  se  validaron y subsanaron los  documentos del contratista, se estructuró borrador de Estudio previo y se envió a contratos para asignación de abogado y revisión del mismo; solicitud ADP y CDP y Generación de borrador de certificado de idoneidad. Con relación a la contratación de Carlos García para la Dirección Pedagógica, se elaboró estudio previo y se ajustó el plan de trabajo por el remitido.
</t>
    </r>
    <r>
      <rPr>
        <b/>
        <sz val="12"/>
        <color rgb="FF0000FF"/>
        <rFont val="Calibri Light"/>
        <family val="2"/>
      </rPr>
      <t xml:space="preserve">Mayo: </t>
    </r>
    <r>
      <rPr>
        <sz val="12"/>
        <color rgb="FF0000FF"/>
        <rFont val="Calibri Light"/>
        <family val="2"/>
      </rPr>
      <t xml:space="preserve">Se suscribió el contrato del Ingeniero de la Plataforma Moodle y se remitió a contratación la versión final del ECO con los documentos del Diseñador de Moodle. El candidado a director pedagódico, renunció a la suscripción del contrato, por lo que se inició la búsqueda de su reemplazo. 
</t>
    </r>
    <r>
      <rPr>
        <b/>
        <sz val="12"/>
        <color rgb="FF0000FF"/>
        <rFont val="Calibri Light"/>
        <family val="2"/>
      </rPr>
      <t xml:space="preserve">Junio: </t>
    </r>
    <r>
      <rPr>
        <sz val="12"/>
        <color rgb="FF0000FF"/>
        <rFont val="Calibri Light"/>
        <family val="2"/>
      </rPr>
      <t xml:space="preserve">Se oficializó a contratación el proceso para la vinculación del Diseñador de  cursos en Moodle.
</t>
    </r>
    <r>
      <rPr>
        <b/>
        <sz val="12"/>
        <color rgb="FF0000FF"/>
        <rFont val="Calibri Light"/>
        <family val="2"/>
      </rPr>
      <t xml:space="preserve">Julio: </t>
    </r>
    <r>
      <rPr>
        <sz val="12"/>
        <color rgb="FF0000FF"/>
        <rFont val="Calibri Light"/>
        <family val="2"/>
      </rPr>
      <t xml:space="preserve">se firmó el contrato del diseñador de Moodle y se solicitó al candidato a contratista para la actividad 11 su documentación y propuesta.
                                                                                                                                                                                                                                                                   </t>
    </r>
  </si>
  <si>
    <r>
      <rPr>
        <b/>
        <sz val="12"/>
        <color rgb="FF0000FF"/>
        <rFont val="Calibri Light"/>
        <family val="2"/>
      </rPr>
      <t>Marzo:</t>
    </r>
    <r>
      <rPr>
        <sz val="12"/>
        <color rgb="FF0000FF"/>
        <rFont val="Calibri Light"/>
        <family val="2"/>
      </rPr>
      <t xml:space="preserve"> Se inició la campaña de expectativa del proyecto con un comunicado (mailing) a funcionarios, con video introductorio del Superintendente. 
</t>
    </r>
    <r>
      <rPr>
        <b/>
        <sz val="12"/>
        <color rgb="FF0000FF"/>
        <rFont val="Calibri Light"/>
        <family val="2"/>
      </rPr>
      <t>Junio:</t>
    </r>
    <r>
      <rPr>
        <sz val="12"/>
        <color rgb="FF0000FF"/>
        <rFont val="Calibri Light"/>
        <family val="2"/>
      </rPr>
      <t xml:space="preserve"> Se inició con la referencia en redes sociales al proyecto así como en los comunicados internos, de las actividades pedagógicas. Asimismo, se presentó video del Superintendente bajo CESS en el Congreso Internacional de Derecho, Criminología y Ciencias Forenses. Se presenta a comunicaciones primera cápsula de mailing para elaboración de pieza y envío interno.
</t>
    </r>
    <r>
      <rPr>
        <b/>
        <sz val="12"/>
        <color rgb="FF0000FF"/>
        <rFont val="Calibri Light"/>
        <family val="2"/>
      </rPr>
      <t xml:space="preserve">Julio: </t>
    </r>
    <r>
      <rPr>
        <sz val="12"/>
        <color rgb="FF0000FF"/>
        <rFont val="Calibri Light"/>
        <family val="2"/>
      </rPr>
      <t xml:space="preserve"> </t>
    </r>
    <r>
      <rPr>
        <b/>
        <sz val="12"/>
        <color rgb="FF0000FF"/>
        <rFont val="Calibri Light"/>
        <family val="2"/>
      </rPr>
      <t>Se actualizó el plan de comunicaciones de acuerdo a las nuevas necesidades del proyecto. Asimismo se estableció que se acordarían con comunicaciones mensualmente las actividades del plan a ejecutar, sin perjuicio de aquellas que se deben realizar de manera permanente tales como uso del logo y video del proyecto en las invitaciones a eventos y en las presentaciones. (extra)</t>
    </r>
  </si>
  <si>
    <r>
      <rPr>
        <b/>
        <sz val="12"/>
        <color rgb="FF0000FF"/>
        <rFont val="Calibri Light"/>
        <family val="2"/>
      </rPr>
      <t>Febrero:</t>
    </r>
    <r>
      <rPr>
        <sz val="12"/>
        <color rgb="FF0000FF"/>
        <rFont val="Calibri Light"/>
        <family val="2"/>
      </rPr>
      <t xml:space="preserve"> Considerando que el logo del CESS debe tener VoBo de Presidencia, trámite que se debe realizar a través de MINCIT, se remitió para su aprobación. 
</t>
    </r>
    <r>
      <rPr>
        <b/>
        <sz val="12"/>
        <color rgb="FF0000FF"/>
        <rFont val="Calibri Light"/>
        <family val="2"/>
      </rPr>
      <t xml:space="preserve">Abril: </t>
    </r>
    <r>
      <rPr>
        <sz val="12"/>
        <color rgb="FF0000FF"/>
        <rFont val="Calibri Light"/>
        <family val="2"/>
      </rPr>
      <t xml:space="preserve">MINCIT realizó observaciones al logo, las cuales fueron atendidas como consta en el archivo soporte. Sin embargo, estamos a  la espera de un espacio para socializarlos. 
</t>
    </r>
    <r>
      <rPr>
        <b/>
        <sz val="12"/>
        <color rgb="FF0000FF"/>
        <rFont val="Calibri Light"/>
        <family val="2"/>
      </rPr>
      <t xml:space="preserve">Mayo: </t>
    </r>
    <r>
      <rPr>
        <sz val="12"/>
        <color rgb="FF0000FF"/>
        <rFont val="Calibri Light"/>
        <family val="2"/>
      </rPr>
      <t xml:space="preserve">Se continúa con los ajustes al logo de conformidad con las solicitudes de la Secretaría de Comunicaciones de la Presidencia de la República, para recibir la aprobación, a través de la plataforma SAMI.
</t>
    </r>
    <r>
      <rPr>
        <b/>
        <sz val="12"/>
        <color rgb="FF0000FF"/>
        <rFont val="Calibri Light"/>
        <family val="2"/>
      </rPr>
      <t xml:space="preserve">Junio: </t>
    </r>
    <r>
      <rPr>
        <sz val="12"/>
        <color rgb="FF0000FF"/>
        <rFont val="Calibri Light"/>
        <family val="2"/>
      </rPr>
      <t xml:space="preserve">Considerando la entrada en vigencia de la ley "Chao Marcas" y en consecuencia el nuevo Manual de Identidad Visual de la Superintendencia, cesa el trámite del registro de la marca, por no requerirse. Siendo así, se consulta a la OAJ si en adelante ya se puede hablar de Centro de Etsudios Societarios al público, eliminando la palabra "Proyecto". </t>
    </r>
  </si>
  <si>
    <r>
      <rPr>
        <b/>
        <sz val="12"/>
        <color rgb="FF0000FF"/>
        <rFont val="Calibri Light"/>
        <family val="2"/>
      </rPr>
      <t xml:space="preserve">Marzo: </t>
    </r>
    <r>
      <rPr>
        <sz val="12"/>
        <color rgb="FF0000FF"/>
        <rFont val="Calibri Light"/>
        <family val="2"/>
      </rPr>
      <t xml:space="preserve">Se realizaron reuniones con TIC para explicación sobre la necesidad de la actualización de los contenidos de las Delegaturas en la página web y realizaron la validación de las fichas para establecer línea de trabajo.
Asimismo, se cambió en la página web el banner de la Plataforma de Aprendizaje Permanente por la del proyecto, y se incluyó la descripción del mismo. 
</t>
    </r>
    <r>
      <rPr>
        <b/>
        <sz val="12"/>
        <color rgb="FF0000FF"/>
        <rFont val="Calibri Light"/>
        <family val="2"/>
      </rPr>
      <t xml:space="preserve">Abril: </t>
    </r>
    <r>
      <rPr>
        <sz val="12"/>
        <color rgb="FF0000FF"/>
        <rFont val="Calibri Light"/>
        <family val="2"/>
      </rPr>
      <t xml:space="preserve">El área de Teconología eliminó los contenidos solicitados por cada Delegatura,  con base en la ficha de contenidos de cada una de ellas. 
</t>
    </r>
    <r>
      <rPr>
        <b/>
        <sz val="12"/>
        <color rgb="FF0000FF"/>
        <rFont val="Calibri Light"/>
        <family val="2"/>
      </rPr>
      <t>Mayo:</t>
    </r>
    <r>
      <rPr>
        <sz val="12"/>
        <color rgb="FF0000FF"/>
        <rFont val="Calibri Light"/>
        <family val="2"/>
      </rPr>
      <t xml:space="preserve">Se solicitó a las Delegaturas de AES y  de Intervención y asuntos financieros especiales la definición de los contenidos a actualizar y su prioridad para programación con comunicaciones. Y a su vez se coordinó con comunicaciones la persona para apoyo en la actualización.
</t>
    </r>
    <r>
      <rPr>
        <b/>
        <sz val="12"/>
        <color rgb="FF0000FF"/>
        <rFont val="Calibri Light"/>
        <family val="2"/>
      </rPr>
      <t>Junio:</t>
    </r>
    <r>
      <rPr>
        <sz val="12"/>
        <color rgb="FF0000FF"/>
        <rFont val="Calibri Light"/>
        <family val="2"/>
      </rPr>
      <t xml:space="preserve"> Se solicitó a comunicaciones  la actualización de los contenidos de AES y se recibió por parte de la Delegatura de Intervención el detalle de los contenidos a actualizar y su prioridad. Asimismo, señalaron adicionales que deben ser eliminados. </t>
    </r>
  </si>
  <si>
    <r>
      <t>Marzo:</t>
    </r>
    <r>
      <rPr>
        <sz val="12"/>
        <color rgb="FF0000FF"/>
        <rFont val="Calibri Light"/>
        <family val="2"/>
      </rPr>
      <t xml:space="preserve"> Se realizó reunión de trabajo preparatoria con ASCUN para presentación del proyecto e identificación de líneas de trabajo. Se acordó el 16 de abril la participación del Superintendente en el Consejo Directivo.
Se realizó reunión con contratación para preparar modelo de convenio con universidades.
</t>
    </r>
    <r>
      <rPr>
        <b/>
        <sz val="12"/>
        <color rgb="FF0000FF"/>
        <rFont val="Calibri Light"/>
        <family val="2"/>
      </rPr>
      <t xml:space="preserve">Abril: </t>
    </r>
    <r>
      <rPr>
        <sz val="12"/>
        <color rgb="FF0000FF"/>
        <rFont val="Calibri Light"/>
        <family val="2"/>
      </rPr>
      <t xml:space="preserve">El señor Superintendente realizó la reunión de trabajo con Ascun. </t>
    </r>
  </si>
  <si>
    <r>
      <t xml:space="preserve">Abril: </t>
    </r>
    <r>
      <rPr>
        <sz val="12"/>
        <color rgb="FF0000FF"/>
        <rFont val="Calibri Light"/>
        <family val="2"/>
      </rPr>
      <t xml:space="preserve">Se solicitó a las áreas que realizaron cursos en 2023, sobre las necesidades de actualización y su consolidación.
</t>
    </r>
    <r>
      <rPr>
        <b/>
        <sz val="12"/>
        <color rgb="FF0000FF"/>
        <rFont val="Calibri Light"/>
        <family val="2"/>
      </rPr>
      <t>Junio:</t>
    </r>
    <r>
      <rPr>
        <sz val="12"/>
        <color rgb="FF0000FF"/>
        <rFont val="Calibri Light"/>
        <family val="2"/>
      </rPr>
      <t xml:space="preserve"> Se recibieron las observaciones a los cursos de Cámaras, Insolvencia, Inducción y Reinducción. 
</t>
    </r>
    <r>
      <rPr>
        <b/>
        <sz val="12"/>
        <color rgb="FF0000FF"/>
        <rFont val="Calibri Light"/>
        <family val="2"/>
      </rPr>
      <t>Julio: Se recibieron las observaciones de los cursos de Talento Humano: cambio organizacional, liderazgo transformacional y lenguaje claro. (extra)</t>
    </r>
  </si>
  <si>
    <r>
      <rPr>
        <b/>
        <sz val="12"/>
        <color rgb="FF0000FF"/>
        <rFont val="Calibri Light"/>
        <family val="2"/>
      </rPr>
      <t xml:space="preserve">Marzo: </t>
    </r>
    <r>
      <rPr>
        <sz val="12"/>
        <color rgb="FF0000FF"/>
        <rFont val="Calibri Light"/>
        <family val="2"/>
      </rPr>
      <t xml:space="preserve">Se consolidó una agenda unificada de todos los eventos de capacitación de la entidad, el cual se encuentra compartido con Delegados y otros funcionarios para su revisión y alimentación.
</t>
    </r>
    <r>
      <rPr>
        <b/>
        <sz val="12"/>
        <color rgb="FF0000FF"/>
        <rFont val="Calibri Light"/>
        <family val="2"/>
      </rPr>
      <t xml:space="preserve">Abril: </t>
    </r>
    <r>
      <rPr>
        <sz val="12"/>
        <color rgb="FF0000FF"/>
        <rFont val="Calibri Light"/>
        <family val="2"/>
      </rPr>
      <t xml:space="preserve">Se realizó la primera capacitación institucional a través del proyecto, utilizando su video y plantilla.
</t>
    </r>
    <r>
      <rPr>
        <b/>
        <sz val="12"/>
        <color rgb="FF0000FF"/>
        <rFont val="Calibri Light"/>
        <family val="2"/>
      </rPr>
      <t>Mayo:</t>
    </r>
    <r>
      <rPr>
        <sz val="12"/>
        <color rgb="FF0000FF"/>
        <rFont val="Calibri Light"/>
        <family val="2"/>
      </rPr>
      <t xml:space="preserve">Se inició con la agenda pedagógica del Superintendente, en las cuales se recibió en jornada de relacionamiento y pedagogía a los estudiantes de la Universidad de Stanford y  realizó foro académico con los estudiantes de la Maestría de Derecho Comercial Internacional de la Universidad Sapienza de Roma. Asimismo, asistió a la Insititución Educativa Normal Superior de San Roque. 
Adicionalmente, se continuó desde el equipo CESS en la unificación de espacios de capacitación de otra áreas de la Superintendencia, tales como talento humano y dirección de supervisión de procdimientos especiales. Finalmente, el director de talento humano realizó capacitación interna.
</t>
    </r>
    <r>
      <rPr>
        <b/>
        <sz val="12"/>
        <color rgb="FF0000FF"/>
        <rFont val="Calibri Light"/>
        <family val="2"/>
      </rPr>
      <t xml:space="preserve">Julio: </t>
    </r>
    <r>
      <rPr>
        <sz val="12"/>
        <color rgb="FF0000FF"/>
        <rFont val="Calibri Light"/>
        <family val="2"/>
      </rPr>
      <t xml:space="preserve">se inició la consolidación de la agenda de capacitaciones para el segundo semestre, integrando a las intendencias y las capacitaciones internas y se realizaron las reportadas para el mes de julio. Se solicitó e hizo uso del logo y video del proyecto.
Se determinó e inició  la creación de un micrositio del CESS en la intranet para dejar repositorio de capacitaciones internas y poder un incluir un calendario mensual de capacitaciones para socialización con los funcionarios, se creó el sharepoint del proyecto, que soportará el micrositio, así como las piezas gráficas para su elaboración. Se grabaron  y subieron al sharepoint las capacitaciones solicitadas internas del mes. Se acordó dentro del actualizado plan de comunicaciones el envío de un mailing con el calendario mensual de capacitaciones, así como de un boletín mensual recapaitulando las capacitaciones del mes y unos videos de al día recapitulando los eventos  más relevantes del mes. Se hizo trabajo de articulación con atención al ciudadano para manejo de una sola matriz de eventos con inclusión de la encuesta de eventos (matriz de participación ciudadana).
</t>
    </r>
  </si>
  <si>
    <r>
      <t xml:space="preserve">Junio: </t>
    </r>
    <r>
      <rPr>
        <sz val="12"/>
        <color rgb="FF0000FF"/>
        <rFont val="Calibri Light"/>
        <family val="2"/>
      </rPr>
      <t xml:space="preserve">Se estableció realizar cursos de 1. Captación, 2. Minicurso Insolvencia PowerBI, 3. IVC del cual se remitieron las generalidades y 4. 2da Versión del Curso de “Litigio en Arbitraje Societario” .
</t>
    </r>
    <r>
      <rPr>
        <b/>
        <sz val="12"/>
        <color rgb="FF0000FF"/>
        <rFont val="Calibri Light"/>
        <family val="2"/>
      </rPr>
      <t xml:space="preserve">Julio: </t>
    </r>
    <r>
      <rPr>
        <sz val="12"/>
        <color rgb="FF0000FF"/>
        <rFont val="Calibri Light"/>
        <family val="2"/>
      </rPr>
      <t>Se acordó que el minicurso 2. será una guía interactiva y que se realizará como 2. Curso de Conglomerados y 5. Curso de Auxiliares de la Justicia. Los responsables remitieron las genralidades de la guía interactiva de PowerBI Insolvencia así como del curso de captación.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</si>
</sst>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 #,##0;[Red]\-&quot;$&quot;\ #,##0"/>
    <numFmt numFmtId="41" formatCode="_-* #,##0_-;\-* #,##0_-;_-* &quot;-&quot;_-;_-@_-"/>
    <numFmt numFmtId="164" formatCode="dd/mm/yyyy;@"/>
    <numFmt numFmtId="165" formatCode="[$$-240A]#,##0"/>
    <numFmt numFmtId="166" formatCode="dd\-mm\-yy"/>
    <numFmt numFmtId="167" formatCode="0.0"/>
    <numFmt numFmtId="168" formatCode="[$-240A]d&quot; de &quot;mmmm&quot; de &quot;yyyy;@"/>
    <numFmt numFmtId="169" formatCode="0.0%"/>
    <numFmt numFmtId="170" formatCode="_-* #,##0.000_-;\-* #,##0.000_-;_-* &quot;-&quot;_-;_-@_-"/>
    <numFmt numFmtId="171" formatCode="d/mm/yyyy;@"/>
  </numFmts>
  <fonts count="61" x14ac:knownFonts="1">
    <font>
      <sz val="10"/>
      <name val="Arial"/>
    </font>
    <font>
      <sz val="11"/>
      <color theme="1"/>
      <name val="Calibri"/>
      <family val="2"/>
      <scheme val="minor"/>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sz val="10"/>
      <name val="Arial"/>
      <family val="2"/>
    </font>
    <font>
      <b/>
      <sz val="10"/>
      <color theme="0"/>
      <name val="Arial"/>
      <family val="2"/>
    </font>
    <font>
      <sz val="10"/>
      <name val="Arial"/>
      <family val="2"/>
    </font>
    <font>
      <sz val="11"/>
      <name val="Arial"/>
      <family val="2"/>
    </font>
    <font>
      <sz val="14"/>
      <name val="Arial"/>
      <family val="2"/>
    </font>
    <font>
      <sz val="10"/>
      <color rgb="FF002060"/>
      <name val="Arial"/>
      <family val="2"/>
    </font>
    <font>
      <sz val="10"/>
      <name val="Arial"/>
      <family val="2"/>
    </font>
    <font>
      <sz val="10"/>
      <color rgb="FF0000FF"/>
      <name val="Arial"/>
      <family val="2"/>
    </font>
    <font>
      <b/>
      <sz val="9"/>
      <color rgb="FF000000"/>
      <name val="Tahoma"/>
      <family val="2"/>
    </font>
    <font>
      <sz val="9"/>
      <color rgb="FF000000"/>
      <name val="Tahoma"/>
      <family val="2"/>
    </font>
    <font>
      <sz val="12"/>
      <name val="Arial"/>
      <family val="2"/>
    </font>
    <font>
      <b/>
      <sz val="14"/>
      <name val="Calibri Light"/>
      <family val="2"/>
    </font>
    <font>
      <sz val="14"/>
      <name val="Calibri Light"/>
      <family val="2"/>
    </font>
    <font>
      <sz val="12"/>
      <name val="Calibri Light"/>
      <family val="2"/>
    </font>
    <font>
      <b/>
      <sz val="11"/>
      <name val="Calibri"/>
      <family val="2"/>
      <scheme val="minor"/>
    </font>
    <font>
      <u/>
      <sz val="12"/>
      <color theme="10"/>
      <name val="Calibri Light"/>
      <family val="2"/>
    </font>
    <font>
      <b/>
      <sz val="12"/>
      <name val="Calibri Light"/>
      <family val="2"/>
    </font>
    <font>
      <b/>
      <sz val="16"/>
      <name val="Calibri Light"/>
      <family val="2"/>
    </font>
    <font>
      <sz val="11"/>
      <name val="Calibri Light"/>
      <family val="2"/>
    </font>
    <font>
      <b/>
      <sz val="11"/>
      <color theme="0"/>
      <name val="Calibri Light"/>
      <family val="2"/>
    </font>
    <font>
      <sz val="10"/>
      <name val="Calibri Light"/>
      <family val="2"/>
    </font>
    <font>
      <sz val="12"/>
      <color rgb="FF002060"/>
      <name val="Calibri Light"/>
      <family val="2"/>
    </font>
    <font>
      <sz val="12"/>
      <color theme="0"/>
      <name val="Calibri Light"/>
      <family val="2"/>
    </font>
    <font>
      <sz val="12"/>
      <color rgb="FFFF0000"/>
      <name val="Calibri Light"/>
      <family val="2"/>
    </font>
    <font>
      <sz val="11"/>
      <color theme="0"/>
      <name val="Arial"/>
      <family val="2"/>
    </font>
    <font>
      <sz val="11"/>
      <color rgb="FFFF0000"/>
      <name val="Calibri Light"/>
      <family val="2"/>
    </font>
    <font>
      <sz val="11"/>
      <color theme="1"/>
      <name val="Calibri Light"/>
      <family val="2"/>
    </font>
    <font>
      <sz val="12"/>
      <color rgb="FF00B050"/>
      <name val="Calibri Light"/>
      <family val="2"/>
    </font>
    <font>
      <sz val="9"/>
      <color rgb="FF00B050"/>
      <name val="Arial"/>
      <family val="2"/>
    </font>
    <font>
      <sz val="12"/>
      <color theme="1"/>
      <name val="Calibri Light"/>
      <family val="2"/>
    </font>
    <font>
      <b/>
      <sz val="9"/>
      <color theme="0"/>
      <name val="Calibri Light"/>
      <family val="2"/>
    </font>
    <font>
      <sz val="9"/>
      <name val="Calibri Light"/>
      <family val="2"/>
    </font>
    <font>
      <b/>
      <u/>
      <sz val="10"/>
      <color theme="0"/>
      <name val="Calibri Light"/>
      <family val="2"/>
    </font>
    <font>
      <b/>
      <sz val="10"/>
      <color theme="0"/>
      <name val="Calibri Light"/>
      <family val="2"/>
    </font>
    <font>
      <sz val="10"/>
      <color rgb="FF002060"/>
      <name val="Calibri Light"/>
      <family val="2"/>
    </font>
    <font>
      <b/>
      <sz val="11"/>
      <name val="Calibri Light"/>
      <family val="2"/>
    </font>
    <font>
      <u/>
      <sz val="11"/>
      <color theme="10"/>
      <name val="Calibri Light"/>
      <family val="2"/>
    </font>
    <font>
      <sz val="11"/>
      <color rgb="FF99FF33"/>
      <name val="Calibri Light"/>
      <family val="2"/>
    </font>
    <font>
      <b/>
      <sz val="8"/>
      <color theme="0"/>
      <name val="Arial"/>
      <family val="2"/>
    </font>
    <font>
      <b/>
      <sz val="12"/>
      <color rgb="FF0000FF"/>
      <name val="Calibri Light"/>
      <family val="2"/>
    </font>
    <font>
      <sz val="12"/>
      <color rgb="FF0000FF"/>
      <name val="Calibri Light"/>
      <family val="2"/>
    </font>
    <font>
      <sz val="10"/>
      <color rgb="FF0000FF"/>
      <name val="Calibri Light"/>
      <family val="2"/>
    </font>
    <font>
      <b/>
      <sz val="14"/>
      <color rgb="FF002060"/>
      <name val="Calibri Light"/>
      <family val="2"/>
    </font>
    <font>
      <b/>
      <sz val="14"/>
      <color rgb="FF0000FF"/>
      <name val="Calibri Light"/>
      <family val="2"/>
    </font>
    <font>
      <sz val="16"/>
      <name val="Calibri Light"/>
      <family val="2"/>
    </font>
    <font>
      <b/>
      <sz val="11"/>
      <color theme="1"/>
      <name val="Calibri Light"/>
      <family val="2"/>
    </font>
    <font>
      <b/>
      <sz val="10"/>
      <color rgb="FF002060"/>
      <name val="Arial"/>
      <family val="2"/>
    </font>
    <font>
      <b/>
      <sz val="10"/>
      <name val="Calibri Light"/>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92D050"/>
        <bgColor indexed="64"/>
      </patternFill>
    </fill>
  </fills>
  <borders count="59">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s>
  <cellStyleXfs count="8">
    <xf numFmtId="0" fontId="0" fillId="0" borderId="0"/>
    <xf numFmtId="0" fontId="2" fillId="2" borderId="0" applyNumberFormat="0" applyBorder="0" applyAlignment="0" applyProtection="0"/>
    <xf numFmtId="0" fontId="3" fillId="0" borderId="0"/>
    <xf numFmtId="0" fontId="4" fillId="0" borderId="1" applyNumberFormat="0" applyFill="0" applyAlignment="0" applyProtection="0"/>
    <xf numFmtId="0" fontId="12" fillId="0" borderId="0" applyNumberFormat="0" applyFill="0" applyBorder="0" applyAlignment="0" applyProtection="0"/>
    <xf numFmtId="9" fontId="15" fillId="0" borderId="0" applyFont="0" applyFill="0" applyBorder="0" applyAlignment="0" applyProtection="0"/>
    <xf numFmtId="41" fontId="19" fillId="0" borderId="0" applyFont="0" applyFill="0" applyBorder="0" applyAlignment="0" applyProtection="0"/>
    <xf numFmtId="0" fontId="1" fillId="0" borderId="0"/>
  </cellStyleXfs>
  <cellXfs count="387">
    <xf numFmtId="0" fontId="0" fillId="0" borderId="0" xfId="0"/>
    <xf numFmtId="0" fontId="5" fillId="0" borderId="0" xfId="0" applyFont="1" applyAlignment="1">
      <alignment horizontal="center" vertical="center" wrapText="1"/>
    </xf>
    <xf numFmtId="0" fontId="5" fillId="0" borderId="0" xfId="0" applyFont="1"/>
    <xf numFmtId="0" fontId="7" fillId="4" borderId="0" xfId="0" applyFont="1" applyFill="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4" borderId="0" xfId="0" applyFont="1" applyFill="1" applyAlignment="1">
      <alignment horizontal="left" vertical="center" wrapText="1"/>
    </xf>
    <xf numFmtId="0" fontId="9" fillId="0" borderId="0" xfId="0" applyFont="1" applyAlignment="1">
      <alignment horizontal="center" vertical="center"/>
    </xf>
    <xf numFmtId="0" fontId="5" fillId="0" borderId="0" xfId="0" applyFont="1" applyAlignment="1">
      <alignment vertical="center" wrapText="1"/>
    </xf>
    <xf numFmtId="0" fontId="3" fillId="0" borderId="0" xfId="0" applyFont="1"/>
    <xf numFmtId="0" fontId="3" fillId="6" borderId="2" xfId="0" applyFont="1" applyFill="1" applyBorder="1"/>
    <xf numFmtId="0" fontId="14" fillId="3" borderId="2" xfId="0" applyFont="1" applyFill="1" applyBorder="1" applyAlignment="1">
      <alignment horizontal="center" vertical="center"/>
    </xf>
    <xf numFmtId="0" fontId="6" fillId="3" borderId="2" xfId="0" applyFont="1" applyFill="1" applyBorder="1" applyAlignment="1">
      <alignment vertical="center"/>
    </xf>
    <xf numFmtId="0" fontId="7" fillId="0" borderId="0" xfId="2" applyFont="1" applyAlignment="1">
      <alignment horizontal="center" vertical="center"/>
    </xf>
    <xf numFmtId="0" fontId="5" fillId="7" borderId="9"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5" fillId="0" borderId="38" xfId="0" applyFont="1" applyBorder="1" applyAlignment="1">
      <alignment vertical="center" wrapText="1"/>
    </xf>
    <xf numFmtId="0" fontId="5" fillId="0" borderId="9" xfId="0" applyFont="1" applyBorder="1" applyAlignment="1">
      <alignment vertical="center" wrapText="1"/>
    </xf>
    <xf numFmtId="0" fontId="5" fillId="0" borderId="12" xfId="0" applyFont="1" applyBorder="1" applyAlignment="1">
      <alignment vertical="center" wrapText="1"/>
    </xf>
    <xf numFmtId="0" fontId="5" fillId="0" borderId="14" xfId="0" applyFont="1" applyBorder="1" applyAlignment="1">
      <alignment vertical="center" wrapText="1"/>
    </xf>
    <xf numFmtId="0" fontId="0" fillId="4" borderId="0" xfId="0" applyFill="1"/>
    <xf numFmtId="0" fontId="3" fillId="4" borderId="0" xfId="0" applyFont="1" applyFill="1"/>
    <xf numFmtId="0" fontId="13" fillId="4" borderId="0" xfId="0" applyFont="1" applyFill="1" applyAlignment="1">
      <alignment horizontal="center" vertical="center"/>
    </xf>
    <xf numFmtId="0" fontId="5" fillId="4" borderId="9" xfId="0" applyFont="1" applyFill="1" applyBorder="1" applyAlignment="1">
      <alignment vertical="center" wrapText="1"/>
    </xf>
    <xf numFmtId="0" fontId="5" fillId="4" borderId="11" xfId="0" applyFont="1" applyFill="1" applyBorder="1" applyAlignment="1">
      <alignment vertical="center" wrapText="1"/>
    </xf>
    <xf numFmtId="0" fontId="5" fillId="4" borderId="12" xfId="0" applyFont="1" applyFill="1" applyBorder="1" applyAlignment="1">
      <alignment vertical="center" wrapText="1"/>
    </xf>
    <xf numFmtId="0" fontId="5" fillId="4" borderId="13" xfId="0" applyFont="1" applyFill="1" applyBorder="1" applyAlignment="1">
      <alignment vertical="center" wrapText="1"/>
    </xf>
    <xf numFmtId="0" fontId="5" fillId="4" borderId="14" xfId="0" applyFont="1" applyFill="1" applyBorder="1" applyAlignment="1">
      <alignment vertical="center" wrapText="1"/>
    </xf>
    <xf numFmtId="0" fontId="5" fillId="4" borderId="6" xfId="0" applyFont="1" applyFill="1" applyBorder="1" applyAlignment="1">
      <alignment vertical="center" wrapText="1"/>
    </xf>
    <xf numFmtId="0" fontId="5" fillId="4" borderId="0" xfId="0" applyFont="1" applyFill="1" applyAlignment="1">
      <alignment vertical="center" wrapText="1"/>
    </xf>
    <xf numFmtId="0" fontId="5" fillId="4" borderId="51" xfId="0" applyFont="1" applyFill="1" applyBorder="1" applyAlignment="1">
      <alignment vertical="center" wrapText="1"/>
    </xf>
    <xf numFmtId="0" fontId="5" fillId="4" borderId="52" xfId="0" applyFont="1" applyFill="1" applyBorder="1" applyAlignment="1">
      <alignment vertical="center" wrapText="1"/>
    </xf>
    <xf numFmtId="0" fontId="8" fillId="0" borderId="0" xfId="2" applyFont="1" applyAlignment="1">
      <alignment vertical="center"/>
    </xf>
    <xf numFmtId="0" fontId="8" fillId="0" borderId="10" xfId="2" applyFont="1" applyBorder="1" applyAlignment="1">
      <alignment vertical="center"/>
    </xf>
    <xf numFmtId="0" fontId="8" fillId="0" borderId="15" xfId="2" applyFont="1" applyBorder="1" applyAlignment="1">
      <alignment vertical="center"/>
    </xf>
    <xf numFmtId="0" fontId="5" fillId="0" borderId="1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6" fillId="3" borderId="2" xfId="0" applyFont="1" applyFill="1" applyBorder="1" applyAlignment="1">
      <alignment vertical="center" wrapText="1"/>
    </xf>
    <xf numFmtId="0" fontId="0" fillId="4" borderId="0" xfId="0" applyFill="1" applyAlignment="1">
      <alignment vertical="center" wrapText="1"/>
    </xf>
    <xf numFmtId="0" fontId="0" fillId="4" borderId="0" xfId="0" applyFill="1" applyAlignment="1">
      <alignment horizontal="center" vertical="center" wrapText="1"/>
    </xf>
    <xf numFmtId="0" fontId="5" fillId="0" borderId="2" xfId="0" applyFont="1" applyBorder="1" applyAlignment="1">
      <alignment horizontal="center" vertical="center" wrapText="1"/>
    </xf>
    <xf numFmtId="0" fontId="6" fillId="3" borderId="2" xfId="0" applyFont="1" applyFill="1" applyBorder="1" applyAlignment="1">
      <alignment horizontal="left" vertical="center"/>
    </xf>
    <xf numFmtId="0" fontId="6"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5" fillId="4" borderId="0" xfId="0" applyFont="1" applyFill="1" applyAlignment="1">
      <alignment horizontal="center" vertical="center" wrapText="1"/>
    </xf>
    <xf numFmtId="0" fontId="5" fillId="0" borderId="3" xfId="0" applyFont="1" applyBorder="1" applyAlignment="1">
      <alignment horizontal="center" vertical="center" wrapText="1"/>
    </xf>
    <xf numFmtId="6" fontId="5" fillId="0" borderId="0" xfId="0" applyNumberFormat="1" applyFont="1" applyAlignment="1">
      <alignment horizontal="center" vertical="center" wrapText="1"/>
    </xf>
    <xf numFmtId="0" fontId="3" fillId="0" borderId="0" xfId="0" applyFont="1" applyAlignment="1">
      <alignment vertical="center"/>
    </xf>
    <xf numFmtId="0" fontId="25" fillId="0" borderId="0" xfId="0" applyFont="1" applyAlignment="1">
      <alignment horizontal="center" vertical="center"/>
    </xf>
    <xf numFmtId="0" fontId="26" fillId="0" borderId="0" xfId="0" applyFont="1" applyAlignment="1">
      <alignment horizontal="center" vertical="center" wrapText="1"/>
    </xf>
    <xf numFmtId="0" fontId="26" fillId="0" borderId="2" xfId="0" quotePrefix="1" applyFont="1" applyBorder="1" applyAlignment="1">
      <alignment horizontal="center" vertical="center" wrapText="1"/>
    </xf>
    <xf numFmtId="0" fontId="28" fillId="0" borderId="2" xfId="4" applyFont="1" applyFill="1" applyBorder="1" applyAlignment="1">
      <alignment horizontal="center" vertical="center" wrapText="1"/>
    </xf>
    <xf numFmtId="0" fontId="26" fillId="0" borderId="2" xfId="0" applyFont="1" applyBorder="1" applyAlignment="1">
      <alignment horizontal="center" vertical="center" wrapText="1"/>
    </xf>
    <xf numFmtId="0" fontId="26" fillId="0" borderId="0" xfId="0" applyFont="1"/>
    <xf numFmtId="0" fontId="26" fillId="4" borderId="2" xfId="0" applyFont="1" applyFill="1" applyBorder="1" applyAlignment="1">
      <alignment horizontal="center" vertical="center" wrapText="1"/>
    </xf>
    <xf numFmtId="0" fontId="28" fillId="4" borderId="2" xfId="4" applyFont="1" applyFill="1" applyBorder="1" applyAlignment="1">
      <alignment horizontal="center" vertical="center" wrapText="1"/>
    </xf>
    <xf numFmtId="0" fontId="28" fillId="0" borderId="2" xfId="4" applyFont="1" applyBorder="1" applyAlignment="1">
      <alignment horizontal="center" vertical="center" wrapText="1"/>
    </xf>
    <xf numFmtId="0" fontId="29" fillId="0" borderId="2" xfId="4" applyFont="1" applyFill="1" applyBorder="1" applyAlignment="1">
      <alignment horizontal="center" vertical="center" wrapText="1"/>
    </xf>
    <xf numFmtId="0" fontId="26" fillId="0" borderId="0" xfId="0" applyFont="1" applyAlignment="1">
      <alignment horizontal="justify" vertical="center"/>
    </xf>
    <xf numFmtId="9" fontId="26" fillId="4" borderId="2" xfId="0" applyNumberFormat="1" applyFont="1" applyFill="1" applyBorder="1" applyAlignment="1">
      <alignment horizontal="center" vertical="center" wrapText="1"/>
    </xf>
    <xf numFmtId="0" fontId="31" fillId="0" borderId="2" xfId="0" applyFont="1" applyBorder="1" applyAlignment="1">
      <alignment horizontal="left" vertical="center" wrapText="1"/>
    </xf>
    <xf numFmtId="0" fontId="26" fillId="0" borderId="0" xfId="0" applyFont="1" applyAlignment="1">
      <alignment horizontal="center" vertical="center"/>
    </xf>
    <xf numFmtId="0" fontId="26" fillId="0" borderId="2" xfId="0" applyFont="1" applyBorder="1" applyAlignment="1">
      <alignment vertical="center" wrapText="1"/>
    </xf>
    <xf numFmtId="0" fontId="35" fillId="0" borderId="0" xfId="0" applyFont="1" applyAlignment="1">
      <alignment horizontal="center" vertical="center" wrapText="1"/>
    </xf>
    <xf numFmtId="0" fontId="25" fillId="0" borderId="0" xfId="0" applyFont="1" applyAlignment="1">
      <alignment horizontal="center" vertical="center" wrapText="1"/>
    </xf>
    <xf numFmtId="0" fontId="25" fillId="0" borderId="2" xfId="0" applyFont="1" applyBorder="1" applyAlignment="1">
      <alignment horizontal="center" vertical="center" wrapText="1"/>
    </xf>
    <xf numFmtId="2" fontId="25" fillId="0" borderId="2" xfId="0" applyNumberFormat="1" applyFont="1" applyBorder="1" applyAlignment="1">
      <alignment horizontal="center" vertical="center" wrapText="1"/>
    </xf>
    <xf numFmtId="165" fontId="25" fillId="0" borderId="2" xfId="0" applyNumberFormat="1" applyFont="1" applyBorder="1" applyAlignment="1">
      <alignment horizontal="center" vertical="center" wrapText="1"/>
    </xf>
    <xf numFmtId="0" fontId="16" fillId="0" borderId="0" xfId="0" applyFont="1" applyAlignment="1">
      <alignment horizontal="center" vertical="center" wrapText="1"/>
    </xf>
    <xf numFmtId="0" fontId="37" fillId="0" borderId="0" xfId="0" applyFont="1" applyAlignment="1">
      <alignment horizontal="center" vertical="center" wrapText="1"/>
    </xf>
    <xf numFmtId="0" fontId="16" fillId="0" borderId="0" xfId="0" applyFont="1"/>
    <xf numFmtId="0" fontId="31" fillId="0" borderId="2" xfId="0" applyFont="1" applyBorder="1" applyAlignment="1">
      <alignment horizontal="center" vertical="center" wrapText="1"/>
    </xf>
    <xf numFmtId="0" fontId="31" fillId="4" borderId="2" xfId="0" applyFont="1" applyFill="1" applyBorder="1" applyAlignment="1">
      <alignment horizontal="center" vertical="center"/>
    </xf>
    <xf numFmtId="0" fontId="31" fillId="0" borderId="0" xfId="0" applyFont="1" applyAlignment="1">
      <alignment horizontal="center" vertical="center" wrapText="1"/>
    </xf>
    <xf numFmtId="0" fontId="31" fillId="0" borderId="0" xfId="0" applyFont="1"/>
    <xf numFmtId="0" fontId="31" fillId="0" borderId="2" xfId="0" applyFont="1" applyBorder="1" applyAlignment="1">
      <alignment horizontal="center" vertical="center"/>
    </xf>
    <xf numFmtId="0" fontId="38" fillId="0" borderId="2"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xf numFmtId="164" fontId="26" fillId="0" borderId="2" xfId="0" applyNumberFormat="1" applyFont="1" applyBorder="1" applyAlignment="1">
      <alignment horizontal="center" vertical="center" wrapText="1"/>
    </xf>
    <xf numFmtId="0" fontId="26" fillId="0" borderId="0" xfId="0" applyFont="1" applyAlignment="1">
      <alignment horizontal="justify" vertical="center" wrapText="1"/>
    </xf>
    <xf numFmtId="0" fontId="40" fillId="0" borderId="0" xfId="0" applyFont="1"/>
    <xf numFmtId="0" fontId="41" fillId="0" borderId="0" xfId="0" applyFont="1" applyAlignment="1">
      <alignment horizontal="center" vertical="center" wrapText="1"/>
    </xf>
    <xf numFmtId="0" fontId="39" fillId="0" borderId="2" xfId="0" applyFont="1" applyBorder="1" applyAlignment="1">
      <alignment horizontal="center" vertical="center" wrapText="1"/>
    </xf>
    <xf numFmtId="0" fontId="27" fillId="0" borderId="0" xfId="0" applyFont="1" applyAlignment="1">
      <alignment horizontal="center" vertical="center" wrapText="1"/>
    </xf>
    <xf numFmtId="0" fontId="26" fillId="0" borderId="2" xfId="0" applyFont="1" applyBorder="1" applyAlignment="1">
      <alignment horizontal="left" vertical="center" wrapText="1"/>
    </xf>
    <xf numFmtId="0" fontId="39" fillId="0" borderId="2" xfId="0" applyFont="1" applyBorder="1" applyAlignment="1">
      <alignment vertical="center"/>
    </xf>
    <xf numFmtId="165" fontId="24" fillId="0" borderId="2" xfId="0" applyNumberFormat="1" applyFont="1" applyBorder="1" applyAlignment="1">
      <alignment horizontal="center" vertical="center" wrapText="1"/>
    </xf>
    <xf numFmtId="0" fontId="42" fillId="0" borderId="2" xfId="0" applyFont="1" applyBorder="1" applyAlignment="1">
      <alignment horizontal="center" vertical="center" wrapText="1"/>
    </xf>
    <xf numFmtId="0" fontId="43" fillId="3" borderId="2" xfId="0" applyFont="1" applyFill="1" applyBorder="1" applyAlignment="1">
      <alignment horizontal="center" vertical="center" wrapText="1"/>
    </xf>
    <xf numFmtId="0" fontId="44" fillId="0" borderId="0" xfId="0" applyFont="1" applyAlignment="1">
      <alignment horizontal="left" vertical="center"/>
    </xf>
    <xf numFmtId="0" fontId="44" fillId="0" borderId="0" xfId="0" applyFont="1" applyAlignment="1">
      <alignment horizontal="center" vertical="center"/>
    </xf>
    <xf numFmtId="0" fontId="44" fillId="0" borderId="0" xfId="0" applyFont="1" applyAlignment="1">
      <alignment horizontal="center" vertical="center" wrapText="1"/>
    </xf>
    <xf numFmtId="0" fontId="44" fillId="7" borderId="10" xfId="0" applyFont="1" applyFill="1" applyBorder="1" applyAlignment="1">
      <alignment horizontal="center" vertical="center" wrapText="1"/>
    </xf>
    <xf numFmtId="0" fontId="44" fillId="7" borderId="11" xfId="0" applyFont="1" applyFill="1" applyBorder="1" applyAlignment="1">
      <alignment horizontal="center" vertical="center" wrapText="1"/>
    </xf>
    <xf numFmtId="0" fontId="45" fillId="5" borderId="6" xfId="4" applyFont="1" applyFill="1" applyBorder="1" applyAlignment="1">
      <alignment horizontal="center" vertical="center"/>
    </xf>
    <xf numFmtId="0" fontId="44" fillId="7" borderId="0" xfId="0" applyFont="1" applyFill="1" applyAlignment="1">
      <alignment horizontal="center" vertical="center" wrapText="1"/>
    </xf>
    <xf numFmtId="0" fontId="44" fillId="7" borderId="13" xfId="0" applyFont="1" applyFill="1" applyBorder="1" applyAlignment="1">
      <alignment horizontal="center" vertical="center" wrapText="1"/>
    </xf>
    <xf numFmtId="0" fontId="33" fillId="0" borderId="0" xfId="0" applyFont="1"/>
    <xf numFmtId="0" fontId="43" fillId="3" borderId="2" xfId="0" applyFont="1" applyFill="1" applyBorder="1" applyAlignment="1">
      <alignment horizontal="left" vertical="center"/>
    </xf>
    <xf numFmtId="0" fontId="26" fillId="0" borderId="2" xfId="0" applyFont="1" applyBorder="1" applyAlignment="1">
      <alignment horizontal="left" vertical="center" wrapText="1"/>
    </xf>
    <xf numFmtId="0" fontId="26" fillId="0" borderId="0" xfId="0" applyFont="1" applyBorder="1" applyAlignment="1">
      <alignment horizontal="center" vertical="center" wrapText="1"/>
    </xf>
    <xf numFmtId="0" fontId="26" fillId="0" borderId="0" xfId="0" applyFont="1" applyBorder="1" applyAlignment="1">
      <alignment horizontal="left" vertical="center" wrapText="1"/>
    </xf>
    <xf numFmtId="164" fontId="26" fillId="0" borderId="0" xfId="0" applyNumberFormat="1" applyFont="1" applyBorder="1" applyAlignment="1">
      <alignment horizontal="center" vertical="center" wrapText="1"/>
    </xf>
    <xf numFmtId="0" fontId="42" fillId="0" borderId="0" xfId="0" applyFont="1" applyBorder="1" applyAlignment="1">
      <alignment horizontal="center" vertical="center" wrapText="1"/>
    </xf>
    <xf numFmtId="0" fontId="26" fillId="0" borderId="0" xfId="0" applyFont="1" applyFill="1" applyAlignment="1">
      <alignment horizontal="center" vertical="center" wrapText="1"/>
    </xf>
    <xf numFmtId="0" fontId="5" fillId="0" borderId="0" xfId="0" applyFont="1" applyFill="1" applyAlignment="1">
      <alignment horizontal="center" vertical="center" wrapText="1"/>
    </xf>
    <xf numFmtId="0" fontId="42" fillId="0" borderId="2" xfId="0" applyFont="1" applyFill="1" applyBorder="1" applyAlignment="1">
      <alignment horizontal="center" vertical="center" wrapText="1"/>
    </xf>
    <xf numFmtId="0" fontId="5" fillId="0" borderId="0" xfId="0" applyFont="1" applyAlignment="1">
      <alignment horizontal="center" vertical="center" wrapText="1"/>
    </xf>
    <xf numFmtId="0" fontId="26" fillId="4" borderId="2" xfId="0" applyFont="1" applyFill="1" applyBorder="1" applyAlignment="1">
      <alignment horizontal="center" vertical="center" wrapText="1"/>
    </xf>
    <xf numFmtId="0" fontId="43" fillId="3" borderId="2" xfId="0" applyFont="1" applyFill="1" applyBorder="1" applyAlignment="1">
      <alignment horizontal="center" vertical="center" wrapText="1"/>
    </xf>
    <xf numFmtId="0" fontId="31" fillId="0" borderId="2" xfId="0" applyFont="1" applyBorder="1" applyAlignment="1">
      <alignment horizontal="left" vertical="center" wrapText="1"/>
    </xf>
    <xf numFmtId="164" fontId="26" fillId="0" borderId="2" xfId="0" applyNumberFormat="1" applyFont="1" applyFill="1" applyBorder="1" applyAlignment="1">
      <alignment horizontal="center" vertical="center" wrapText="1"/>
    </xf>
    <xf numFmtId="0" fontId="31" fillId="4" borderId="2" xfId="0" applyFont="1" applyFill="1" applyBorder="1" applyAlignment="1">
      <alignment horizontal="center" vertical="center" wrapText="1"/>
    </xf>
    <xf numFmtId="0" fontId="49" fillId="4" borderId="2" xfId="4" applyFont="1" applyFill="1" applyBorder="1" applyAlignment="1">
      <alignment horizontal="center" vertical="center" wrapText="1"/>
    </xf>
    <xf numFmtId="10" fontId="47" fillId="11" borderId="53" xfId="5" applyNumberFormat="1" applyFont="1" applyFill="1" applyBorder="1" applyAlignment="1" applyProtection="1">
      <alignment horizontal="center" vertical="center" wrapText="1"/>
    </xf>
    <xf numFmtId="10" fontId="47" fillId="11" borderId="2" xfId="5" applyNumberFormat="1" applyFont="1" applyFill="1" applyBorder="1" applyAlignment="1" applyProtection="1">
      <alignment horizontal="center" vertical="center" wrapText="1"/>
    </xf>
    <xf numFmtId="9" fontId="47" fillId="11" borderId="2" xfId="5" applyFont="1" applyFill="1" applyBorder="1" applyAlignment="1" applyProtection="1">
      <alignment horizontal="center" vertical="center" wrapText="1"/>
    </xf>
    <xf numFmtId="10" fontId="34" fillId="0" borderId="0" xfId="0" applyNumberFormat="1" applyFont="1" applyFill="1" applyAlignment="1" applyProtection="1">
      <alignment horizontal="center" vertical="center" wrapText="1"/>
    </xf>
    <xf numFmtId="0" fontId="18" fillId="0" borderId="0" xfId="0" applyFont="1" applyAlignment="1" applyProtection="1">
      <alignment horizontal="center" vertical="center" wrapText="1"/>
    </xf>
    <xf numFmtId="0" fontId="0" fillId="4" borderId="0" xfId="0" applyFill="1" applyBorder="1" applyAlignment="1">
      <alignment vertical="center" wrapText="1"/>
    </xf>
    <xf numFmtId="0" fontId="3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31" fillId="0" borderId="0" xfId="0" applyFont="1" applyBorder="1" applyAlignment="1">
      <alignment horizontal="left" vertical="center" wrapText="1"/>
    </xf>
    <xf numFmtId="0" fontId="31" fillId="4" borderId="0" xfId="0" applyFont="1" applyFill="1" applyBorder="1" applyAlignment="1">
      <alignment horizontal="left" vertical="center" wrapText="1"/>
    </xf>
    <xf numFmtId="0" fontId="33" fillId="0" borderId="0" xfId="0" applyFont="1" applyBorder="1" applyAlignment="1">
      <alignment horizontal="left" vertical="center" wrapText="1"/>
    </xf>
    <xf numFmtId="0" fontId="33" fillId="4" borderId="0" xfId="0" applyFont="1" applyFill="1" applyBorder="1" applyAlignment="1">
      <alignment horizontal="left" vertical="center" wrapText="1"/>
    </xf>
    <xf numFmtId="0" fontId="33" fillId="4" borderId="0" xfId="0" applyFont="1" applyFill="1" applyBorder="1"/>
    <xf numFmtId="0" fontId="0" fillId="4" borderId="0" xfId="0" applyFill="1" applyBorder="1"/>
    <xf numFmtId="10" fontId="47" fillId="0" borderId="2" xfId="5" applyNumberFormat="1" applyFont="1" applyFill="1" applyBorder="1" applyAlignment="1" applyProtection="1">
      <alignment horizontal="center" vertical="center" wrapText="1"/>
    </xf>
    <xf numFmtId="0" fontId="52" fillId="0" borderId="2" xfId="0" applyFont="1" applyFill="1" applyBorder="1" applyAlignment="1" applyProtection="1">
      <alignment horizontal="center" vertical="center" wrapText="1"/>
    </xf>
    <xf numFmtId="0" fontId="53" fillId="0" borderId="2" xfId="0" applyFont="1" applyFill="1" applyBorder="1" applyAlignment="1" applyProtection="1">
      <alignment horizontal="justify" vertical="center" wrapText="1"/>
    </xf>
    <xf numFmtId="0" fontId="53" fillId="0" borderId="2" xfId="0" applyFont="1" applyFill="1" applyBorder="1" applyAlignment="1" applyProtection="1">
      <alignment horizontal="center" vertical="center" wrapText="1"/>
    </xf>
    <xf numFmtId="0" fontId="53" fillId="0" borderId="2" xfId="5" applyNumberFormat="1" applyFont="1" applyFill="1" applyBorder="1" applyAlignment="1" applyProtection="1">
      <alignment horizontal="center" vertical="center" wrapText="1"/>
    </xf>
    <xf numFmtId="9" fontId="53" fillId="0" borderId="53" xfId="5" applyFont="1" applyFill="1" applyBorder="1" applyAlignment="1" applyProtection="1">
      <alignment horizontal="center" vertical="center" wrapText="1"/>
    </xf>
    <xf numFmtId="168" fontId="54" fillId="0" borderId="2" xfId="0" applyNumberFormat="1" applyFont="1" applyFill="1" applyBorder="1" applyAlignment="1" applyProtection="1">
      <alignment horizontal="center" vertical="center"/>
    </xf>
    <xf numFmtId="167" fontId="53" fillId="0" borderId="2" xfId="0" applyNumberFormat="1" applyFont="1" applyBorder="1" applyAlignment="1" applyProtection="1">
      <alignment horizontal="center" vertical="center" wrapText="1"/>
    </xf>
    <xf numFmtId="0" fontId="52" fillId="0" borderId="2" xfId="0" applyFont="1" applyBorder="1" applyAlignment="1" applyProtection="1">
      <alignment horizontal="center" vertical="center" wrapText="1"/>
    </xf>
    <xf numFmtId="0" fontId="53" fillId="0" borderId="2" xfId="0" applyFont="1" applyBorder="1" applyAlignment="1" applyProtection="1">
      <alignment horizontal="center" vertical="center" wrapText="1"/>
    </xf>
    <xf numFmtId="0" fontId="53" fillId="4" borderId="2" xfId="0" applyFont="1" applyFill="1" applyBorder="1" applyAlignment="1" applyProtection="1">
      <alignment horizontal="center" vertical="center" wrapText="1"/>
    </xf>
    <xf numFmtId="9" fontId="53" fillId="0" borderId="2" xfId="5" applyFont="1" applyFill="1" applyBorder="1" applyAlignment="1" applyProtection="1">
      <alignment horizontal="center" vertical="center" wrapText="1"/>
    </xf>
    <xf numFmtId="9" fontId="53" fillId="0" borderId="2" xfId="0" applyNumberFormat="1" applyFont="1" applyFill="1" applyBorder="1" applyAlignment="1" applyProtection="1">
      <alignment horizontal="center" vertical="center" wrapText="1"/>
    </xf>
    <xf numFmtId="0" fontId="53" fillId="0" borderId="2" xfId="0" applyFont="1" applyFill="1" applyBorder="1" applyAlignment="1" applyProtection="1">
      <alignment horizontal="center" wrapText="1"/>
    </xf>
    <xf numFmtId="10" fontId="55" fillId="12" borderId="53" xfId="0" applyNumberFormat="1" applyFont="1" applyFill="1" applyBorder="1" applyAlignment="1" applyProtection="1">
      <alignment horizontal="center" vertical="center" wrapText="1"/>
    </xf>
    <xf numFmtId="10" fontId="56" fillId="10" borderId="53" xfId="5" applyNumberFormat="1" applyFont="1" applyFill="1" applyBorder="1" applyAlignment="1" applyProtection="1">
      <alignment horizontal="center" vertical="center" wrapText="1"/>
    </xf>
    <xf numFmtId="0" fontId="53" fillId="13" borderId="2" xfId="0" applyFont="1" applyFill="1" applyBorder="1" applyAlignment="1" applyProtection="1">
      <alignment horizontal="justify" vertical="center" wrapText="1"/>
    </xf>
    <xf numFmtId="0" fontId="26" fillId="4" borderId="2" xfId="0" applyFont="1" applyFill="1" applyBorder="1" applyAlignment="1">
      <alignment horizontal="center" vertical="center" wrapText="1"/>
    </xf>
    <xf numFmtId="0" fontId="31" fillId="0" borderId="2" xfId="0" applyFont="1" applyBorder="1" applyAlignment="1">
      <alignment horizontal="left" vertical="center" wrapText="1"/>
    </xf>
    <xf numFmtId="0" fontId="40" fillId="0" borderId="0" xfId="0" applyFont="1" applyAlignment="1">
      <alignment horizontal="center" vertical="center" wrapText="1"/>
    </xf>
    <xf numFmtId="0" fontId="26" fillId="0" borderId="0" xfId="0" applyFont="1" applyAlignment="1">
      <alignment horizontal="center" vertical="center" wrapText="1"/>
    </xf>
    <xf numFmtId="0" fontId="26" fillId="0" borderId="2" xfId="0" applyFont="1" applyFill="1" applyBorder="1" applyAlignment="1">
      <alignment horizontal="left" vertical="center" wrapText="1"/>
    </xf>
    <xf numFmtId="0" fontId="48" fillId="4" borderId="2" xfId="0" applyFont="1" applyFill="1" applyBorder="1" applyAlignment="1">
      <alignment horizontal="center" vertical="center" wrapText="1"/>
    </xf>
    <xf numFmtId="0" fontId="48" fillId="0" borderId="2" xfId="0" applyFont="1" applyBorder="1" applyAlignment="1">
      <alignment horizontal="center" vertical="center" wrapText="1"/>
    </xf>
    <xf numFmtId="0" fontId="53" fillId="0" borderId="2" xfId="0" applyFont="1" applyFill="1" applyBorder="1" applyAlignment="1" applyProtection="1">
      <alignment horizontal="center" vertical="top" wrapText="1"/>
    </xf>
    <xf numFmtId="10" fontId="60" fillId="12" borderId="53" xfId="0" applyNumberFormat="1" applyFont="1" applyFill="1" applyBorder="1" applyAlignment="1" applyProtection="1">
      <alignment horizontal="center" vertical="center" wrapText="1"/>
    </xf>
    <xf numFmtId="0" fontId="26" fillId="0" borderId="2" xfId="0" applyFont="1" applyFill="1" applyBorder="1" applyAlignment="1">
      <alignment horizontal="center" vertical="center" wrapText="1"/>
    </xf>
    <xf numFmtId="0" fontId="43" fillId="3" borderId="2" xfId="0" applyFont="1" applyFill="1" applyBorder="1" applyAlignment="1">
      <alignment horizontal="left" vertical="center"/>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4" xfId="0" applyFont="1" applyBorder="1" applyAlignment="1">
      <alignment horizontal="left" vertical="center" wrapText="1"/>
    </xf>
    <xf numFmtId="0" fontId="5" fillId="0" borderId="12" xfId="0" applyFont="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25" xfId="2" applyFont="1" applyBorder="1" applyAlignment="1">
      <alignment horizontal="center" vertical="center"/>
    </xf>
    <xf numFmtId="0" fontId="7" fillId="0" borderId="20" xfId="2" applyFont="1" applyBorder="1" applyAlignment="1">
      <alignment horizontal="center" vertical="center"/>
    </xf>
    <xf numFmtId="0" fontId="7" fillId="0" borderId="2" xfId="2" applyFont="1" applyBorder="1" applyAlignment="1">
      <alignment horizontal="center" vertical="center"/>
    </xf>
    <xf numFmtId="0" fontId="7" fillId="0" borderId="5" xfId="2" applyFont="1" applyBorder="1" applyAlignment="1">
      <alignment horizontal="center" vertical="center"/>
    </xf>
    <xf numFmtId="0" fontId="7" fillId="0" borderId="22" xfId="2" applyFont="1" applyBorder="1" applyAlignment="1">
      <alignment horizontal="center" vertical="center"/>
    </xf>
    <xf numFmtId="0" fontId="7" fillId="0" borderId="23" xfId="2" applyFont="1" applyBorder="1" applyAlignment="1">
      <alignment horizontal="center" vertical="center"/>
    </xf>
    <xf numFmtId="0" fontId="7" fillId="0" borderId="26" xfId="2" applyFont="1" applyBorder="1" applyAlignment="1">
      <alignment horizontal="center" vertical="center"/>
    </xf>
    <xf numFmtId="0" fontId="30" fillId="0" borderId="2" xfId="0" applyFont="1" applyBorder="1" applyAlignment="1">
      <alignment horizontal="left" vertical="center" wrapText="1"/>
    </xf>
    <xf numFmtId="0" fontId="26" fillId="0" borderId="5" xfId="0" applyFont="1" applyBorder="1" applyAlignment="1">
      <alignment horizontal="justify" vertical="center" wrapText="1"/>
    </xf>
    <xf numFmtId="0" fontId="26" fillId="0" borderId="4" xfId="0" applyFont="1" applyBorder="1" applyAlignment="1">
      <alignment horizontal="justify" vertical="center"/>
    </xf>
    <xf numFmtId="0" fontId="26" fillId="0" borderId="3" xfId="0" applyFont="1" applyBorder="1" applyAlignment="1">
      <alignment horizontal="justify" vertical="center"/>
    </xf>
    <xf numFmtId="0" fontId="6" fillId="3" borderId="2" xfId="0" applyFont="1" applyFill="1" applyBorder="1" applyAlignment="1">
      <alignment horizontal="left" vertical="center"/>
    </xf>
    <xf numFmtId="0" fontId="6" fillId="3" borderId="5" xfId="0" applyFont="1" applyFill="1" applyBorder="1" applyAlignment="1">
      <alignment horizontal="left" vertical="center" wrapText="1"/>
    </xf>
    <xf numFmtId="0" fontId="6" fillId="3" borderId="3" xfId="0" applyFont="1" applyFill="1" applyBorder="1" applyAlignment="1">
      <alignment horizontal="left" vertical="center" wrapText="1"/>
    </xf>
    <xf numFmtId="0" fontId="5" fillId="0" borderId="26"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24" fillId="0" borderId="2" xfId="0" applyFont="1" applyBorder="1" applyAlignment="1">
      <alignment horizontal="left" vertical="center" wrapText="1"/>
    </xf>
    <xf numFmtId="0" fontId="6" fillId="3" borderId="8" xfId="0" applyFont="1" applyFill="1" applyBorder="1" applyAlignment="1">
      <alignment horizontal="left" vertical="center" wrapText="1"/>
    </xf>
    <xf numFmtId="0" fontId="6" fillId="3" borderId="0" xfId="0" applyFont="1" applyFill="1" applyAlignment="1">
      <alignment horizontal="left" vertical="center" wrapText="1"/>
    </xf>
    <xf numFmtId="0" fontId="42" fillId="0" borderId="2"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2" xfId="0" applyFont="1" applyBorder="1" applyAlignment="1">
      <alignment horizontal="left" vertical="center" wrapText="1"/>
    </xf>
    <xf numFmtId="0" fontId="5" fillId="0" borderId="18"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2" xfId="0" applyFont="1" applyBorder="1" applyAlignment="1">
      <alignment horizontal="left" vertical="center" wrapText="1"/>
    </xf>
    <xf numFmtId="0" fontId="5" fillId="0" borderId="25" xfId="0" applyFont="1" applyBorder="1" applyAlignment="1">
      <alignment horizontal="left" vertical="center" wrapText="1"/>
    </xf>
    <xf numFmtId="0" fontId="5" fillId="0" borderId="5" xfId="0" applyFont="1" applyBorder="1" applyAlignment="1">
      <alignment horizontal="left" vertical="center" wrapText="1"/>
    </xf>
    <xf numFmtId="0" fontId="26" fillId="4" borderId="2"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43" fillId="3" borderId="2" xfId="0" applyFont="1" applyFill="1" applyBorder="1" applyAlignment="1">
      <alignment horizontal="center" vertical="center" wrapText="1"/>
    </xf>
    <xf numFmtId="0" fontId="57" fillId="4" borderId="2" xfId="0" applyFont="1" applyFill="1" applyBorder="1" applyAlignment="1">
      <alignment horizontal="left" vertical="center" wrapText="1"/>
    </xf>
    <xf numFmtId="0" fontId="30" fillId="0" borderId="2" xfId="0" applyFont="1" applyBorder="1" applyAlignment="1">
      <alignment horizontal="center" vertical="center"/>
    </xf>
    <xf numFmtId="0" fontId="7" fillId="0" borderId="27" xfId="2" applyFont="1" applyBorder="1" applyAlignment="1">
      <alignment horizontal="center" vertical="center"/>
    </xf>
    <xf numFmtId="0" fontId="7" fillId="0" borderId="29" xfId="2" applyFont="1" applyBorder="1" applyAlignment="1">
      <alignment horizontal="center" vertical="center"/>
    </xf>
    <xf numFmtId="0" fontId="7" fillId="0" borderId="28" xfId="2" applyFont="1" applyBorder="1" applyAlignment="1">
      <alignment horizontal="center" vertical="center"/>
    </xf>
    <xf numFmtId="0" fontId="7" fillId="0" borderId="30" xfId="2" applyFont="1" applyBorder="1" applyAlignment="1">
      <alignment horizontal="center" vertical="center"/>
    </xf>
    <xf numFmtId="0" fontId="7" fillId="0" borderId="39" xfId="2" applyFont="1" applyBorder="1" applyAlignment="1">
      <alignment horizontal="center" vertical="center"/>
    </xf>
    <xf numFmtId="0" fontId="7" fillId="0" borderId="31" xfId="2" applyFont="1" applyBorder="1" applyAlignment="1">
      <alignment horizontal="center" vertical="center"/>
    </xf>
    <xf numFmtId="0" fontId="5" fillId="4" borderId="40"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5" fillId="4" borderId="41" xfId="0" applyFont="1" applyFill="1" applyBorder="1" applyAlignment="1">
      <alignment horizontal="left" vertical="center" wrapText="1"/>
    </xf>
    <xf numFmtId="0" fontId="5" fillId="4" borderId="42" xfId="0" applyFont="1" applyFill="1" applyBorder="1" applyAlignment="1">
      <alignment horizontal="left" vertical="center" wrapText="1"/>
    </xf>
    <xf numFmtId="0" fontId="5" fillId="4" borderId="47" xfId="0" applyFont="1" applyFill="1" applyBorder="1" applyAlignment="1">
      <alignment horizontal="left" vertical="center" wrapText="1"/>
    </xf>
    <xf numFmtId="0" fontId="5" fillId="4" borderId="43" xfId="0" applyFont="1" applyFill="1" applyBorder="1" applyAlignment="1">
      <alignment horizontal="left" vertical="center" wrapText="1"/>
    </xf>
    <xf numFmtId="0" fontId="5" fillId="4" borderId="44" xfId="0" applyFont="1" applyFill="1" applyBorder="1" applyAlignment="1">
      <alignment horizontal="left" vertical="center" wrapText="1"/>
    </xf>
    <xf numFmtId="0" fontId="5" fillId="4" borderId="48"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25" fillId="0" borderId="2" xfId="0" applyFont="1" applyBorder="1" applyAlignment="1">
      <alignment horizontal="left" vertical="center"/>
    </xf>
    <xf numFmtId="0" fontId="7" fillId="4" borderId="30" xfId="2" applyFont="1" applyFill="1" applyBorder="1" applyAlignment="1">
      <alignment horizontal="center" vertical="center"/>
    </xf>
    <xf numFmtId="0" fontId="7" fillId="4" borderId="39" xfId="2" applyFont="1" applyFill="1" applyBorder="1" applyAlignment="1">
      <alignment horizontal="center" vertical="center"/>
    </xf>
    <xf numFmtId="0" fontId="31" fillId="0" borderId="2" xfId="0" applyFont="1" applyBorder="1" applyAlignment="1">
      <alignment horizontal="left" vertical="center" wrapText="1"/>
    </xf>
    <xf numFmtId="0" fontId="39" fillId="0" borderId="2" xfId="0" applyFont="1" applyBorder="1" applyAlignment="1">
      <alignment horizontal="left" vertical="center" wrapText="1"/>
    </xf>
    <xf numFmtId="0" fontId="43" fillId="3" borderId="2" xfId="0" applyFont="1" applyFill="1" applyBorder="1" applyAlignment="1">
      <alignment horizontal="center" vertical="center"/>
    </xf>
    <xf numFmtId="0" fontId="30" fillId="0" borderId="2" xfId="0" applyFont="1" applyBorder="1" applyAlignment="1">
      <alignment horizontal="left" vertical="center"/>
    </xf>
    <xf numFmtId="0" fontId="14" fillId="3" borderId="7" xfId="0" applyFont="1" applyFill="1" applyBorder="1" applyAlignment="1">
      <alignment horizontal="center" vertical="center"/>
    </xf>
    <xf numFmtId="0" fontId="14" fillId="3" borderId="0" xfId="0" applyFont="1" applyFill="1" applyAlignment="1">
      <alignment horizontal="center" vertical="center"/>
    </xf>
    <xf numFmtId="0" fontId="46" fillId="3" borderId="7" xfId="0" applyFont="1" applyFill="1" applyBorder="1" applyAlignment="1">
      <alignment horizontal="center" vertical="center"/>
    </xf>
    <xf numFmtId="0" fontId="46" fillId="3" borderId="0" xfId="0" applyFont="1" applyFill="1" applyAlignment="1">
      <alignment horizontal="center" vertical="center"/>
    </xf>
    <xf numFmtId="0" fontId="44" fillId="4" borderId="2" xfId="0" applyFont="1" applyFill="1" applyBorder="1" applyAlignment="1">
      <alignment horizontal="left" vertical="center" wrapText="1"/>
    </xf>
    <xf numFmtId="0" fontId="44"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5" fillId="4" borderId="18"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7" fillId="4" borderId="18" xfId="2" applyFont="1" applyFill="1" applyBorder="1" applyAlignment="1">
      <alignment horizontal="center" vertical="center"/>
    </xf>
    <xf numFmtId="0" fontId="7" fillId="4" borderId="2" xfId="2" applyFont="1" applyFill="1" applyBorder="1" applyAlignment="1">
      <alignment horizontal="center" vertical="center"/>
    </xf>
    <xf numFmtId="0" fontId="7" fillId="4" borderId="23" xfId="2" applyFont="1" applyFill="1" applyBorder="1" applyAlignment="1">
      <alignment horizontal="center" vertical="center"/>
    </xf>
    <xf numFmtId="0" fontId="26" fillId="4" borderId="5" xfId="0" applyFont="1" applyFill="1" applyBorder="1" applyAlignment="1">
      <alignment horizontal="center" vertical="center"/>
    </xf>
    <xf numFmtId="0" fontId="26" fillId="4" borderId="3" xfId="0" applyFont="1" applyFill="1" applyBorder="1" applyAlignment="1">
      <alignment horizontal="center" vertical="center"/>
    </xf>
    <xf numFmtId="0" fontId="42" fillId="0" borderId="5" xfId="0" applyFont="1" applyBorder="1" applyAlignment="1">
      <alignment horizontal="center" vertical="center"/>
    </xf>
    <xf numFmtId="0" fontId="36" fillId="0" borderId="3" xfId="0" applyFont="1" applyBorder="1" applyAlignment="1">
      <alignment horizontal="center" vertical="center"/>
    </xf>
    <xf numFmtId="0" fontId="42" fillId="4" borderId="5" xfId="0" applyFont="1" applyFill="1" applyBorder="1" applyAlignment="1">
      <alignment horizontal="center" vertical="center"/>
    </xf>
    <xf numFmtId="0" fontId="42" fillId="4" borderId="3" xfId="0" applyFont="1" applyFill="1" applyBorder="1" applyAlignment="1">
      <alignment horizontal="center" vertical="center"/>
    </xf>
    <xf numFmtId="0" fontId="7" fillId="4" borderId="40" xfId="2" applyFont="1" applyFill="1" applyBorder="1" applyAlignment="1">
      <alignment horizontal="center" vertical="center"/>
    </xf>
    <xf numFmtId="0" fontId="7" fillId="4" borderId="46" xfId="2" applyFont="1" applyFill="1" applyBorder="1" applyAlignment="1">
      <alignment horizontal="center" vertical="center"/>
    </xf>
    <xf numFmtId="0" fontId="7" fillId="4" borderId="41" xfId="2" applyFont="1" applyFill="1" applyBorder="1" applyAlignment="1">
      <alignment horizontal="center" vertical="center"/>
    </xf>
    <xf numFmtId="0" fontId="7" fillId="4" borderId="42" xfId="2" applyFont="1" applyFill="1" applyBorder="1" applyAlignment="1">
      <alignment horizontal="center" vertical="center"/>
    </xf>
    <xf numFmtId="0" fontId="7" fillId="4" borderId="47" xfId="2" applyFont="1" applyFill="1" applyBorder="1" applyAlignment="1">
      <alignment horizontal="center" vertical="center"/>
    </xf>
    <xf numFmtId="0" fontId="7" fillId="4" borderId="43" xfId="2" applyFont="1" applyFill="1" applyBorder="1" applyAlignment="1">
      <alignment horizontal="center" vertical="center"/>
    </xf>
    <xf numFmtId="0" fontId="7" fillId="4" borderId="44" xfId="2" applyFont="1" applyFill="1" applyBorder="1" applyAlignment="1">
      <alignment horizontal="center" vertical="center"/>
    </xf>
    <xf numFmtId="0" fontId="7" fillId="4" borderId="48" xfId="2" applyFont="1" applyFill="1" applyBorder="1" applyAlignment="1">
      <alignment horizontal="center" vertical="center"/>
    </xf>
    <xf numFmtId="0" fontId="7" fillId="4" borderId="45" xfId="2"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26" fillId="0" borderId="5" xfId="0" applyFont="1" applyBorder="1" applyAlignment="1">
      <alignment horizontal="center" vertical="center"/>
    </xf>
    <xf numFmtId="0" fontId="26" fillId="0" borderId="3" xfId="0" applyFont="1" applyBorder="1" applyAlignment="1">
      <alignment horizontal="center" vertical="center"/>
    </xf>
    <xf numFmtId="0" fontId="40" fillId="0" borderId="0" xfId="0" applyFont="1" applyAlignment="1">
      <alignment horizontal="center" vertical="center" wrapText="1"/>
    </xf>
    <xf numFmtId="0" fontId="26" fillId="0" borderId="5" xfId="0" applyFont="1" applyBorder="1" applyAlignment="1">
      <alignment horizontal="center" vertical="center" wrapText="1"/>
    </xf>
    <xf numFmtId="0" fontId="26" fillId="0" borderId="3" xfId="0" applyFont="1" applyBorder="1" applyAlignment="1">
      <alignment horizontal="center" vertical="center" wrapText="1"/>
    </xf>
    <xf numFmtId="0" fontId="23" fillId="0" borderId="2" xfId="0" applyFont="1" applyBorder="1" applyAlignment="1">
      <alignment horizontal="left" vertical="center"/>
    </xf>
    <xf numFmtId="0" fontId="6" fillId="3" borderId="7" xfId="0" applyFont="1" applyFill="1" applyBorder="1" applyAlignment="1">
      <alignment horizontal="center" vertical="center"/>
    </xf>
    <xf numFmtId="0" fontId="6" fillId="3" borderId="0" xfId="0" applyFont="1" applyFill="1" applyAlignment="1">
      <alignment horizontal="center" vertical="center"/>
    </xf>
    <xf numFmtId="0" fontId="36" fillId="4" borderId="3" xfId="0" applyFont="1" applyFill="1" applyBorder="1" applyAlignment="1">
      <alignment horizontal="center" vertical="center"/>
    </xf>
    <xf numFmtId="0" fontId="6" fillId="3" borderId="2" xfId="0" applyFont="1" applyFill="1" applyBorder="1" applyAlignment="1">
      <alignment horizontal="center" vertical="center" wrapText="1"/>
    </xf>
    <xf numFmtId="0" fontId="38" fillId="0" borderId="0" xfId="0" applyFont="1" applyAlignment="1">
      <alignment horizontal="center" vertical="center" wrapText="1"/>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 xfId="0" applyFont="1" applyFill="1" applyBorder="1" applyAlignment="1">
      <alignment horizontal="center" vertical="center"/>
    </xf>
    <xf numFmtId="0" fontId="30" fillId="0" borderId="4" xfId="0" applyFont="1" applyBorder="1" applyAlignment="1">
      <alignment horizontal="left" vertical="center"/>
    </xf>
    <xf numFmtId="0" fontId="26" fillId="0" borderId="0" xfId="0" applyFont="1" applyBorder="1" applyAlignment="1">
      <alignment horizontal="left" vertical="center" wrapText="1"/>
    </xf>
    <xf numFmtId="0" fontId="26" fillId="0" borderId="2" xfId="0" applyFont="1" applyFill="1" applyBorder="1" applyAlignment="1">
      <alignment horizontal="justify" vertical="center" wrapText="1"/>
    </xf>
    <xf numFmtId="0" fontId="26" fillId="0" borderId="2" xfId="0" applyFont="1" applyBorder="1" applyAlignment="1">
      <alignment horizontal="justify" vertical="center" wrapText="1"/>
    </xf>
    <xf numFmtId="0" fontId="42" fillId="0" borderId="2" xfId="0" applyFont="1" applyBorder="1" applyAlignment="1">
      <alignment horizontal="left" vertical="center" wrapText="1"/>
    </xf>
    <xf numFmtId="0" fontId="26" fillId="0" borderId="2" xfId="0" applyFont="1" applyFill="1" applyBorder="1" applyAlignment="1">
      <alignment horizontal="justify" vertical="center"/>
    </xf>
    <xf numFmtId="0" fontId="42" fillId="0" borderId="2" xfId="0" applyFont="1" applyBorder="1" applyAlignment="1">
      <alignment horizontal="justify" vertical="center" wrapText="1"/>
    </xf>
    <xf numFmtId="0" fontId="7" fillId="4" borderId="17" xfId="2" applyFont="1" applyFill="1" applyBorder="1" applyAlignment="1">
      <alignment horizontal="center" vertical="center"/>
    </xf>
    <xf numFmtId="0" fontId="7" fillId="4" borderId="19" xfId="2" applyFont="1" applyFill="1" applyBorder="1" applyAlignment="1">
      <alignment horizontal="center" vertical="center"/>
    </xf>
    <xf numFmtId="0" fontId="7" fillId="4" borderId="20" xfId="2" applyFont="1" applyFill="1" applyBorder="1" applyAlignment="1">
      <alignment horizontal="center" vertical="center"/>
    </xf>
    <xf numFmtId="0" fontId="7" fillId="4" borderId="21" xfId="2" applyFont="1" applyFill="1" applyBorder="1" applyAlignment="1">
      <alignment horizontal="center" vertical="center"/>
    </xf>
    <xf numFmtId="0" fontId="7" fillId="4" borderId="22" xfId="2" applyFont="1" applyFill="1" applyBorder="1" applyAlignment="1">
      <alignment horizontal="center" vertical="center"/>
    </xf>
    <xf numFmtId="0" fontId="7" fillId="4" borderId="24" xfId="2" applyFont="1" applyFill="1" applyBorder="1" applyAlignment="1">
      <alignment horizontal="center" vertical="center"/>
    </xf>
    <xf numFmtId="0" fontId="26" fillId="0" borderId="0" xfId="0" applyFont="1" applyAlignment="1">
      <alignment horizontal="center" vertical="center" wrapText="1"/>
    </xf>
    <xf numFmtId="0" fontId="26" fillId="0" borderId="4" xfId="0" applyFont="1" applyBorder="1" applyAlignment="1">
      <alignment horizontal="justify" vertical="center" wrapText="1"/>
    </xf>
    <xf numFmtId="0" fontId="26" fillId="0" borderId="3" xfId="0" applyFont="1" applyBorder="1" applyAlignment="1">
      <alignment horizontal="justify" vertical="center" wrapText="1"/>
    </xf>
    <xf numFmtId="0" fontId="26" fillId="0" borderId="4" xfId="0" applyFont="1" applyBorder="1" applyAlignment="1">
      <alignment horizontal="center" vertical="center" wrapText="1"/>
    </xf>
    <xf numFmtId="0" fontId="26" fillId="0" borderId="5"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6" fillId="0" borderId="3" xfId="0" applyFont="1" applyFill="1" applyBorder="1" applyAlignment="1">
      <alignment horizontal="justify" vertical="center" wrapText="1"/>
    </xf>
    <xf numFmtId="0" fontId="7" fillId="4" borderId="49" xfId="2" applyFont="1" applyFill="1" applyBorder="1" applyAlignment="1">
      <alignment horizontal="center" vertical="center"/>
    </xf>
    <xf numFmtId="0" fontId="7" fillId="4" borderId="3" xfId="2" applyFont="1" applyFill="1" applyBorder="1" applyAlignment="1">
      <alignment horizontal="center" vertical="center"/>
    </xf>
    <xf numFmtId="0" fontId="7" fillId="4" borderId="50" xfId="2" applyFont="1" applyFill="1" applyBorder="1" applyAlignment="1">
      <alignment horizontal="center" vertical="center"/>
    </xf>
    <xf numFmtId="0" fontId="5" fillId="4" borderId="17"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17"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24" fillId="0" borderId="2" xfId="0" applyFont="1" applyBorder="1" applyAlignment="1">
      <alignment horizontal="left" vertical="center"/>
    </xf>
    <xf numFmtId="167" fontId="53" fillId="0" borderId="2" xfId="0" applyNumberFormat="1" applyFont="1" applyFill="1" applyBorder="1" applyAlignment="1" applyProtection="1">
      <alignment horizontal="center" vertical="center" wrapText="1"/>
    </xf>
    <xf numFmtId="0" fontId="3" fillId="4" borderId="0" xfId="0" applyFont="1" applyFill="1" applyAlignment="1" applyProtection="1">
      <alignment horizontal="center" vertical="center" wrapText="1"/>
    </xf>
    <xf numFmtId="0" fontId="3" fillId="4" borderId="0" xfId="0" applyFont="1" applyFill="1" applyAlignment="1" applyProtection="1">
      <alignment vertical="center" wrapText="1"/>
    </xf>
    <xf numFmtId="0" fontId="3" fillId="4" borderId="0" xfId="0" applyFont="1" applyFill="1" applyAlignment="1" applyProtection="1">
      <alignment horizontal="justify" vertical="center" wrapText="1"/>
    </xf>
    <xf numFmtId="0" fontId="13" fillId="4" borderId="0" xfId="0" applyFont="1" applyFill="1" applyAlignment="1" applyProtection="1">
      <alignment horizontal="center" vertical="center" wrapText="1"/>
    </xf>
    <xf numFmtId="0" fontId="3" fillId="4" borderId="0" xfId="0" applyFont="1" applyFill="1" applyProtection="1"/>
    <xf numFmtId="0" fontId="3" fillId="4" borderId="0" xfId="0" applyFont="1" applyFill="1" applyAlignment="1" applyProtection="1">
      <alignment horizontal="center"/>
    </xf>
    <xf numFmtId="0" fontId="3" fillId="4" borderId="51" xfId="0" applyFont="1" applyFill="1" applyBorder="1" applyAlignment="1" applyProtection="1">
      <alignment horizontal="center"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3" fillId="4" borderId="27" xfId="0" applyFont="1" applyFill="1" applyBorder="1" applyAlignment="1" applyProtection="1">
      <alignment horizontal="left" vertical="center" wrapText="1"/>
    </xf>
    <xf numFmtId="0" fontId="3" fillId="4" borderId="28" xfId="0" applyFont="1" applyFill="1" applyBorder="1" applyAlignment="1" applyProtection="1">
      <alignment horizontal="left" vertical="center" wrapText="1"/>
    </xf>
    <xf numFmtId="0" fontId="3" fillId="4" borderId="58"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3" fillId="4" borderId="56" xfId="0" applyFont="1" applyFill="1" applyBorder="1" applyAlignment="1" applyProtection="1">
      <alignment horizontal="left" vertical="center" wrapText="1"/>
    </xf>
    <xf numFmtId="0" fontId="3" fillId="4" borderId="57" xfId="0" applyFont="1" applyFill="1" applyBorder="1" applyAlignment="1" applyProtection="1">
      <alignment horizontal="left" vertical="center" wrapText="1"/>
    </xf>
    <xf numFmtId="0" fontId="3" fillId="4" borderId="52" xfId="0" applyFont="1" applyFill="1" applyBorder="1" applyAlignment="1" applyProtection="1">
      <alignment horizontal="center" vertical="center" wrapText="1"/>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3" fillId="4" borderId="54" xfId="0" applyFont="1" applyFill="1" applyBorder="1" applyAlignment="1" applyProtection="1">
      <alignment horizontal="left" vertical="center" wrapText="1"/>
    </xf>
    <xf numFmtId="0" fontId="3" fillId="4" borderId="55" xfId="0" applyFont="1" applyFill="1" applyBorder="1" applyAlignment="1" applyProtection="1">
      <alignment horizontal="left" vertical="center" wrapText="1"/>
    </xf>
    <xf numFmtId="0" fontId="13" fillId="4" borderId="0" xfId="2" applyFont="1" applyFill="1" applyAlignment="1" applyProtection="1">
      <alignment horizontal="center" vertical="center"/>
    </xf>
    <xf numFmtId="0" fontId="13" fillId="4" borderId="0" xfId="2" applyFont="1" applyFill="1" applyAlignment="1" applyProtection="1">
      <alignment vertical="center"/>
    </xf>
    <xf numFmtId="0" fontId="13" fillId="4" borderId="5" xfId="0" applyFont="1" applyFill="1" applyBorder="1" applyAlignment="1" applyProtection="1">
      <alignment horizontal="center" vertical="center"/>
    </xf>
    <xf numFmtId="0" fontId="17" fillId="4" borderId="4" xfId="0" applyFont="1" applyFill="1" applyBorder="1" applyAlignment="1" applyProtection="1">
      <alignment horizontal="left" vertical="center"/>
    </xf>
    <xf numFmtId="0" fontId="17" fillId="4" borderId="3" xfId="0" applyFont="1" applyFill="1" applyBorder="1" applyAlignment="1" applyProtection="1">
      <alignment horizontal="left" vertical="center"/>
    </xf>
    <xf numFmtId="0" fontId="13" fillId="4" borderId="2" xfId="0" applyFont="1" applyFill="1" applyBorder="1" applyAlignment="1" applyProtection="1">
      <alignment horizontal="center"/>
    </xf>
    <xf numFmtId="0" fontId="14" fillId="8" borderId="2" xfId="0" applyFont="1" applyFill="1" applyBorder="1" applyAlignment="1" applyProtection="1">
      <alignment horizontal="center" vertical="center" wrapText="1"/>
    </xf>
    <xf numFmtId="9" fontId="14" fillId="8" borderId="2" xfId="0" applyNumberFormat="1" applyFont="1" applyFill="1" applyBorder="1" applyAlignment="1" applyProtection="1">
      <alignment horizontal="center" vertical="center" wrapText="1"/>
    </xf>
    <xf numFmtId="166" fontId="14" fillId="8" borderId="2" xfId="0" applyNumberFormat="1"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51" fillId="9" borderId="2" xfId="0" applyFont="1" applyFill="1" applyBorder="1" applyAlignment="1" applyProtection="1">
      <alignment horizontal="center" vertical="center" wrapText="1"/>
    </xf>
    <xf numFmtId="171" fontId="52" fillId="0" borderId="2" xfId="0" applyNumberFormat="1" applyFont="1" applyFill="1" applyBorder="1" applyAlignment="1" applyProtection="1">
      <alignment horizontal="center" vertical="center" wrapText="1"/>
    </xf>
    <xf numFmtId="10" fontId="47" fillId="0" borderId="53" xfId="5" applyNumberFormat="1" applyFont="1" applyFill="1" applyBorder="1" applyAlignment="1" applyProtection="1">
      <alignment horizontal="center" vertical="center" wrapText="1"/>
    </xf>
    <xf numFmtId="0" fontId="34" fillId="0" borderId="0" xfId="0" applyFont="1" applyFill="1" applyAlignment="1" applyProtection="1">
      <alignment horizontal="center" vertical="center" wrapText="1"/>
    </xf>
    <xf numFmtId="0" fontId="52" fillId="0" borderId="2" xfId="0" applyFont="1" applyFill="1" applyBorder="1" applyAlignment="1" applyProtection="1">
      <alignment horizontal="justify" vertical="center" wrapText="1"/>
    </xf>
    <xf numFmtId="171" fontId="52" fillId="13" borderId="2" xfId="0" applyNumberFormat="1" applyFont="1" applyFill="1" applyBorder="1" applyAlignment="1" applyProtection="1">
      <alignment horizontal="center" vertical="center" wrapText="1"/>
    </xf>
    <xf numFmtId="10" fontId="47" fillId="0" borderId="2" xfId="5" applyNumberFormat="1" applyFont="1" applyFill="1" applyBorder="1" applyAlignment="1" applyProtection="1">
      <alignment horizontal="left" vertical="center" wrapText="1"/>
    </xf>
    <xf numFmtId="0" fontId="26" fillId="4" borderId="0" xfId="0" applyFont="1" applyFill="1" applyAlignment="1" applyProtection="1">
      <alignment horizontal="center" vertical="center" wrapText="1"/>
    </xf>
    <xf numFmtId="0" fontId="52" fillId="0" borderId="2" xfId="0" applyFont="1" applyBorder="1" applyAlignment="1" applyProtection="1">
      <alignment horizontal="justify" vertical="center" wrapText="1"/>
    </xf>
    <xf numFmtId="171" fontId="52" fillId="0" borderId="2" xfId="0" applyNumberFormat="1" applyFont="1" applyBorder="1" applyAlignment="1" applyProtection="1">
      <alignment horizontal="center" vertical="center"/>
    </xf>
    <xf numFmtId="9" fontId="47" fillId="0" borderId="2" xfId="5" applyFont="1" applyFill="1" applyBorder="1" applyAlignment="1" applyProtection="1">
      <alignment horizontal="left" vertical="center" wrapText="1"/>
    </xf>
    <xf numFmtId="0" fontId="53" fillId="0" borderId="2" xfId="0" applyFont="1" applyBorder="1" applyAlignment="1" applyProtection="1">
      <alignment horizontal="justify" vertical="center" wrapText="1"/>
    </xf>
    <xf numFmtId="171" fontId="52" fillId="0" borderId="2" xfId="0" applyNumberFormat="1" applyFont="1" applyBorder="1" applyAlignment="1" applyProtection="1">
      <alignment horizontal="center" vertical="center" wrapText="1"/>
    </xf>
    <xf numFmtId="0" fontId="34" fillId="0" borderId="0" xfId="0" applyFont="1" applyAlignment="1" applyProtection="1">
      <alignment horizontal="center" vertical="center" wrapText="1"/>
    </xf>
    <xf numFmtId="0" fontId="34" fillId="0" borderId="0" xfId="0" applyFont="1" applyAlignment="1" applyProtection="1">
      <alignment horizontal="left" vertical="center" wrapText="1"/>
    </xf>
    <xf numFmtId="0" fontId="18" fillId="4" borderId="0" xfId="0" applyFont="1" applyFill="1" applyAlignment="1" applyProtection="1">
      <alignment vertical="center" wrapText="1"/>
    </xf>
    <xf numFmtId="0" fontId="18" fillId="4" borderId="0" xfId="0" applyFont="1" applyFill="1" applyAlignment="1" applyProtection="1">
      <alignment horizontal="center" vertical="center" wrapText="1"/>
    </xf>
    <xf numFmtId="167" fontId="18" fillId="4" borderId="0" xfId="0" applyNumberFormat="1" applyFont="1" applyFill="1" applyAlignment="1" applyProtection="1">
      <alignment horizontal="center" vertical="center" wrapText="1"/>
    </xf>
    <xf numFmtId="0" fontId="18" fillId="4" borderId="0" xfId="0" applyFont="1" applyFill="1" applyAlignment="1" applyProtection="1">
      <alignment horizontal="justify" vertical="center" wrapText="1"/>
    </xf>
    <xf numFmtId="0" fontId="59" fillId="4" borderId="0" xfId="0" applyFont="1" applyFill="1" applyAlignment="1" applyProtection="1">
      <alignment horizontal="center" vertical="center" wrapText="1"/>
    </xf>
    <xf numFmtId="0" fontId="18" fillId="0" borderId="0" xfId="0" applyFont="1" applyAlignment="1" applyProtection="1">
      <alignment horizontal="left" vertical="center" wrapText="1"/>
    </xf>
    <xf numFmtId="169" fontId="20" fillId="4" borderId="0" xfId="6" applyNumberFormat="1" applyFont="1" applyFill="1" applyAlignment="1" applyProtection="1">
      <alignment horizontal="center" vertical="center" wrapText="1"/>
    </xf>
    <xf numFmtId="10" fontId="3" fillId="4" borderId="0" xfId="0" applyNumberFormat="1" applyFont="1" applyFill="1" applyProtection="1"/>
    <xf numFmtId="169" fontId="20" fillId="4" borderId="0" xfId="5" applyNumberFormat="1" applyFont="1" applyFill="1" applyAlignment="1" applyProtection="1">
      <alignment horizontal="center" vertical="center" wrapText="1"/>
    </xf>
    <xf numFmtId="10" fontId="3" fillId="4" borderId="0" xfId="0" applyNumberFormat="1" applyFont="1" applyFill="1" applyAlignment="1" applyProtection="1">
      <alignment horizontal="center" vertical="center" wrapText="1"/>
    </xf>
    <xf numFmtId="170" fontId="3" fillId="4" borderId="0" xfId="0" applyNumberFormat="1" applyFont="1" applyFill="1" applyAlignment="1" applyProtection="1">
      <alignment horizontal="center" vertical="center" wrapText="1"/>
    </xf>
    <xf numFmtId="2" fontId="3" fillId="4" borderId="0" xfId="0" applyNumberFormat="1" applyFont="1" applyFill="1" applyAlignment="1" applyProtection="1">
      <alignment horizontal="center" vertical="center" wrapText="1"/>
    </xf>
  </cellXfs>
  <cellStyles count="8">
    <cellStyle name="Hipervínculo" xfId="4" builtinId="8"/>
    <cellStyle name="Millares [0]" xfId="6" builtinId="6"/>
    <cellStyle name="Neutral" xfId="1" builtinId="28" customBuiltin="1"/>
    <cellStyle name="Normal" xfId="0" builtinId="0"/>
    <cellStyle name="Normal 2" xfId="2"/>
    <cellStyle name="Normal 3" xfId="7"/>
    <cellStyle name="Porcentaje" xfId="5" builtinId="5"/>
    <cellStyle name="Total" xfId="3" builtinId="25" customBuiltin="1"/>
  </cellStyles>
  <dxfs count="19">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99FF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 Id="rId27"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1079562</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1484313</xdr:colOff>
      <xdr:row>1</xdr:row>
      <xdr:rowOff>34925</xdr:rowOff>
    </xdr:from>
    <xdr:to>
      <xdr:col>2</xdr:col>
      <xdr:colOff>2401888</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20</xdr:row>
      <xdr:rowOff>2</xdr:rowOff>
    </xdr:from>
    <xdr:to>
      <xdr:col>6</xdr:col>
      <xdr:colOff>402789</xdr:colOff>
      <xdr:row>27</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757480</xdr:colOff>
      <xdr:row>1</xdr:row>
      <xdr:rowOff>21225</xdr:rowOff>
    </xdr:from>
    <xdr:to>
      <xdr:col>1</xdr:col>
      <xdr:colOff>1678652</xdr:colOff>
      <xdr:row>4</xdr:row>
      <xdr:rowOff>236572</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0855" y="187913"/>
          <a:ext cx="921172" cy="94162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26</xdr:row>
      <xdr:rowOff>10574</xdr:rowOff>
    </xdr:from>
    <xdr:to>
      <xdr:col>5</xdr:col>
      <xdr:colOff>718777</xdr:colOff>
      <xdr:row>37</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20</xdr:row>
      <xdr:rowOff>95250</xdr:rowOff>
    </xdr:from>
    <xdr:to>
      <xdr:col>3</xdr:col>
      <xdr:colOff>1651623</xdr:colOff>
      <xdr:row>31</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0</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franco/OneDrive%20-%20SUPERINTENDENCIA%20DE%20SOCIEDADES/Documentos/Proyectos/ArquitecturaEmpresarial/P05_Redise&#241;oArquitecturaEmpresari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franco/OneDrive%20-%20SUPERINTENDENCIA%20DE%20SOCIEDADES/Documentos/Proyectos/ArquitecturaEmpresarial/Copia%20de%20P05_Redise&#241;oArquitecturaEmpresarial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Financieros"/>
      <sheetName val="Recursos Humanos"/>
      <sheetName val="Comunicaciones internas"/>
      <sheetName val="Interesados"/>
      <sheetName val="Plan de comunicaciones"/>
      <sheetName val="Requerimientos"/>
      <sheetName val="Alcance"/>
      <sheetName val="EDT- Actividades"/>
      <sheetName val="Riesgos"/>
      <sheetName val="No toc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Financieros"/>
      <sheetName val="Recursos Humanos"/>
      <sheetName val="Comunicaciones internas"/>
      <sheetName val="Interesados"/>
      <sheetName val="Plan de comunicaciones"/>
      <sheetName val="Requerimientos"/>
      <sheetName val="Alcance"/>
      <sheetName val="EDT- Actividades"/>
      <sheetName val="Riesgos"/>
      <sheetName val="No toc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Eardila@SUPERSOCIEDADES.GOV.CO" TargetMode="External"/><Relationship Id="rId13" Type="http://schemas.openxmlformats.org/officeDocument/2006/relationships/hyperlink" Target="mailto:RodrigoRP@SUPERSOCIEDADES.GOV.CO" TargetMode="External"/><Relationship Id="rId18" Type="http://schemas.openxmlformats.org/officeDocument/2006/relationships/comments" Target="../comments6.xml"/><Relationship Id="rId3" Type="http://schemas.openxmlformats.org/officeDocument/2006/relationships/hyperlink" Target="mailto:ElsaL@SUPERSOCIEDADES.GOV.CO" TargetMode="External"/><Relationship Id="rId7" Type="http://schemas.openxmlformats.org/officeDocument/2006/relationships/hyperlink" Target="mailto:ACervantes@SUPERSOCIEDADES.GOV.CO" TargetMode="External"/><Relationship Id="rId12" Type="http://schemas.openxmlformats.org/officeDocument/2006/relationships/hyperlink" Target="mailto:DBonilla@supersociedades.gov.co" TargetMode="External"/><Relationship Id="rId17" Type="http://schemas.openxmlformats.org/officeDocument/2006/relationships/vmlDrawing" Target="../drawings/vmlDrawing6.vml"/><Relationship Id="rId2" Type="http://schemas.openxmlformats.org/officeDocument/2006/relationships/hyperlink" Target="mailto:MarthaA@SUPERSOCIEDADES.GOV.CO" TargetMode="External"/><Relationship Id="rId16" Type="http://schemas.openxmlformats.org/officeDocument/2006/relationships/drawing" Target="../drawings/drawing7.xml"/><Relationship Id="rId1" Type="http://schemas.openxmlformats.org/officeDocument/2006/relationships/hyperlink" Target="mailto:BEscobar@supersociedades.gov.co" TargetMode="External"/><Relationship Id="rId6" Type="http://schemas.openxmlformats.org/officeDocument/2006/relationships/hyperlink" Target="mailto:MFernandez@SUPERSOCIEDADES.GOV.CO" TargetMode="External"/><Relationship Id="rId11" Type="http://schemas.openxmlformats.org/officeDocument/2006/relationships/hyperlink" Target="mailto:nimartinez@supersociedades.gov.co" TargetMode="External"/><Relationship Id="rId5" Type="http://schemas.openxmlformats.org/officeDocument/2006/relationships/hyperlink" Target="mailto:SantiagoL@SUPERSOCIEDADES.GOV.CO" TargetMode="External"/><Relationship Id="rId15" Type="http://schemas.openxmlformats.org/officeDocument/2006/relationships/printerSettings" Target="../printerSettings/printerSettings7.bin"/><Relationship Id="rId10" Type="http://schemas.openxmlformats.org/officeDocument/2006/relationships/hyperlink" Target="mailto:lcastellanos@supersociedades.gov.co" TargetMode="External"/><Relationship Id="rId4" Type="http://schemas.openxmlformats.org/officeDocument/2006/relationships/hyperlink" Target="mailto:MMantilla@SUPERSOCIEDADES.GOV.CO" TargetMode="External"/><Relationship Id="rId9" Type="http://schemas.openxmlformats.org/officeDocument/2006/relationships/hyperlink" Target="mailto:seljach@supersociedades.gov.co" TargetMode="External"/><Relationship Id="rId14" Type="http://schemas.openxmlformats.org/officeDocument/2006/relationships/hyperlink" Target="mailto:larodriguez@supersociedades.gov.co"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130" zoomScaleNormal="130" workbookViewId="0">
      <selection activeCell="D19" sqref="D19"/>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5.25" customHeight="1" thickBot="1" x14ac:dyDescent="0.25"/>
    <row r="2" spans="2:19" ht="26.25" customHeight="1" x14ac:dyDescent="0.2">
      <c r="B2" s="176"/>
      <c r="C2" s="177"/>
      <c r="D2" s="178" t="s">
        <v>0</v>
      </c>
      <c r="E2" s="179"/>
      <c r="F2" s="179"/>
      <c r="G2" s="179"/>
      <c r="H2" s="179"/>
      <c r="I2" s="179"/>
      <c r="J2" s="180"/>
      <c r="K2" s="166" t="s">
        <v>1</v>
      </c>
      <c r="L2" s="167"/>
    </row>
    <row r="3" spans="2:19" ht="23.25" customHeight="1" x14ac:dyDescent="0.2">
      <c r="B3" s="172"/>
      <c r="C3" s="173"/>
      <c r="D3" s="181" t="s">
        <v>2</v>
      </c>
      <c r="E3" s="182"/>
      <c r="F3" s="182"/>
      <c r="G3" s="182"/>
      <c r="H3" s="182"/>
      <c r="I3" s="182"/>
      <c r="J3" s="183"/>
      <c r="K3" s="168" t="s">
        <v>3</v>
      </c>
      <c r="L3" s="169"/>
    </row>
    <row r="4" spans="2:19" ht="24" customHeight="1" x14ac:dyDescent="0.2">
      <c r="B4" s="172"/>
      <c r="C4" s="173"/>
      <c r="D4" s="181" t="s">
        <v>4</v>
      </c>
      <c r="E4" s="182"/>
      <c r="F4" s="182"/>
      <c r="G4" s="182"/>
      <c r="H4" s="182"/>
      <c r="I4" s="182"/>
      <c r="J4" s="183"/>
      <c r="K4" s="168" t="s">
        <v>5</v>
      </c>
      <c r="L4" s="169"/>
    </row>
    <row r="5" spans="2:19" ht="22.5" customHeight="1" thickBot="1" x14ac:dyDescent="0.25">
      <c r="B5" s="174"/>
      <c r="C5" s="175"/>
      <c r="D5" s="184" t="s">
        <v>6</v>
      </c>
      <c r="E5" s="185"/>
      <c r="F5" s="185"/>
      <c r="G5" s="185"/>
      <c r="H5" s="185"/>
      <c r="I5" s="185"/>
      <c r="J5" s="186"/>
      <c r="K5" s="170" t="s">
        <v>7</v>
      </c>
      <c r="L5" s="171"/>
    </row>
    <row r="6" spans="2:19" ht="5.25" customHeight="1" x14ac:dyDescent="0.2">
      <c r="C6" s="14"/>
      <c r="D6" s="14"/>
      <c r="E6" s="14"/>
      <c r="F6" s="14"/>
      <c r="G6" s="14"/>
      <c r="H6" s="14"/>
      <c r="I6" s="14"/>
    </row>
    <row r="7" spans="2:19" ht="48" customHeight="1" x14ac:dyDescent="0.2">
      <c r="C7" s="165" t="s">
        <v>8</v>
      </c>
      <c r="D7" s="165"/>
      <c r="E7" s="187" t="s">
        <v>281</v>
      </c>
      <c r="F7" s="187"/>
      <c r="G7" s="187"/>
      <c r="H7" s="187"/>
      <c r="I7" s="187"/>
      <c r="J7" s="187"/>
      <c r="K7" s="187"/>
      <c r="L7" s="187"/>
      <c r="M7" s="56"/>
      <c r="N7" s="56"/>
      <c r="O7" s="56"/>
      <c r="P7" s="56"/>
      <c r="Q7" s="56"/>
      <c r="S7" s="1"/>
    </row>
    <row r="8" spans="2:19" ht="6.75" customHeight="1" x14ac:dyDescent="0.2">
      <c r="C8" s="99"/>
      <c r="D8" s="99"/>
      <c r="E8" s="100"/>
      <c r="F8" s="100"/>
      <c r="G8" s="100"/>
      <c r="H8" s="100"/>
      <c r="I8" s="100"/>
      <c r="J8" s="101"/>
      <c r="K8" s="101"/>
      <c r="L8" s="101"/>
      <c r="S8" s="1"/>
    </row>
    <row r="9" spans="2:19" ht="6.75" customHeight="1" thickBot="1" x14ac:dyDescent="0.25">
      <c r="C9" s="99"/>
      <c r="D9" s="99"/>
      <c r="E9" s="100"/>
      <c r="F9" s="100"/>
      <c r="G9" s="100"/>
      <c r="H9" s="100"/>
      <c r="I9" s="100"/>
      <c r="J9" s="101"/>
      <c r="K9" s="101"/>
      <c r="L9" s="101"/>
      <c r="S9" s="1"/>
    </row>
    <row r="10" spans="2:19" ht="12.75" thickBot="1" x14ac:dyDescent="0.25">
      <c r="B10" s="15"/>
      <c r="C10" s="102"/>
      <c r="D10" s="102"/>
      <c r="E10" s="102"/>
      <c r="F10" s="102"/>
      <c r="G10" s="102"/>
      <c r="H10" s="102"/>
      <c r="I10" s="102"/>
      <c r="J10" s="102"/>
      <c r="K10" s="102"/>
      <c r="L10" s="103"/>
    </row>
    <row r="11" spans="2:19" ht="39.950000000000003" customHeight="1" thickBot="1" x14ac:dyDescent="0.25">
      <c r="B11" s="16"/>
      <c r="C11" s="104" t="s">
        <v>9</v>
      </c>
      <c r="D11" s="105"/>
      <c r="E11" s="104" t="s">
        <v>10</v>
      </c>
      <c r="F11" s="105"/>
      <c r="G11" s="104" t="s">
        <v>11</v>
      </c>
      <c r="H11" s="105"/>
      <c r="I11" s="104" t="s">
        <v>12</v>
      </c>
      <c r="J11" s="105"/>
      <c r="K11" s="104" t="s">
        <v>13</v>
      </c>
      <c r="L11" s="106"/>
    </row>
    <row r="12" spans="2:19" ht="15" customHeight="1" thickBot="1" x14ac:dyDescent="0.25">
      <c r="B12" s="16"/>
      <c r="C12" s="105"/>
      <c r="D12" s="105"/>
      <c r="E12" s="105"/>
      <c r="F12" s="105"/>
      <c r="G12" s="105"/>
      <c r="H12" s="105"/>
      <c r="I12" s="105"/>
      <c r="J12" s="105"/>
      <c r="K12" s="105"/>
      <c r="L12" s="106"/>
    </row>
    <row r="13" spans="2:19" ht="39.950000000000003" customHeight="1" thickBot="1" x14ac:dyDescent="0.25">
      <c r="B13" s="16"/>
      <c r="C13" s="104" t="s">
        <v>14</v>
      </c>
      <c r="D13" s="105"/>
      <c r="E13" s="104" t="s">
        <v>15</v>
      </c>
      <c r="F13" s="105"/>
      <c r="G13" s="104" t="s">
        <v>16</v>
      </c>
      <c r="H13" s="105"/>
      <c r="I13" s="104" t="s">
        <v>17</v>
      </c>
      <c r="J13" s="105"/>
      <c r="K13" s="104" t="s">
        <v>18</v>
      </c>
      <c r="L13" s="106"/>
    </row>
    <row r="14" spans="2:19" ht="15" customHeight="1" thickBot="1" x14ac:dyDescent="0.25">
      <c r="B14" s="16"/>
      <c r="C14" s="105"/>
      <c r="D14" s="105"/>
      <c r="E14" s="105"/>
      <c r="F14" s="105"/>
      <c r="G14" s="105"/>
      <c r="H14" s="105"/>
      <c r="I14" s="105"/>
      <c r="J14" s="105"/>
      <c r="K14" s="105"/>
      <c r="L14" s="106"/>
    </row>
    <row r="15" spans="2:19" ht="37.5" customHeight="1" thickBot="1" x14ac:dyDescent="0.25">
      <c r="B15" s="16"/>
      <c r="C15" s="105"/>
      <c r="D15" s="105"/>
      <c r="E15" s="105"/>
      <c r="F15" s="105"/>
      <c r="G15" s="104" t="s">
        <v>19</v>
      </c>
      <c r="H15" s="105"/>
      <c r="I15" s="105"/>
      <c r="J15" s="105"/>
      <c r="K15" s="105"/>
      <c r="L15" s="106"/>
    </row>
    <row r="16" spans="2:19" ht="12.75" thickBot="1" x14ac:dyDescent="0.25">
      <c r="B16" s="17"/>
      <c r="C16" s="18"/>
      <c r="D16" s="18"/>
      <c r="E16" s="18"/>
      <c r="F16" s="18"/>
      <c r="G16" s="18"/>
      <c r="H16" s="18"/>
      <c r="I16" s="18"/>
      <c r="J16" s="18"/>
      <c r="K16" s="18"/>
      <c r="L16" s="19"/>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10" zoomScale="110" zoomScaleNormal="110" workbookViewId="0">
      <selection activeCell="A10" sqref="A1:XFD1048576"/>
    </sheetView>
  </sheetViews>
  <sheetFormatPr baseColWidth="10" defaultColWidth="11.42578125" defaultRowHeight="12" x14ac:dyDescent="0.2"/>
  <cols>
    <col min="1" max="1" width="2.42578125" style="1" customWidth="1"/>
    <col min="2" max="2" width="9.8554687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72"/>
      <c r="C2" s="273"/>
      <c r="D2" s="299" t="s">
        <v>0</v>
      </c>
      <c r="E2" s="254"/>
      <c r="F2" s="254"/>
      <c r="G2" s="254"/>
      <c r="H2" s="254"/>
      <c r="I2" s="254"/>
      <c r="J2" s="300"/>
      <c r="K2" s="43"/>
      <c r="L2" s="41"/>
      <c r="M2" s="248" t="str">
        <f>Proyecto!K2</f>
        <v>Código: GC-F-015</v>
      </c>
      <c r="N2" s="248"/>
      <c r="O2" s="248"/>
      <c r="P2" s="249"/>
      <c r="S2" s="4"/>
      <c r="T2" s="4"/>
      <c r="U2" s="8"/>
    </row>
    <row r="3" spans="2:31" ht="23.25" customHeight="1" x14ac:dyDescent="0.2">
      <c r="B3" s="274"/>
      <c r="C3" s="275"/>
      <c r="D3" s="301" t="s">
        <v>2</v>
      </c>
      <c r="E3" s="255"/>
      <c r="F3" s="255"/>
      <c r="G3" s="255"/>
      <c r="H3" s="255"/>
      <c r="I3" s="255"/>
      <c r="J3" s="302"/>
      <c r="K3" s="54"/>
      <c r="L3" s="48"/>
      <c r="M3" s="250" t="str">
        <f>Proyecto!K3</f>
        <v>Fecha: 17 de septiembre de 2014</v>
      </c>
      <c r="N3" s="250"/>
      <c r="O3" s="250"/>
      <c r="P3" s="251"/>
      <c r="S3" s="4"/>
      <c r="T3" s="4"/>
      <c r="U3" s="8"/>
    </row>
    <row r="4" spans="2:31" ht="24" customHeight="1" x14ac:dyDescent="0.2">
      <c r="B4" s="274"/>
      <c r="C4" s="275"/>
      <c r="D4" s="301" t="s">
        <v>4</v>
      </c>
      <c r="E4" s="255"/>
      <c r="F4" s="255"/>
      <c r="G4" s="255"/>
      <c r="H4" s="255"/>
      <c r="I4" s="255"/>
      <c r="J4" s="302"/>
      <c r="K4" s="54"/>
      <c r="L4" s="48"/>
      <c r="M4" s="250" t="str">
        <f>Proyecto!K4</f>
        <v>Versión 001</v>
      </c>
      <c r="N4" s="250"/>
      <c r="O4" s="250"/>
      <c r="P4" s="251"/>
      <c r="U4" s="8"/>
    </row>
    <row r="5" spans="2:31" ht="22.5" customHeight="1" thickBot="1" x14ac:dyDescent="0.25">
      <c r="B5" s="276"/>
      <c r="C5" s="277"/>
      <c r="D5" s="303" t="s">
        <v>6</v>
      </c>
      <c r="E5" s="256"/>
      <c r="F5" s="256"/>
      <c r="G5" s="256"/>
      <c r="H5" s="256"/>
      <c r="I5" s="256"/>
      <c r="J5" s="304"/>
      <c r="K5" s="44"/>
      <c r="L5" s="42"/>
      <c r="M5" s="252" t="s">
        <v>95</v>
      </c>
      <c r="N5" s="252"/>
      <c r="O5" s="252"/>
      <c r="P5" s="253"/>
    </row>
    <row r="6" spans="2:31" ht="5.25" customHeight="1" x14ac:dyDescent="0.2">
      <c r="B6" s="14"/>
      <c r="C6" s="14"/>
      <c r="D6" s="14"/>
      <c r="E6" s="14"/>
      <c r="F6" s="14"/>
      <c r="G6" s="14"/>
      <c r="H6" s="14"/>
      <c r="I6" s="14"/>
      <c r="J6" s="14"/>
      <c r="K6" s="14"/>
      <c r="L6" s="14"/>
      <c r="M6" s="14"/>
      <c r="N6" s="14"/>
      <c r="O6" s="14"/>
      <c r="P6" s="14"/>
    </row>
    <row r="7" spans="2:31" ht="29.25" customHeight="1" x14ac:dyDescent="0.2">
      <c r="B7" s="191" t="s">
        <v>8</v>
      </c>
      <c r="C7" s="191"/>
      <c r="D7" s="239" t="str">
        <f>Proyecto!$E$7</f>
        <v>Centro de Estudios Societarios- CESS 2024</v>
      </c>
      <c r="E7" s="239"/>
      <c r="F7" s="239"/>
      <c r="G7" s="239"/>
      <c r="H7" s="239"/>
      <c r="I7" s="239"/>
      <c r="J7" s="239"/>
      <c r="K7" s="239"/>
      <c r="L7" s="239"/>
      <c r="M7" s="239"/>
      <c r="N7" s="239"/>
      <c r="O7" s="239"/>
      <c r="P7" s="239"/>
      <c r="AE7" s="1"/>
    </row>
    <row r="8" spans="2:31" ht="6.75" customHeight="1" x14ac:dyDescent="0.2">
      <c r="B8" s="5"/>
      <c r="C8" s="5"/>
      <c r="D8" s="70"/>
      <c r="E8" s="70"/>
      <c r="F8" s="70"/>
      <c r="G8" s="70"/>
      <c r="H8" s="70"/>
      <c r="I8" s="70"/>
      <c r="J8" s="70"/>
      <c r="K8" s="70"/>
      <c r="L8" s="70"/>
      <c r="M8" s="70"/>
      <c r="N8" s="70"/>
      <c r="O8" s="70"/>
      <c r="P8" s="70"/>
      <c r="AE8" s="1"/>
    </row>
    <row r="9" spans="2:31" ht="8.25" customHeight="1" x14ac:dyDescent="0.2">
      <c r="D9" s="58"/>
      <c r="E9" s="58"/>
      <c r="F9" s="58"/>
      <c r="G9" s="58"/>
      <c r="H9" s="58"/>
      <c r="I9" s="58"/>
      <c r="J9" s="58"/>
      <c r="K9" s="58"/>
      <c r="L9" s="58"/>
      <c r="M9" s="58"/>
      <c r="N9" s="58"/>
      <c r="O9" s="58"/>
      <c r="P9" s="58"/>
    </row>
    <row r="10" spans="2:31" ht="84" customHeight="1" x14ac:dyDescent="0.2">
      <c r="B10" s="191" t="s">
        <v>96</v>
      </c>
      <c r="C10" s="191"/>
      <c r="D10" s="294" t="s">
        <v>301</v>
      </c>
      <c r="E10" s="297"/>
      <c r="F10" s="297"/>
      <c r="G10" s="297"/>
      <c r="H10" s="297"/>
      <c r="I10" s="297"/>
      <c r="J10" s="297"/>
      <c r="K10" s="297"/>
      <c r="L10" s="297"/>
      <c r="M10" s="297"/>
      <c r="N10" s="297"/>
      <c r="O10" s="297"/>
      <c r="P10" s="297"/>
      <c r="AE10" s="1"/>
    </row>
    <row r="11" spans="2:31" ht="11.25" customHeight="1" x14ac:dyDescent="0.2">
      <c r="D11" s="89"/>
      <c r="E11" s="89"/>
      <c r="F11" s="89"/>
      <c r="G11" s="89"/>
      <c r="H11" s="89"/>
      <c r="I11" s="89"/>
      <c r="J11" s="89"/>
      <c r="K11" s="89"/>
      <c r="L11" s="89"/>
      <c r="M11" s="89"/>
      <c r="N11" s="89"/>
      <c r="O11" s="89"/>
      <c r="P11" s="89"/>
    </row>
    <row r="12" spans="2:31" ht="57" customHeight="1" x14ac:dyDescent="0.2">
      <c r="B12" s="191" t="s">
        <v>97</v>
      </c>
      <c r="C12" s="191"/>
      <c r="D12" s="295" t="s">
        <v>295</v>
      </c>
      <c r="E12" s="295"/>
      <c r="F12" s="295"/>
      <c r="G12" s="295"/>
      <c r="H12" s="295"/>
      <c r="I12" s="295"/>
      <c r="J12" s="295"/>
      <c r="K12" s="295"/>
      <c r="L12" s="295"/>
      <c r="M12" s="295"/>
      <c r="N12" s="295"/>
      <c r="O12" s="295"/>
      <c r="P12" s="295"/>
    </row>
    <row r="13" spans="2:31" ht="14.25" customHeight="1" x14ac:dyDescent="0.2">
      <c r="B13" s="5"/>
      <c r="C13" s="5"/>
      <c r="D13" s="67"/>
      <c r="E13" s="67"/>
      <c r="F13" s="67"/>
      <c r="G13" s="67"/>
      <c r="H13" s="67"/>
      <c r="I13" s="67"/>
      <c r="J13" s="67"/>
      <c r="K13" s="67"/>
      <c r="L13" s="67"/>
      <c r="M13" s="67"/>
      <c r="N13" s="67"/>
      <c r="O13" s="67"/>
      <c r="P13" s="67"/>
      <c r="AE13" s="1"/>
    </row>
    <row r="14" spans="2:31" ht="36" customHeight="1" x14ac:dyDescent="0.2">
      <c r="B14" s="191" t="s">
        <v>98</v>
      </c>
      <c r="C14" s="191"/>
      <c r="D14" s="298" t="s">
        <v>206</v>
      </c>
      <c r="E14" s="295"/>
      <c r="F14" s="295"/>
      <c r="G14" s="295"/>
      <c r="H14" s="295"/>
      <c r="I14" s="295"/>
      <c r="J14" s="295"/>
      <c r="K14" s="295"/>
      <c r="L14" s="295"/>
      <c r="M14" s="295"/>
      <c r="N14" s="295"/>
      <c r="O14" s="295"/>
      <c r="P14" s="295"/>
    </row>
    <row r="15" spans="2:31" ht="13.5" customHeight="1" x14ac:dyDescent="0.2">
      <c r="B15" s="5"/>
      <c r="C15" s="5"/>
      <c r="D15" s="67"/>
      <c r="E15" s="67"/>
      <c r="F15" s="67"/>
      <c r="G15" s="67"/>
      <c r="H15" s="67"/>
      <c r="I15" s="67"/>
      <c r="J15" s="67"/>
      <c r="K15" s="67"/>
      <c r="L15" s="67"/>
      <c r="M15" s="67"/>
      <c r="N15" s="67"/>
      <c r="O15" s="67"/>
      <c r="P15" s="67"/>
      <c r="AE15" s="1"/>
    </row>
    <row r="16" spans="2:31" ht="63" customHeight="1" x14ac:dyDescent="0.2">
      <c r="B16" s="191" t="s">
        <v>99</v>
      </c>
      <c r="C16" s="191"/>
      <c r="D16" s="295" t="s">
        <v>207</v>
      </c>
      <c r="E16" s="295"/>
      <c r="F16" s="295"/>
      <c r="G16" s="295"/>
      <c r="H16" s="295"/>
      <c r="I16" s="295"/>
      <c r="J16" s="295"/>
      <c r="K16" s="295"/>
      <c r="L16" s="295"/>
      <c r="M16" s="295"/>
      <c r="N16" s="295"/>
      <c r="O16" s="295"/>
      <c r="P16" s="295"/>
    </row>
    <row r="17" spans="2:31" ht="12.75" customHeight="1" x14ac:dyDescent="0.2">
      <c r="B17" s="5"/>
      <c r="C17" s="5"/>
      <c r="D17" s="67"/>
      <c r="E17" s="67"/>
      <c r="F17" s="67"/>
      <c r="G17" s="67"/>
      <c r="H17" s="67"/>
      <c r="I17" s="67"/>
      <c r="J17" s="67"/>
      <c r="K17" s="67"/>
      <c r="L17" s="67"/>
      <c r="M17" s="67"/>
      <c r="N17" s="67"/>
      <c r="O17" s="67"/>
      <c r="P17" s="67"/>
      <c r="AE17" s="1"/>
    </row>
    <row r="18" spans="2:31" ht="83.25" customHeight="1" x14ac:dyDescent="0.2">
      <c r="B18" s="191" t="s">
        <v>100</v>
      </c>
      <c r="C18" s="191"/>
      <c r="D18" s="298" t="s">
        <v>275</v>
      </c>
      <c r="E18" s="298"/>
      <c r="F18" s="298"/>
      <c r="G18" s="298"/>
      <c r="H18" s="298"/>
      <c r="I18" s="298"/>
      <c r="J18" s="298"/>
      <c r="K18" s="298"/>
      <c r="L18" s="298"/>
      <c r="M18" s="298"/>
      <c r="N18" s="298"/>
      <c r="O18" s="298"/>
      <c r="P18" s="298"/>
    </row>
    <row r="19" spans="2:31" ht="13.5" customHeight="1" x14ac:dyDescent="0.2">
      <c r="B19" s="5"/>
      <c r="C19" s="5"/>
      <c r="D19" s="70"/>
      <c r="E19" s="70"/>
      <c r="F19" s="70"/>
      <c r="G19" s="70"/>
      <c r="H19" s="70"/>
      <c r="I19" s="70"/>
      <c r="J19" s="70"/>
      <c r="K19" s="70"/>
      <c r="L19" s="70"/>
      <c r="M19" s="70"/>
      <c r="N19" s="70"/>
      <c r="O19" s="70"/>
      <c r="P19" s="70"/>
      <c r="AE19" s="1"/>
    </row>
    <row r="20" spans="2:31" ht="118.5" customHeight="1" x14ac:dyDescent="0.2">
      <c r="B20" s="191" t="s">
        <v>101</v>
      </c>
      <c r="C20" s="191"/>
      <c r="D20" s="296" t="s">
        <v>284</v>
      </c>
      <c r="E20" s="203"/>
      <c r="F20" s="203"/>
      <c r="G20" s="203"/>
      <c r="H20" s="203"/>
      <c r="I20" s="203"/>
      <c r="J20" s="203"/>
      <c r="K20" s="203"/>
      <c r="L20" s="203"/>
      <c r="M20" s="203"/>
      <c r="N20" s="203"/>
      <c r="O20" s="203"/>
      <c r="P20" s="203"/>
    </row>
  </sheetData>
  <sheetProtection algorithmName="SHA-512" hashValue="eraRCPmEgnVOQU6Dv3khGfK8T8sND0P41eWXNQjI3cfojEU2K4mJiJ+qAu0WRT4dIN2ubUDJ2I4zzOoImq/aCA==" saltValue="SSf1CzknsJbOBZr/TNWgjQ==" spinCount="100000" sheet="1" objects="1" scenarios="1"/>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G20:M65492 O9:U9 G9:M9 W9:AC9 O16:U16 O11:P11 G11:M11 W14:AC14 O14:U14 Q11:U12 W20:AC65492 W16:AC16 W11:AC12 O18:U18 G14:M14 W18:AC18 O20:U65492 G16:M16 G18:M18">
      <formula1>1</formula1>
      <formula2>5</formula2>
    </dataValidation>
  </dataValidations>
  <printOptions horizontalCentered="1"/>
  <pageMargins left="0.39370078740157483" right="0.39370078740157483" top="0.74803149606299213" bottom="0.74803149606299213" header="0.31496062992125984" footer="0.31496062992125984"/>
  <pageSetup scale="71"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AJ36"/>
  <sheetViews>
    <sheetView showGridLines="0" topLeftCell="A8" zoomScale="70" zoomScaleNormal="70" workbookViewId="0">
      <pane xSplit="6" ySplit="2" topLeftCell="M21" activePane="bottomRight" state="frozen"/>
      <selection activeCell="A8" sqref="A8"/>
      <selection pane="topRight" activeCell="H8" sqref="H8"/>
      <selection pane="bottomLeft" activeCell="A10" sqref="A10"/>
      <selection pane="bottomRight" activeCell="A8" sqref="A1:XFD1048576"/>
    </sheetView>
  </sheetViews>
  <sheetFormatPr baseColWidth="10" defaultColWidth="11.42578125" defaultRowHeight="12.75" x14ac:dyDescent="0.2"/>
  <cols>
    <col min="1" max="1" width="3.7109375" style="326" customWidth="1"/>
    <col min="2" max="2" width="4.85546875" style="326" customWidth="1"/>
    <col min="3" max="3" width="55" style="326" customWidth="1"/>
    <col min="4" max="4" width="21.42578125" style="327" customWidth="1"/>
    <col min="5" max="5" width="7.140625" style="326" bestFit="1" customWidth="1"/>
    <col min="6" max="6" width="15.28515625" style="326" customWidth="1"/>
    <col min="7" max="7" width="12.85546875" style="326" customWidth="1"/>
    <col min="8" max="8" width="22.85546875" style="326" customWidth="1"/>
    <col min="9" max="9" width="23.42578125" style="326" customWidth="1"/>
    <col min="10" max="10" width="17.7109375" style="326" customWidth="1"/>
    <col min="11" max="11" width="114.5703125" style="328" customWidth="1"/>
    <col min="12" max="12" width="22" style="329" customWidth="1"/>
    <col min="13" max="13" width="14.85546875" style="326" customWidth="1"/>
    <col min="14" max="16" width="8.7109375" style="330" hidden="1" customWidth="1"/>
    <col min="17" max="17" width="8.7109375" style="331" hidden="1" customWidth="1"/>
    <col min="18" max="18" width="8.7109375" style="330" hidden="1" customWidth="1"/>
    <col min="19" max="19" width="8.7109375" style="331" hidden="1" customWidth="1"/>
    <col min="20" max="20" width="8.7109375" style="330" hidden="1" customWidth="1"/>
    <col min="21" max="21" width="8.7109375" style="331" hidden="1" customWidth="1"/>
    <col min="22" max="22" width="9.28515625" style="330" hidden="1" customWidth="1"/>
    <col min="23" max="23" width="10" style="330" hidden="1" customWidth="1"/>
    <col min="24" max="24" width="8.7109375" style="330" hidden="1" customWidth="1"/>
    <col min="25" max="25" width="8.7109375" style="331" hidden="1" customWidth="1"/>
    <col min="26" max="27" width="8.7109375" style="330" hidden="1" customWidth="1"/>
    <col min="28" max="28" width="9.7109375" style="330" hidden="1" customWidth="1"/>
    <col min="29" max="31" width="8.7109375" style="330" hidden="1" customWidth="1"/>
    <col min="32" max="32" width="10.5703125" style="330" hidden="1" customWidth="1"/>
    <col min="33" max="35" width="8.7109375" style="330" hidden="1" customWidth="1"/>
    <col min="36" max="36" width="9.140625" style="326" hidden="1" customWidth="1"/>
    <col min="37" max="233" width="9.140625" style="326" customWidth="1"/>
    <col min="234" max="16384" width="11.42578125" style="326"/>
  </cols>
  <sheetData>
    <row r="1" spans="2:36" ht="13.5" thickBot="1" x14ac:dyDescent="0.25"/>
    <row r="2" spans="2:36" ht="20.100000000000001" customHeight="1" x14ac:dyDescent="0.2">
      <c r="C2" s="332"/>
      <c r="D2" s="333" t="s">
        <v>0</v>
      </c>
      <c r="E2" s="334"/>
      <c r="F2" s="334"/>
      <c r="G2" s="334"/>
      <c r="H2" s="334"/>
      <c r="I2" s="334"/>
      <c r="J2" s="334"/>
      <c r="K2" s="335"/>
      <c r="L2" s="336" t="str">
        <f>Proyecto!K2</f>
        <v>Código: GC-F-015</v>
      </c>
      <c r="M2" s="337"/>
      <c r="N2" s="327"/>
      <c r="O2" s="327"/>
      <c r="P2" s="327"/>
      <c r="Q2" s="326"/>
      <c r="R2" s="327"/>
      <c r="S2" s="326"/>
      <c r="T2" s="327"/>
      <c r="U2" s="326"/>
      <c r="V2" s="327"/>
      <c r="W2" s="327"/>
      <c r="X2" s="327"/>
      <c r="Y2" s="326"/>
      <c r="Z2" s="327"/>
      <c r="AA2" s="327"/>
      <c r="AB2" s="327"/>
      <c r="AC2" s="327"/>
      <c r="AD2" s="327"/>
      <c r="AE2" s="327"/>
      <c r="AF2" s="327"/>
      <c r="AG2" s="327"/>
      <c r="AH2" s="327"/>
      <c r="AI2" s="327"/>
    </row>
    <row r="3" spans="2:36" ht="20.100000000000001" customHeight="1" x14ac:dyDescent="0.2">
      <c r="C3" s="338"/>
      <c r="D3" s="339" t="s">
        <v>2</v>
      </c>
      <c r="E3" s="340"/>
      <c r="F3" s="340"/>
      <c r="G3" s="340"/>
      <c r="H3" s="340"/>
      <c r="I3" s="340"/>
      <c r="J3" s="340"/>
      <c r="K3" s="341"/>
      <c r="L3" s="342" t="str">
        <f>Proyecto!K3</f>
        <v>Fecha: 17 de septiembre de 2014</v>
      </c>
      <c r="M3" s="343"/>
      <c r="N3" s="327"/>
      <c r="O3" s="327"/>
      <c r="P3" s="327"/>
      <c r="Q3" s="326"/>
      <c r="R3" s="327"/>
      <c r="S3" s="326"/>
      <c r="T3" s="327"/>
      <c r="U3" s="326"/>
      <c r="V3" s="327"/>
      <c r="W3" s="327"/>
      <c r="X3" s="327"/>
      <c r="Y3" s="326"/>
      <c r="Z3" s="327"/>
      <c r="AA3" s="327"/>
      <c r="AB3" s="327"/>
      <c r="AC3" s="327"/>
      <c r="AD3" s="327"/>
      <c r="AE3" s="327"/>
      <c r="AF3" s="327"/>
      <c r="AG3" s="327"/>
      <c r="AH3" s="327"/>
      <c r="AI3" s="327"/>
    </row>
    <row r="4" spans="2:36" ht="20.100000000000001" customHeight="1" x14ac:dyDescent="0.2">
      <c r="C4" s="338"/>
      <c r="D4" s="339" t="s">
        <v>4</v>
      </c>
      <c r="E4" s="340"/>
      <c r="F4" s="340"/>
      <c r="G4" s="340"/>
      <c r="H4" s="340"/>
      <c r="I4" s="340"/>
      <c r="J4" s="340"/>
      <c r="K4" s="341"/>
      <c r="L4" s="342" t="str">
        <f>Proyecto!K4</f>
        <v>Versión 001</v>
      </c>
      <c r="M4" s="343"/>
      <c r="N4" s="327"/>
      <c r="O4" s="327"/>
      <c r="P4" s="327"/>
      <c r="Q4" s="326"/>
      <c r="R4" s="327"/>
      <c r="S4" s="326"/>
      <c r="T4" s="327"/>
      <c r="U4" s="326"/>
      <c r="V4" s="327"/>
      <c r="W4" s="327"/>
      <c r="X4" s="327"/>
      <c r="Y4" s="326"/>
      <c r="Z4" s="327"/>
      <c r="AA4" s="327"/>
      <c r="AB4" s="327"/>
      <c r="AC4" s="327"/>
      <c r="AD4" s="327"/>
      <c r="AE4" s="327"/>
      <c r="AF4" s="327"/>
      <c r="AG4" s="327"/>
      <c r="AH4" s="327"/>
      <c r="AI4" s="327"/>
    </row>
    <row r="5" spans="2:36" ht="20.100000000000001" customHeight="1" thickBot="1" x14ac:dyDescent="0.25">
      <c r="C5" s="344"/>
      <c r="D5" s="345" t="s">
        <v>6</v>
      </c>
      <c r="E5" s="346"/>
      <c r="F5" s="346"/>
      <c r="G5" s="346"/>
      <c r="H5" s="346"/>
      <c r="I5" s="346"/>
      <c r="J5" s="346"/>
      <c r="K5" s="347"/>
      <c r="L5" s="348" t="s">
        <v>102</v>
      </c>
      <c r="M5" s="349"/>
      <c r="N5" s="327"/>
      <c r="O5" s="327"/>
      <c r="P5" s="327"/>
      <c r="Q5" s="326"/>
      <c r="R5" s="327"/>
      <c r="S5" s="326"/>
      <c r="T5" s="327"/>
      <c r="U5" s="326"/>
      <c r="V5" s="327"/>
      <c r="W5" s="327"/>
      <c r="X5" s="327"/>
      <c r="Y5" s="326"/>
      <c r="Z5" s="327"/>
      <c r="AA5" s="327"/>
      <c r="AB5" s="327"/>
      <c r="AC5" s="327"/>
      <c r="AD5" s="327"/>
      <c r="AE5" s="327"/>
      <c r="AF5" s="327"/>
      <c r="AG5" s="327"/>
      <c r="AH5" s="327"/>
      <c r="AI5" s="327"/>
    </row>
    <row r="6" spans="2:36" x14ac:dyDescent="0.2">
      <c r="C6" s="350"/>
      <c r="D6" s="351"/>
      <c r="E6" s="350"/>
      <c r="F6" s="350"/>
    </row>
    <row r="7" spans="2:36" ht="22.5" customHeight="1" x14ac:dyDescent="0.2">
      <c r="C7" s="352" t="s">
        <v>103</v>
      </c>
      <c r="D7" s="353" t="str">
        <f>Proyecto!$E$7</f>
        <v>Centro de Estudios Societarios- CESS 2024</v>
      </c>
      <c r="E7" s="353"/>
      <c r="F7" s="353"/>
      <c r="G7" s="353"/>
      <c r="H7" s="353"/>
      <c r="I7" s="353"/>
      <c r="J7" s="353"/>
      <c r="K7" s="353"/>
      <c r="L7" s="353"/>
      <c r="M7" s="354"/>
      <c r="N7" s="326"/>
      <c r="O7" s="326"/>
      <c r="P7" s="326"/>
      <c r="Q7" s="326"/>
      <c r="R7" s="326"/>
      <c r="S7" s="326"/>
      <c r="T7" s="326"/>
      <c r="U7" s="326"/>
      <c r="V7" s="326"/>
      <c r="W7" s="326"/>
      <c r="X7" s="326"/>
      <c r="Y7" s="326"/>
      <c r="Z7" s="326"/>
      <c r="AA7" s="326"/>
      <c r="AB7" s="326"/>
      <c r="AC7" s="326"/>
      <c r="AD7" s="326"/>
      <c r="AE7" s="326"/>
      <c r="AF7" s="326"/>
      <c r="AG7" s="326"/>
      <c r="AH7" s="326"/>
      <c r="AI7" s="326"/>
    </row>
    <row r="8" spans="2:36" x14ac:dyDescent="0.2">
      <c r="N8" s="355" t="s">
        <v>211</v>
      </c>
      <c r="O8" s="355"/>
      <c r="P8" s="355" t="s">
        <v>212</v>
      </c>
      <c r="Q8" s="355"/>
      <c r="R8" s="355" t="s">
        <v>213</v>
      </c>
      <c r="S8" s="355"/>
      <c r="T8" s="355" t="s">
        <v>214</v>
      </c>
      <c r="U8" s="355"/>
      <c r="V8" s="355" t="s">
        <v>215</v>
      </c>
      <c r="W8" s="355"/>
      <c r="X8" s="355" t="s">
        <v>216</v>
      </c>
      <c r="Y8" s="355"/>
      <c r="Z8" s="355" t="s">
        <v>217</v>
      </c>
      <c r="AA8" s="355"/>
      <c r="AB8" s="355" t="s">
        <v>218</v>
      </c>
      <c r="AC8" s="355"/>
      <c r="AD8" s="355" t="s">
        <v>219</v>
      </c>
      <c r="AE8" s="355"/>
      <c r="AF8" s="355" t="s">
        <v>220</v>
      </c>
      <c r="AG8" s="355"/>
      <c r="AH8" s="355" t="s">
        <v>221</v>
      </c>
      <c r="AI8" s="355"/>
    </row>
    <row r="9" spans="2:36" ht="66.75" customHeight="1" x14ac:dyDescent="0.2">
      <c r="B9" s="356" t="s">
        <v>104</v>
      </c>
      <c r="C9" s="356" t="s">
        <v>105</v>
      </c>
      <c r="D9" s="356" t="s">
        <v>106</v>
      </c>
      <c r="E9" s="356" t="s">
        <v>107</v>
      </c>
      <c r="F9" s="357" t="s">
        <v>108</v>
      </c>
      <c r="G9" s="356" t="s">
        <v>109</v>
      </c>
      <c r="H9" s="358" t="s">
        <v>110</v>
      </c>
      <c r="I9" s="358" t="s">
        <v>111</v>
      </c>
      <c r="J9" s="358" t="s">
        <v>112</v>
      </c>
      <c r="K9" s="357" t="s">
        <v>113</v>
      </c>
      <c r="L9" s="359" t="s">
        <v>114</v>
      </c>
      <c r="M9" s="359" t="s">
        <v>115</v>
      </c>
      <c r="N9" s="360" t="s">
        <v>222</v>
      </c>
      <c r="O9" s="360" t="s">
        <v>223</v>
      </c>
      <c r="P9" s="360" t="s">
        <v>222</v>
      </c>
      <c r="Q9" s="360" t="s">
        <v>223</v>
      </c>
      <c r="R9" s="360" t="s">
        <v>222</v>
      </c>
      <c r="S9" s="360" t="s">
        <v>223</v>
      </c>
      <c r="T9" s="360" t="s">
        <v>222</v>
      </c>
      <c r="U9" s="360" t="s">
        <v>223</v>
      </c>
      <c r="V9" s="360" t="s">
        <v>222</v>
      </c>
      <c r="W9" s="360" t="s">
        <v>223</v>
      </c>
      <c r="X9" s="360" t="s">
        <v>222</v>
      </c>
      <c r="Y9" s="360" t="s">
        <v>223</v>
      </c>
      <c r="Z9" s="360" t="s">
        <v>222</v>
      </c>
      <c r="AA9" s="360" t="s">
        <v>223</v>
      </c>
      <c r="AB9" s="360" t="s">
        <v>222</v>
      </c>
      <c r="AC9" s="360" t="s">
        <v>223</v>
      </c>
      <c r="AD9" s="360" t="s">
        <v>222</v>
      </c>
      <c r="AE9" s="360" t="s">
        <v>223</v>
      </c>
      <c r="AF9" s="360" t="s">
        <v>222</v>
      </c>
      <c r="AG9" s="360" t="s">
        <v>223</v>
      </c>
      <c r="AH9" s="360" t="s">
        <v>222</v>
      </c>
      <c r="AI9" s="360" t="s">
        <v>223</v>
      </c>
    </row>
    <row r="10" spans="2:36" s="363" customFormat="1" ht="178.5" customHeight="1" x14ac:dyDescent="0.2">
      <c r="B10" s="139">
        <v>1</v>
      </c>
      <c r="C10" s="140" t="s">
        <v>244</v>
      </c>
      <c r="D10" s="141" t="s">
        <v>276</v>
      </c>
      <c r="E10" s="142">
        <v>9</v>
      </c>
      <c r="F10" s="143">
        <v>0.1</v>
      </c>
      <c r="G10" s="141" t="s">
        <v>245</v>
      </c>
      <c r="H10" s="144">
        <v>45323</v>
      </c>
      <c r="I10" s="144">
        <v>45625</v>
      </c>
      <c r="J10" s="145">
        <f>+(I10-H10)/7</f>
        <v>43.142857142857146</v>
      </c>
      <c r="K10" s="140" t="s">
        <v>303</v>
      </c>
      <c r="L10" s="361"/>
      <c r="M10" s="152">
        <f>+O10+Q10+S10+U10+W10+Y10+AA10+AC10+AE10+AG10+AI10</f>
        <v>5.5000000000000007E-2</v>
      </c>
      <c r="N10" s="124">
        <v>3.5000000000000003E-2</v>
      </c>
      <c r="O10" s="362">
        <v>3.5000000000000003E-2</v>
      </c>
      <c r="P10" s="124"/>
      <c r="Q10" s="362"/>
      <c r="R10" s="124">
        <v>0.01</v>
      </c>
      <c r="S10" s="362">
        <v>0.01</v>
      </c>
      <c r="T10" s="124">
        <v>0.01</v>
      </c>
      <c r="U10" s="362">
        <v>0.01</v>
      </c>
      <c r="V10" s="124"/>
      <c r="W10" s="362"/>
      <c r="X10" s="124">
        <v>0.01</v>
      </c>
      <c r="Y10" s="362"/>
      <c r="Z10" s="124">
        <v>0.01</v>
      </c>
      <c r="AA10" s="362"/>
      <c r="AB10" s="124"/>
      <c r="AC10" s="362"/>
      <c r="AD10" s="124">
        <v>2.5000000000000001E-2</v>
      </c>
      <c r="AE10" s="362"/>
      <c r="AF10" s="124"/>
      <c r="AG10" s="362"/>
      <c r="AH10" s="124"/>
      <c r="AI10" s="362"/>
      <c r="AJ10" s="127">
        <f>+AH10+AF10+AD10+AB10+Z10+X10+V10+T10+R10+P10+N10</f>
        <v>0.1</v>
      </c>
    </row>
    <row r="11" spans="2:36" s="363" customFormat="1" ht="168" customHeight="1" x14ac:dyDescent="0.2">
      <c r="B11" s="139">
        <v>2</v>
      </c>
      <c r="C11" s="140" t="s">
        <v>248</v>
      </c>
      <c r="D11" s="141" t="s">
        <v>243</v>
      </c>
      <c r="E11" s="142">
        <v>8</v>
      </c>
      <c r="F11" s="143">
        <v>0.1</v>
      </c>
      <c r="G11" s="141" t="s">
        <v>245</v>
      </c>
      <c r="H11" s="144">
        <v>45446</v>
      </c>
      <c r="I11" s="144">
        <v>45625</v>
      </c>
      <c r="J11" s="145">
        <f t="shared" ref="J11:J22" si="0">+(I11-H11)/7</f>
        <v>25.571428571428573</v>
      </c>
      <c r="K11" s="364" t="s">
        <v>304</v>
      </c>
      <c r="L11" s="361"/>
      <c r="M11" s="152">
        <f t="shared" ref="M11:M22" si="1">+O11+Q11+S11+U11+W11+Y11+AA11+AC11+AE11+AG11+AI11</f>
        <v>6.25E-2</v>
      </c>
      <c r="N11" s="124"/>
      <c r="O11" s="362"/>
      <c r="P11" s="124"/>
      <c r="Q11" s="362"/>
      <c r="R11" s="124"/>
      <c r="S11" s="362">
        <v>2.5000000000000001E-2</v>
      </c>
      <c r="T11" s="124"/>
      <c r="U11" s="362">
        <v>1.2500000000000001E-2</v>
      </c>
      <c r="V11" s="124">
        <v>0.05</v>
      </c>
      <c r="W11" s="362">
        <v>2.5000000000000001E-2</v>
      </c>
      <c r="X11" s="124"/>
      <c r="Y11" s="362"/>
      <c r="Z11" s="124"/>
      <c r="AA11" s="362"/>
      <c r="AB11" s="124">
        <v>2.5000000000000001E-2</v>
      </c>
      <c r="AC11" s="362"/>
      <c r="AD11" s="124"/>
      <c r="AE11" s="362"/>
      <c r="AF11" s="124">
        <v>2.5000000000000001E-2</v>
      </c>
      <c r="AG11" s="362"/>
      <c r="AH11" s="124"/>
      <c r="AI11" s="362"/>
      <c r="AJ11" s="127">
        <f t="shared" ref="AJ11:AJ22" si="2">+AH11+AF11+AD11+AB11+Z11+X11+V11+T11+R11+P11+N11</f>
        <v>0.1</v>
      </c>
    </row>
    <row r="12" spans="2:36" s="367" customFormat="1" ht="183" customHeight="1" x14ac:dyDescent="0.2">
      <c r="B12" s="139">
        <v>3</v>
      </c>
      <c r="C12" s="154" t="s">
        <v>277</v>
      </c>
      <c r="D12" s="141" t="s">
        <v>288</v>
      </c>
      <c r="E12" s="142">
        <v>2</v>
      </c>
      <c r="F12" s="149">
        <v>0.01</v>
      </c>
      <c r="G12" s="141" t="s">
        <v>184</v>
      </c>
      <c r="H12" s="144">
        <v>45338</v>
      </c>
      <c r="I12" s="144">
        <v>45366</v>
      </c>
      <c r="J12" s="145">
        <f t="shared" si="0"/>
        <v>4</v>
      </c>
      <c r="K12" s="154" t="s">
        <v>299</v>
      </c>
      <c r="L12" s="365">
        <v>45366</v>
      </c>
      <c r="M12" s="152">
        <f t="shared" si="1"/>
        <v>0.01</v>
      </c>
      <c r="N12" s="125">
        <v>5.0000000000000001E-3</v>
      </c>
      <c r="O12" s="138">
        <v>5.0000000000000001E-3</v>
      </c>
      <c r="P12" s="125">
        <v>5.0000000000000001E-3</v>
      </c>
      <c r="Q12" s="138">
        <v>5.0000000000000001E-3</v>
      </c>
      <c r="R12" s="125"/>
      <c r="S12" s="138"/>
      <c r="T12" s="125"/>
      <c r="U12" s="138"/>
      <c r="V12" s="125"/>
      <c r="W12" s="366"/>
      <c r="X12" s="125"/>
      <c r="Y12" s="138"/>
      <c r="Z12" s="125"/>
      <c r="AA12" s="366"/>
      <c r="AB12" s="125"/>
      <c r="AC12" s="366"/>
      <c r="AD12" s="125"/>
      <c r="AE12" s="366"/>
      <c r="AF12" s="125"/>
      <c r="AG12" s="366"/>
      <c r="AH12" s="125"/>
      <c r="AI12" s="366"/>
      <c r="AJ12" s="127">
        <f t="shared" si="2"/>
        <v>0.01</v>
      </c>
    </row>
    <row r="13" spans="2:36" s="367" customFormat="1" ht="240.75" customHeight="1" x14ac:dyDescent="0.2">
      <c r="B13" s="146">
        <v>4</v>
      </c>
      <c r="C13" s="140" t="s">
        <v>226</v>
      </c>
      <c r="D13" s="147" t="s">
        <v>228</v>
      </c>
      <c r="E13" s="148">
        <v>3</v>
      </c>
      <c r="F13" s="149">
        <v>0.08</v>
      </c>
      <c r="G13" s="147" t="s">
        <v>319</v>
      </c>
      <c r="H13" s="144">
        <v>45352</v>
      </c>
      <c r="I13" s="144">
        <v>45534</v>
      </c>
      <c r="J13" s="145">
        <f t="shared" si="0"/>
        <v>26</v>
      </c>
      <c r="K13" s="368" t="s">
        <v>330</v>
      </c>
      <c r="L13" s="369"/>
      <c r="M13" s="152">
        <f t="shared" si="1"/>
        <v>7.6800000000000007E-2</v>
      </c>
      <c r="N13" s="125"/>
      <c r="O13" s="370"/>
      <c r="P13" s="125">
        <v>0.03</v>
      </c>
      <c r="Q13" s="138">
        <v>0.03</v>
      </c>
      <c r="R13" s="125">
        <v>0.03</v>
      </c>
      <c r="S13" s="138">
        <v>0.03</v>
      </c>
      <c r="T13" s="125">
        <v>7.0000000000000001E-3</v>
      </c>
      <c r="U13" s="138">
        <v>7.0000000000000001E-3</v>
      </c>
      <c r="V13" s="125">
        <v>6.4999999999999997E-3</v>
      </c>
      <c r="W13" s="138">
        <v>6.4999999999999997E-3</v>
      </c>
      <c r="X13" s="125">
        <v>3.3E-3</v>
      </c>
      <c r="Y13" s="138">
        <v>3.3E-3</v>
      </c>
      <c r="Z13" s="125">
        <v>3.2000000000000002E-3</v>
      </c>
      <c r="AA13" s="366"/>
      <c r="AB13" s="125"/>
      <c r="AC13" s="366"/>
      <c r="AD13" s="125"/>
      <c r="AE13" s="366"/>
      <c r="AF13" s="125"/>
      <c r="AG13" s="366"/>
      <c r="AH13" s="125"/>
      <c r="AI13" s="366"/>
      <c r="AJ13" s="127">
        <f t="shared" si="2"/>
        <v>0.08</v>
      </c>
    </row>
    <row r="14" spans="2:36" s="367" customFormat="1" ht="208.5" customHeight="1" x14ac:dyDescent="0.2">
      <c r="B14" s="146">
        <v>5</v>
      </c>
      <c r="C14" s="140" t="s">
        <v>246</v>
      </c>
      <c r="D14" s="141" t="s">
        <v>287</v>
      </c>
      <c r="E14" s="142">
        <v>1</v>
      </c>
      <c r="F14" s="149">
        <v>0.15</v>
      </c>
      <c r="G14" s="147" t="s">
        <v>263</v>
      </c>
      <c r="H14" s="144">
        <v>45362</v>
      </c>
      <c r="I14" s="144">
        <v>45646</v>
      </c>
      <c r="J14" s="145">
        <f t="shared" si="0"/>
        <v>40.571428571428569</v>
      </c>
      <c r="K14" s="371" t="s">
        <v>331</v>
      </c>
      <c r="L14" s="372"/>
      <c r="M14" s="152">
        <f t="shared" si="1"/>
        <v>7.0000000000000007E-2</v>
      </c>
      <c r="N14" s="125"/>
      <c r="O14" s="370"/>
      <c r="P14" s="125">
        <v>0.01</v>
      </c>
      <c r="Q14" s="138">
        <v>0.01</v>
      </c>
      <c r="R14" s="125"/>
      <c r="S14" s="138"/>
      <c r="T14" s="125"/>
      <c r="U14" s="138"/>
      <c r="V14" s="125">
        <v>0.05</v>
      </c>
      <c r="W14" s="366">
        <v>0.05</v>
      </c>
      <c r="X14" s="125"/>
      <c r="Y14" s="138">
        <v>0.01</v>
      </c>
      <c r="Z14" s="125"/>
      <c r="AA14" s="366"/>
      <c r="AB14" s="125">
        <v>0.04</v>
      </c>
      <c r="AC14" s="366"/>
      <c r="AD14" s="125"/>
      <c r="AE14" s="366"/>
      <c r="AF14" s="125"/>
      <c r="AG14" s="366"/>
      <c r="AH14" s="125">
        <v>0.05</v>
      </c>
      <c r="AI14" s="366"/>
      <c r="AJ14" s="127">
        <f t="shared" si="2"/>
        <v>0.15000000000000002</v>
      </c>
    </row>
    <row r="15" spans="2:36" s="367" customFormat="1" ht="342.75" customHeight="1" x14ac:dyDescent="0.2">
      <c r="B15" s="146">
        <v>6</v>
      </c>
      <c r="C15" s="140" t="s">
        <v>269</v>
      </c>
      <c r="D15" s="141" t="s">
        <v>278</v>
      </c>
      <c r="E15" s="148">
        <v>1</v>
      </c>
      <c r="F15" s="149">
        <v>0.2</v>
      </c>
      <c r="G15" s="147" t="s">
        <v>264</v>
      </c>
      <c r="H15" s="144">
        <v>45352</v>
      </c>
      <c r="I15" s="144">
        <v>45625</v>
      </c>
      <c r="J15" s="145">
        <f t="shared" si="0"/>
        <v>39</v>
      </c>
      <c r="K15" s="371" t="s">
        <v>336</v>
      </c>
      <c r="L15" s="369"/>
      <c r="M15" s="152">
        <f t="shared" si="1"/>
        <v>0.11</v>
      </c>
      <c r="N15" s="125"/>
      <c r="O15" s="138"/>
      <c r="P15" s="125">
        <v>0.01</v>
      </c>
      <c r="Q15" s="138">
        <v>0.01</v>
      </c>
      <c r="R15" s="125"/>
      <c r="S15" s="138">
        <v>0.01</v>
      </c>
      <c r="T15" s="125">
        <v>0.04</v>
      </c>
      <c r="U15" s="138">
        <v>0.04</v>
      </c>
      <c r="V15" s="125"/>
      <c r="W15" s="366"/>
      <c r="X15" s="125">
        <v>0.05</v>
      </c>
      <c r="Y15" s="138">
        <v>0.05</v>
      </c>
      <c r="Z15" s="125"/>
      <c r="AA15" s="366"/>
      <c r="AB15" s="125">
        <v>0.05</v>
      </c>
      <c r="AC15" s="366"/>
      <c r="AD15" s="125"/>
      <c r="AE15" s="366"/>
      <c r="AF15" s="125">
        <v>0.05</v>
      </c>
      <c r="AG15" s="366"/>
      <c r="AH15" s="125"/>
      <c r="AI15" s="366"/>
      <c r="AJ15" s="127">
        <f t="shared" si="2"/>
        <v>0.20000000000000004</v>
      </c>
    </row>
    <row r="16" spans="2:36" s="367" customFormat="1" ht="159" customHeight="1" x14ac:dyDescent="0.2">
      <c r="B16" s="146">
        <v>7</v>
      </c>
      <c r="C16" s="140" t="s">
        <v>265</v>
      </c>
      <c r="D16" s="141" t="s">
        <v>227</v>
      </c>
      <c r="E16" s="142">
        <v>1</v>
      </c>
      <c r="F16" s="149">
        <v>0.03</v>
      </c>
      <c r="G16" s="147" t="s">
        <v>245</v>
      </c>
      <c r="H16" s="144">
        <v>45338</v>
      </c>
      <c r="I16" s="144">
        <v>45534</v>
      </c>
      <c r="J16" s="145">
        <f t="shared" si="0"/>
        <v>28</v>
      </c>
      <c r="K16" s="371" t="s">
        <v>332</v>
      </c>
      <c r="L16" s="361"/>
      <c r="M16" s="152">
        <f t="shared" si="1"/>
        <v>2.3E-2</v>
      </c>
      <c r="N16" s="125">
        <v>5.0000000000000001E-3</v>
      </c>
      <c r="O16" s="138">
        <v>5.0000000000000001E-3</v>
      </c>
      <c r="P16" s="125"/>
      <c r="Q16" s="138"/>
      <c r="R16" s="125">
        <v>5.0000000000000001E-3</v>
      </c>
      <c r="S16" s="138">
        <v>5.0000000000000001E-3</v>
      </c>
      <c r="T16" s="125"/>
      <c r="U16" s="138">
        <v>3.0000000000000001E-3</v>
      </c>
      <c r="V16" s="125">
        <v>0.01</v>
      </c>
      <c r="W16" s="366">
        <v>0.01</v>
      </c>
      <c r="X16" s="125"/>
      <c r="Y16" s="138"/>
      <c r="Z16" s="125">
        <v>0.01</v>
      </c>
      <c r="AA16" s="366"/>
      <c r="AB16" s="125"/>
      <c r="AC16" s="366"/>
      <c r="AD16" s="125"/>
      <c r="AE16" s="366"/>
      <c r="AF16" s="125"/>
      <c r="AG16" s="366"/>
      <c r="AH16" s="125"/>
      <c r="AI16" s="366"/>
      <c r="AJ16" s="127">
        <f t="shared" si="2"/>
        <v>3.0000000000000002E-2</v>
      </c>
    </row>
    <row r="17" spans="2:36" s="363" customFormat="1" ht="191.25" customHeight="1" x14ac:dyDescent="0.2">
      <c r="B17" s="139">
        <v>8</v>
      </c>
      <c r="C17" s="140" t="s">
        <v>283</v>
      </c>
      <c r="D17" s="141" t="s">
        <v>231</v>
      </c>
      <c r="E17" s="141">
        <v>2</v>
      </c>
      <c r="F17" s="150">
        <v>0.08</v>
      </c>
      <c r="G17" s="141" t="s">
        <v>267</v>
      </c>
      <c r="H17" s="144">
        <v>45352</v>
      </c>
      <c r="I17" s="144">
        <v>45646</v>
      </c>
      <c r="J17" s="145">
        <f t="shared" si="0"/>
        <v>42</v>
      </c>
      <c r="K17" s="140" t="s">
        <v>333</v>
      </c>
      <c r="L17" s="361"/>
      <c r="M17" s="152">
        <f t="shared" si="1"/>
        <v>6.0000000000000005E-2</v>
      </c>
      <c r="N17" s="125"/>
      <c r="O17" s="370"/>
      <c r="P17" s="125">
        <v>0.02</v>
      </c>
      <c r="Q17" s="138">
        <v>0.02</v>
      </c>
      <c r="R17" s="125"/>
      <c r="S17" s="138">
        <v>1.4999999999999999E-2</v>
      </c>
      <c r="T17" s="125">
        <v>2.5000000000000001E-2</v>
      </c>
      <c r="U17" s="138">
        <v>1.4999999999999999E-2</v>
      </c>
      <c r="V17" s="125"/>
      <c r="W17" s="366">
        <v>0.01</v>
      </c>
      <c r="X17" s="125"/>
      <c r="Y17" s="138"/>
      <c r="Z17" s="125">
        <v>5.0000000000000001E-3</v>
      </c>
      <c r="AA17" s="366"/>
      <c r="AB17" s="125">
        <v>5.0000000000000001E-3</v>
      </c>
      <c r="AC17" s="366"/>
      <c r="AD17" s="125">
        <v>0.01</v>
      </c>
      <c r="AE17" s="366"/>
      <c r="AF17" s="125">
        <v>0.01</v>
      </c>
      <c r="AG17" s="366"/>
      <c r="AH17" s="125">
        <v>5.0000000000000001E-3</v>
      </c>
      <c r="AI17" s="366"/>
      <c r="AJ17" s="127">
        <f>+AH17+AF17+AD17+AB17+Z17+X17+V17+T17+R17+P17+N17</f>
        <v>0.08</v>
      </c>
    </row>
    <row r="18" spans="2:36" s="363" customFormat="1" ht="95.25" customHeight="1" x14ac:dyDescent="0.2">
      <c r="B18" s="139">
        <v>9</v>
      </c>
      <c r="C18" s="140" t="s">
        <v>300</v>
      </c>
      <c r="D18" s="141" t="s">
        <v>247</v>
      </c>
      <c r="E18" s="142">
        <v>1</v>
      </c>
      <c r="F18" s="149">
        <v>0.01</v>
      </c>
      <c r="G18" s="141" t="s">
        <v>266</v>
      </c>
      <c r="H18" s="144">
        <v>45383</v>
      </c>
      <c r="I18" s="144">
        <v>45471</v>
      </c>
      <c r="J18" s="325">
        <f t="shared" si="0"/>
        <v>12.571428571428571</v>
      </c>
      <c r="K18" s="364" t="s">
        <v>334</v>
      </c>
      <c r="L18" s="361" t="s">
        <v>302</v>
      </c>
      <c r="M18" s="152">
        <f t="shared" si="1"/>
        <v>0.01</v>
      </c>
      <c r="N18" s="125"/>
      <c r="O18" s="370"/>
      <c r="P18" s="125"/>
      <c r="Q18" s="138">
        <v>5.0000000000000001E-3</v>
      </c>
      <c r="R18" s="125">
        <v>5.0000000000000001E-3</v>
      </c>
      <c r="S18" s="138">
        <v>5.0000000000000001E-3</v>
      </c>
      <c r="T18" s="125"/>
      <c r="U18" s="138"/>
      <c r="V18" s="125">
        <v>5.0000000000000001E-3</v>
      </c>
      <c r="W18" s="366"/>
      <c r="X18" s="125"/>
      <c r="Y18" s="138"/>
      <c r="Z18" s="125"/>
      <c r="AA18" s="366"/>
      <c r="AB18" s="125"/>
      <c r="AC18" s="366"/>
      <c r="AD18" s="125"/>
      <c r="AE18" s="366"/>
      <c r="AF18" s="125"/>
      <c r="AG18" s="366"/>
      <c r="AH18" s="125"/>
      <c r="AI18" s="366"/>
      <c r="AJ18" s="127">
        <f t="shared" si="2"/>
        <v>0.01</v>
      </c>
    </row>
    <row r="19" spans="2:36" s="373" customFormat="1" ht="96" customHeight="1" x14ac:dyDescent="0.25">
      <c r="B19" s="146">
        <v>10</v>
      </c>
      <c r="C19" s="140" t="s">
        <v>259</v>
      </c>
      <c r="D19" s="147" t="s">
        <v>279</v>
      </c>
      <c r="E19" s="142">
        <v>8</v>
      </c>
      <c r="F19" s="149">
        <v>0.08</v>
      </c>
      <c r="G19" s="151" t="s">
        <v>230</v>
      </c>
      <c r="H19" s="144">
        <v>45383</v>
      </c>
      <c r="I19" s="144">
        <v>45646</v>
      </c>
      <c r="J19" s="145">
        <f t="shared" si="0"/>
        <v>37.571428571428569</v>
      </c>
      <c r="K19" s="368" t="s">
        <v>335</v>
      </c>
      <c r="L19" s="369"/>
      <c r="M19" s="152">
        <f t="shared" si="1"/>
        <v>0.04</v>
      </c>
      <c r="N19" s="125"/>
      <c r="O19" s="370"/>
      <c r="P19" s="125"/>
      <c r="Q19" s="138"/>
      <c r="R19" s="125">
        <v>0.01</v>
      </c>
      <c r="S19" s="138">
        <v>0.01</v>
      </c>
      <c r="T19" s="125"/>
      <c r="U19" s="138"/>
      <c r="V19" s="125">
        <v>0.02</v>
      </c>
      <c r="W19" s="366">
        <v>0.02</v>
      </c>
      <c r="X19" s="125"/>
      <c r="Y19" s="138">
        <v>0.01</v>
      </c>
      <c r="Z19" s="125">
        <v>0.02</v>
      </c>
      <c r="AA19" s="366"/>
      <c r="AB19" s="125"/>
      <c r="AC19" s="366"/>
      <c r="AD19" s="125">
        <v>0.02</v>
      </c>
      <c r="AE19" s="366"/>
      <c r="AF19" s="125"/>
      <c r="AG19" s="366"/>
      <c r="AH19" s="125">
        <v>0.01</v>
      </c>
      <c r="AI19" s="366"/>
      <c r="AJ19" s="127">
        <f t="shared" si="2"/>
        <v>0.08</v>
      </c>
    </row>
    <row r="20" spans="2:36" s="363" customFormat="1" ht="126.75" customHeight="1" x14ac:dyDescent="0.2">
      <c r="B20" s="139">
        <v>11</v>
      </c>
      <c r="C20" s="140" t="s">
        <v>320</v>
      </c>
      <c r="D20" s="162" t="s">
        <v>321</v>
      </c>
      <c r="E20" s="142">
        <v>2</v>
      </c>
      <c r="F20" s="149">
        <v>0.03</v>
      </c>
      <c r="G20" s="141" t="s">
        <v>322</v>
      </c>
      <c r="H20" s="144">
        <v>45505</v>
      </c>
      <c r="I20" s="144">
        <v>45646</v>
      </c>
      <c r="J20" s="145">
        <f t="shared" si="0"/>
        <v>20.142857142857142</v>
      </c>
      <c r="K20" s="364"/>
      <c r="L20" s="361"/>
      <c r="M20" s="152">
        <f t="shared" si="1"/>
        <v>0</v>
      </c>
      <c r="N20" s="125"/>
      <c r="O20" s="370"/>
      <c r="P20" s="125"/>
      <c r="Q20" s="138"/>
      <c r="R20" s="125"/>
      <c r="S20" s="138"/>
      <c r="T20" s="125"/>
      <c r="U20" s="138"/>
      <c r="V20" s="125"/>
      <c r="W20" s="366"/>
      <c r="X20" s="125"/>
      <c r="Y20" s="138"/>
      <c r="Z20" s="125">
        <v>2E-3</v>
      </c>
      <c r="AA20" s="366"/>
      <c r="AB20" s="125">
        <v>8.0000000000000002E-3</v>
      </c>
      <c r="AC20" s="366"/>
      <c r="AD20" s="125">
        <v>0.01</v>
      </c>
      <c r="AE20" s="366"/>
      <c r="AF20" s="125">
        <v>5.0000000000000001E-3</v>
      </c>
      <c r="AG20" s="366"/>
      <c r="AH20" s="125">
        <v>5.0000000000000001E-3</v>
      </c>
      <c r="AI20" s="366"/>
      <c r="AJ20" s="127">
        <f t="shared" si="2"/>
        <v>0.03</v>
      </c>
    </row>
    <row r="21" spans="2:36" s="363" customFormat="1" ht="99.75" customHeight="1" x14ac:dyDescent="0.2">
      <c r="B21" s="139">
        <v>12</v>
      </c>
      <c r="C21" s="140" t="s">
        <v>268</v>
      </c>
      <c r="D21" s="141" t="s">
        <v>229</v>
      </c>
      <c r="E21" s="142">
        <v>5</v>
      </c>
      <c r="F21" s="149">
        <v>0.1</v>
      </c>
      <c r="G21" s="141" t="s">
        <v>230</v>
      </c>
      <c r="H21" s="144">
        <v>45447</v>
      </c>
      <c r="I21" s="144">
        <v>45646</v>
      </c>
      <c r="J21" s="145">
        <f t="shared" si="0"/>
        <v>28.428571428571427</v>
      </c>
      <c r="K21" s="364" t="s">
        <v>337</v>
      </c>
      <c r="L21" s="361"/>
      <c r="M21" s="152">
        <f t="shared" si="1"/>
        <v>0.01</v>
      </c>
      <c r="N21" s="126"/>
      <c r="O21" s="370"/>
      <c r="P21" s="125"/>
      <c r="Q21" s="138"/>
      <c r="R21" s="125"/>
      <c r="S21" s="138"/>
      <c r="T21" s="125"/>
      <c r="U21" s="138"/>
      <c r="V21" s="125">
        <v>5.0000000000000001E-3</v>
      </c>
      <c r="W21" s="366">
        <v>5.0000000000000001E-3</v>
      </c>
      <c r="X21" s="125">
        <v>5.0000000000000001E-3</v>
      </c>
      <c r="Y21" s="138">
        <v>5.0000000000000001E-3</v>
      </c>
      <c r="Z21" s="125">
        <v>0.01</v>
      </c>
      <c r="AA21" s="366"/>
      <c r="AB21" s="125">
        <v>0.02</v>
      </c>
      <c r="AC21" s="366"/>
      <c r="AD21" s="125">
        <v>0.02</v>
      </c>
      <c r="AE21" s="366"/>
      <c r="AF21" s="125">
        <v>0.02</v>
      </c>
      <c r="AG21" s="366"/>
      <c r="AH21" s="125">
        <v>0.02</v>
      </c>
      <c r="AI21" s="366"/>
      <c r="AJ21" s="127">
        <f t="shared" si="2"/>
        <v>0.1</v>
      </c>
    </row>
    <row r="22" spans="2:36" s="363" customFormat="1" ht="84" customHeight="1" x14ac:dyDescent="0.2">
      <c r="B22" s="139">
        <v>13</v>
      </c>
      <c r="C22" s="140" t="s">
        <v>298</v>
      </c>
      <c r="D22" s="141" t="s">
        <v>183</v>
      </c>
      <c r="E22" s="142">
        <v>1</v>
      </c>
      <c r="F22" s="149">
        <v>0.03</v>
      </c>
      <c r="G22" s="141" t="s">
        <v>323</v>
      </c>
      <c r="H22" s="144">
        <v>45383</v>
      </c>
      <c r="I22" s="144">
        <v>45646</v>
      </c>
      <c r="J22" s="145">
        <f t="shared" si="0"/>
        <v>37.571428571428569</v>
      </c>
      <c r="K22" s="364" t="s">
        <v>305</v>
      </c>
      <c r="L22" s="361"/>
      <c r="M22" s="152">
        <f t="shared" si="1"/>
        <v>1.4999999999999999E-2</v>
      </c>
      <c r="N22" s="126"/>
      <c r="O22" s="370"/>
      <c r="P22" s="125"/>
      <c r="Q22" s="138"/>
      <c r="R22" s="125">
        <v>5.0000000000000001E-3</v>
      </c>
      <c r="S22" s="138">
        <v>5.0000000000000001E-3</v>
      </c>
      <c r="T22" s="125">
        <v>5.0000000000000001E-3</v>
      </c>
      <c r="U22" s="138">
        <v>5.0000000000000001E-3</v>
      </c>
      <c r="V22" s="125">
        <v>5.0000000000000001E-3</v>
      </c>
      <c r="W22" s="366">
        <v>5.0000000000000001E-3</v>
      </c>
      <c r="X22" s="125"/>
      <c r="Y22" s="138"/>
      <c r="Z22" s="125"/>
      <c r="AA22" s="366"/>
      <c r="AB22" s="125"/>
      <c r="AC22" s="366"/>
      <c r="AD22" s="125">
        <v>5.0000000000000001E-3</v>
      </c>
      <c r="AE22" s="366"/>
      <c r="AF22" s="125">
        <v>5.0000000000000001E-3</v>
      </c>
      <c r="AG22" s="366"/>
      <c r="AH22" s="125">
        <v>5.0000000000000001E-3</v>
      </c>
      <c r="AI22" s="366"/>
      <c r="AJ22" s="127">
        <f t="shared" si="2"/>
        <v>3.0000000000000002E-2</v>
      </c>
    </row>
    <row r="23" spans="2:36" s="128" customFormat="1" ht="28.5" customHeight="1" x14ac:dyDescent="0.2">
      <c r="C23" s="374"/>
      <c r="D23" s="375"/>
      <c r="E23" s="376"/>
      <c r="F23" s="153">
        <f>SUM(F10:F22)</f>
        <v>1</v>
      </c>
      <c r="G23" s="376"/>
      <c r="H23" s="376"/>
      <c r="I23" s="376"/>
      <c r="J23" s="377"/>
      <c r="K23" s="378"/>
      <c r="L23" s="379"/>
      <c r="M23" s="153">
        <f>SUM(M10:M22)</f>
        <v>0.5423</v>
      </c>
      <c r="N23" s="163">
        <f>SUM(N10:N22)</f>
        <v>4.4999999999999998E-2</v>
      </c>
      <c r="O23" s="163">
        <f t="shared" ref="O23:AI23" si="3">SUM(O10:O22)</f>
        <v>4.4999999999999998E-2</v>
      </c>
      <c r="P23" s="163">
        <f t="shared" si="3"/>
        <v>7.4999999999999997E-2</v>
      </c>
      <c r="Q23" s="163">
        <f t="shared" si="3"/>
        <v>0.08</v>
      </c>
      <c r="R23" s="163">
        <f t="shared" si="3"/>
        <v>6.5000000000000002E-2</v>
      </c>
      <c r="S23" s="163">
        <f t="shared" si="3"/>
        <v>0.115</v>
      </c>
      <c r="T23" s="163">
        <f t="shared" si="3"/>
        <v>8.7000000000000008E-2</v>
      </c>
      <c r="U23" s="163">
        <f t="shared" si="3"/>
        <v>9.2500000000000013E-2</v>
      </c>
      <c r="V23" s="163">
        <f t="shared" si="3"/>
        <v>0.15150000000000002</v>
      </c>
      <c r="W23" s="163">
        <f t="shared" si="3"/>
        <v>0.13150000000000001</v>
      </c>
      <c r="X23" s="163">
        <f t="shared" si="3"/>
        <v>6.83E-2</v>
      </c>
      <c r="Y23" s="163">
        <f t="shared" si="3"/>
        <v>7.8299999999999995E-2</v>
      </c>
      <c r="Z23" s="163">
        <f t="shared" si="3"/>
        <v>6.0200000000000004E-2</v>
      </c>
      <c r="AA23" s="163">
        <f t="shared" si="3"/>
        <v>0</v>
      </c>
      <c r="AB23" s="163">
        <f t="shared" si="3"/>
        <v>0.14799999999999999</v>
      </c>
      <c r="AC23" s="163">
        <f t="shared" si="3"/>
        <v>0</v>
      </c>
      <c r="AD23" s="163">
        <f t="shared" si="3"/>
        <v>9.0000000000000011E-2</v>
      </c>
      <c r="AE23" s="163">
        <f t="shared" si="3"/>
        <v>0</v>
      </c>
      <c r="AF23" s="163">
        <f t="shared" si="3"/>
        <v>0.11500000000000002</v>
      </c>
      <c r="AG23" s="163">
        <f t="shared" si="3"/>
        <v>0</v>
      </c>
      <c r="AH23" s="163">
        <f t="shared" si="3"/>
        <v>9.5000000000000015E-2</v>
      </c>
      <c r="AI23" s="163">
        <f t="shared" si="3"/>
        <v>0</v>
      </c>
    </row>
    <row r="24" spans="2:36" s="128" customFormat="1" ht="21.75" customHeight="1" x14ac:dyDescent="0.2">
      <c r="C24" s="380"/>
      <c r="D24" s="375"/>
      <c r="E24" s="376"/>
      <c r="F24" s="376"/>
      <c r="G24" s="376"/>
      <c r="H24" s="376"/>
      <c r="I24" s="376"/>
      <c r="J24" s="377"/>
      <c r="K24" s="378"/>
      <c r="L24" s="379"/>
      <c r="M24" s="381"/>
      <c r="N24" s="382">
        <f>+N23+P23+R23+T23+V23+X23+Z23+AB23</f>
        <v>0.70000000000000007</v>
      </c>
      <c r="O24" s="330"/>
      <c r="P24" s="330"/>
      <c r="Q24" s="331"/>
      <c r="R24" s="330"/>
      <c r="S24" s="331"/>
      <c r="T24" s="330"/>
      <c r="U24" s="331"/>
      <c r="V24" s="330"/>
      <c r="W24" s="330"/>
      <c r="X24" s="330"/>
      <c r="Y24" s="331"/>
      <c r="Z24" s="330"/>
      <c r="AA24" s="330"/>
      <c r="AB24" s="330"/>
      <c r="AC24" s="330"/>
      <c r="AD24" s="330"/>
      <c r="AE24" s="330"/>
      <c r="AF24" s="330"/>
      <c r="AG24" s="330"/>
      <c r="AH24" s="330"/>
      <c r="AI24" s="330"/>
    </row>
    <row r="25" spans="2:36" s="376" customFormat="1" ht="27" customHeight="1" x14ac:dyDescent="0.2">
      <c r="D25" s="375"/>
      <c r="L25" s="379"/>
      <c r="M25" s="383"/>
      <c r="N25" s="382">
        <f>+O23+Q23+S23+U23+W23+Y23+AA23+AC23</f>
        <v>0.5423</v>
      </c>
      <c r="O25" s="330"/>
      <c r="P25" s="330"/>
      <c r="Q25" s="331"/>
      <c r="R25" s="330"/>
      <c r="S25" s="331"/>
      <c r="T25" s="330"/>
      <c r="U25" s="331"/>
      <c r="V25" s="330"/>
      <c r="W25" s="330"/>
      <c r="X25" s="330"/>
      <c r="Y25" s="331"/>
      <c r="Z25" s="330"/>
      <c r="AA25" s="330"/>
      <c r="AB25" s="330"/>
      <c r="AC25" s="330"/>
      <c r="AD25" s="330"/>
      <c r="AE25" s="330"/>
      <c r="AF25" s="330"/>
      <c r="AG25" s="330"/>
      <c r="AH25" s="330"/>
      <c r="AI25" s="330"/>
    </row>
    <row r="28" spans="2:36" x14ac:dyDescent="0.2">
      <c r="M28" s="384"/>
    </row>
    <row r="29" spans="2:36" x14ac:dyDescent="0.2">
      <c r="M29" s="385"/>
    </row>
    <row r="34" spans="13:35" x14ac:dyDescent="0.2">
      <c r="N34" s="326"/>
      <c r="O34" s="326"/>
      <c r="P34" s="326"/>
      <c r="Q34" s="326"/>
      <c r="R34" s="326"/>
      <c r="S34" s="326"/>
      <c r="T34" s="326"/>
      <c r="U34" s="326"/>
      <c r="V34" s="326"/>
      <c r="W34" s="326"/>
      <c r="X34" s="326"/>
      <c r="Y34" s="326"/>
      <c r="Z34" s="326"/>
      <c r="AA34" s="326"/>
      <c r="AB34" s="326"/>
      <c r="AC34" s="326"/>
      <c r="AD34" s="326"/>
      <c r="AE34" s="326"/>
      <c r="AF34" s="326"/>
      <c r="AG34" s="326"/>
      <c r="AH34" s="326"/>
      <c r="AI34" s="326"/>
    </row>
    <row r="36" spans="13:35" x14ac:dyDescent="0.2">
      <c r="M36" s="386"/>
    </row>
  </sheetData>
  <sheetProtection algorithmName="SHA-512" hashValue="wIImk/WwCLnb2H9RW37Lj0mXq+YdtzgHOG522swS2GXxeq8Z77WpuP5PnITlip6+tc1J8wsX07AOeSYAb2apOg==" saltValue="sSZ+1QMuyOVHSJAC1tPlPw==" spinCount="100000" sheet="1" objects="1" scenarios="1" autoFilter="0"/>
  <mergeCells count="21">
    <mergeCell ref="AH8:AI8"/>
    <mergeCell ref="X8:Y8"/>
    <mergeCell ref="Z8:AA8"/>
    <mergeCell ref="AB8:AC8"/>
    <mergeCell ref="AD8:AE8"/>
    <mergeCell ref="AF8:AG8"/>
    <mergeCell ref="N8:O8"/>
    <mergeCell ref="P8:Q8"/>
    <mergeCell ref="R8:S8"/>
    <mergeCell ref="T8:U8"/>
    <mergeCell ref="V8:W8"/>
    <mergeCell ref="C2:C5"/>
    <mergeCell ref="D3:K3"/>
    <mergeCell ref="D4:K4"/>
    <mergeCell ref="D5:K5"/>
    <mergeCell ref="D7:M7"/>
    <mergeCell ref="L2:M2"/>
    <mergeCell ref="L3:M3"/>
    <mergeCell ref="L4:M4"/>
    <mergeCell ref="L5:M5"/>
    <mergeCell ref="D2:K2"/>
  </mergeCells>
  <dataValidations count="1">
    <dataValidation type="whole" allowBlank="1" showInputMessage="1" showErrorMessage="1" sqref="G8:L8 G23:J65385 L23:L65385 K23:K24 K26:K65385">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32" fitToHeight="0" orientation="landscape" r:id="rId1"/>
  <headerFooter>
    <oddHeader>Página &amp;P de &amp;F</oddHeader>
    <oddFooter>Preparado por N.Johanna Rodríguez A &amp;D&amp;RPágina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8"/>
  <sheetViews>
    <sheetView showGridLines="0" zoomScale="90" zoomScaleNormal="90" workbookViewId="0">
      <selection activeCell="M13" sqref="M13:P13"/>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315"/>
      <c r="C2" s="316"/>
      <c r="D2" s="312" t="s">
        <v>0</v>
      </c>
      <c r="E2" s="254"/>
      <c r="F2" s="254"/>
      <c r="G2" s="254"/>
      <c r="H2" s="254"/>
      <c r="I2" s="254"/>
      <c r="J2" s="254"/>
      <c r="K2" s="39"/>
      <c r="L2" s="39"/>
      <c r="M2" s="321" t="str">
        <f>Proyecto!K2</f>
        <v>Código: GC-F-015</v>
      </c>
      <c r="N2" s="248"/>
      <c r="O2" s="248"/>
      <c r="P2" s="249"/>
      <c r="S2" s="4"/>
      <c r="T2" s="4" t="s">
        <v>116</v>
      </c>
      <c r="U2" s="8"/>
    </row>
    <row r="3" spans="2:31" ht="23.25" customHeight="1" x14ac:dyDescent="0.2">
      <c r="B3" s="317"/>
      <c r="C3" s="318"/>
      <c r="D3" s="313" t="s">
        <v>2</v>
      </c>
      <c r="E3" s="255"/>
      <c r="F3" s="255"/>
      <c r="G3" s="255"/>
      <c r="H3" s="255"/>
      <c r="I3" s="255"/>
      <c r="J3" s="255"/>
      <c r="K3" s="38"/>
      <c r="L3" s="38"/>
      <c r="M3" s="322" t="str">
        <f>Proyecto!K3</f>
        <v>Fecha: 17 de septiembre de 2014</v>
      </c>
      <c r="N3" s="250"/>
      <c r="O3" s="250"/>
      <c r="P3" s="251"/>
      <c r="S3" s="4"/>
      <c r="T3" s="4" t="s">
        <v>117</v>
      </c>
      <c r="U3" s="8"/>
    </row>
    <row r="4" spans="2:31" ht="24" customHeight="1" x14ac:dyDescent="0.2">
      <c r="B4" s="317"/>
      <c r="C4" s="318"/>
      <c r="D4" s="313" t="s">
        <v>4</v>
      </c>
      <c r="E4" s="255"/>
      <c r="F4" s="255"/>
      <c r="G4" s="255"/>
      <c r="H4" s="255"/>
      <c r="I4" s="255"/>
      <c r="J4" s="255"/>
      <c r="K4" s="38"/>
      <c r="L4" s="38"/>
      <c r="M4" s="322" t="str">
        <f>Proyecto!K4</f>
        <v>Versión 001</v>
      </c>
      <c r="N4" s="250"/>
      <c r="O4" s="250"/>
      <c r="P4" s="251"/>
      <c r="T4" s="4" t="s">
        <v>118</v>
      </c>
      <c r="U4" s="8"/>
    </row>
    <row r="5" spans="2:31" ht="22.5" customHeight="1" thickBot="1" x14ac:dyDescent="0.25">
      <c r="B5" s="319"/>
      <c r="C5" s="320"/>
      <c r="D5" s="314" t="s">
        <v>6</v>
      </c>
      <c r="E5" s="256"/>
      <c r="F5" s="256"/>
      <c r="G5" s="256"/>
      <c r="H5" s="256"/>
      <c r="I5" s="256"/>
      <c r="J5" s="256"/>
      <c r="K5" s="40"/>
      <c r="L5" s="40"/>
      <c r="M5" s="323" t="s">
        <v>119</v>
      </c>
      <c r="N5" s="252"/>
      <c r="O5" s="252"/>
      <c r="P5" s="253"/>
      <c r="T5" s="4" t="s">
        <v>120</v>
      </c>
    </row>
    <row r="6" spans="2:31" ht="5.25" customHeight="1" x14ac:dyDescent="0.2">
      <c r="B6" s="14"/>
      <c r="C6" s="14"/>
      <c r="D6" s="14"/>
      <c r="E6" s="14"/>
      <c r="F6" s="14"/>
      <c r="G6" s="14"/>
      <c r="H6" s="14"/>
      <c r="I6" s="14"/>
      <c r="J6" s="14"/>
      <c r="K6" s="14"/>
      <c r="L6" s="14"/>
      <c r="M6" s="14"/>
      <c r="N6" s="14"/>
      <c r="O6" s="14"/>
      <c r="P6" s="14"/>
      <c r="T6" s="4"/>
    </row>
    <row r="7" spans="2:31" ht="29.25" customHeight="1" x14ac:dyDescent="0.2">
      <c r="B7" s="191" t="s">
        <v>8</v>
      </c>
      <c r="C7" s="191"/>
      <c r="D7" s="324" t="str">
        <f>Proyecto!$E$7</f>
        <v>Centro de Estudios Societarios- CESS 2024</v>
      </c>
      <c r="E7" s="324"/>
      <c r="F7" s="324"/>
      <c r="G7" s="324"/>
      <c r="H7" s="324"/>
      <c r="I7" s="324"/>
      <c r="J7" s="324"/>
      <c r="K7" s="324"/>
      <c r="L7" s="324"/>
      <c r="M7" s="324"/>
      <c r="N7" s="324"/>
      <c r="O7" s="324"/>
      <c r="P7" s="324"/>
      <c r="AE7" s="1"/>
    </row>
    <row r="8" spans="2:31" ht="6.75" customHeight="1" x14ac:dyDescent="0.2">
      <c r="B8" s="5"/>
      <c r="C8" s="5"/>
      <c r="D8" s="6"/>
      <c r="E8" s="6"/>
      <c r="F8" s="6"/>
      <c r="G8" s="6"/>
      <c r="H8" s="6"/>
      <c r="I8" s="6"/>
      <c r="J8" s="6"/>
      <c r="K8" s="6"/>
      <c r="L8" s="6"/>
      <c r="M8" s="6"/>
      <c r="N8" s="6"/>
      <c r="O8" s="6"/>
      <c r="P8" s="6"/>
      <c r="AE8" s="1"/>
    </row>
    <row r="10" spans="2:31" ht="21.95" customHeight="1" x14ac:dyDescent="0.2">
      <c r="B10" s="214" t="s">
        <v>121</v>
      </c>
      <c r="C10" s="214"/>
      <c r="D10" s="214"/>
      <c r="E10" s="214"/>
      <c r="F10" s="214"/>
      <c r="G10" s="214"/>
      <c r="H10" s="214"/>
      <c r="I10" s="214"/>
      <c r="J10" s="214"/>
      <c r="K10" s="214"/>
      <c r="L10" s="214"/>
      <c r="M10" s="214"/>
      <c r="N10" s="214"/>
      <c r="O10" s="214"/>
      <c r="P10" s="214"/>
    </row>
    <row r="11" spans="2:31" ht="21.95" customHeight="1" x14ac:dyDescent="0.2">
      <c r="B11" s="287" t="s">
        <v>122</v>
      </c>
      <c r="C11" s="287"/>
      <c r="D11" s="287"/>
      <c r="E11" s="287"/>
      <c r="F11" s="50" t="s">
        <v>123</v>
      </c>
      <c r="G11" s="287" t="s">
        <v>124</v>
      </c>
      <c r="H11" s="287"/>
      <c r="I11" s="287"/>
      <c r="J11" s="287"/>
      <c r="K11" s="45"/>
      <c r="L11" s="45"/>
      <c r="M11" s="287" t="s">
        <v>125</v>
      </c>
      <c r="N11" s="287"/>
      <c r="O11" s="287"/>
      <c r="P11" s="287"/>
    </row>
    <row r="12" spans="2:31" s="58" customFormat="1" ht="44.25" customHeight="1" x14ac:dyDescent="0.25">
      <c r="B12" s="295" t="s">
        <v>234</v>
      </c>
      <c r="C12" s="295"/>
      <c r="D12" s="295"/>
      <c r="E12" s="295"/>
      <c r="F12" s="61" t="s">
        <v>118</v>
      </c>
      <c r="G12" s="309" t="s">
        <v>253</v>
      </c>
      <c r="H12" s="310"/>
      <c r="I12" s="310"/>
      <c r="J12" s="311"/>
      <c r="K12" s="71"/>
      <c r="L12" s="71"/>
      <c r="M12" s="281" t="s">
        <v>252</v>
      </c>
      <c r="N12" s="308"/>
      <c r="O12" s="308"/>
      <c r="P12" s="282"/>
      <c r="R12" s="72"/>
      <c r="U12" s="72"/>
      <c r="V12" s="305"/>
      <c r="W12" s="305"/>
      <c r="X12" s="305"/>
      <c r="AE12" s="62"/>
    </row>
    <row r="13" spans="2:31" s="58" customFormat="1" ht="38.25" customHeight="1" x14ac:dyDescent="0.25">
      <c r="B13" s="295" t="s">
        <v>241</v>
      </c>
      <c r="C13" s="295"/>
      <c r="D13" s="295"/>
      <c r="E13" s="295"/>
      <c r="F13" s="61" t="s">
        <v>117</v>
      </c>
      <c r="G13" s="188" t="s">
        <v>236</v>
      </c>
      <c r="H13" s="306"/>
      <c r="I13" s="306"/>
      <c r="J13" s="307"/>
      <c r="K13" s="71"/>
      <c r="L13" s="71"/>
      <c r="M13" s="281" t="s">
        <v>237</v>
      </c>
      <c r="N13" s="308"/>
      <c r="O13" s="308"/>
      <c r="P13" s="282"/>
      <c r="R13" s="72"/>
      <c r="U13" s="72"/>
      <c r="AE13" s="62"/>
    </row>
    <row r="14" spans="2:31" s="58" customFormat="1" ht="40.5" customHeight="1" x14ac:dyDescent="0.25">
      <c r="B14" s="295" t="s">
        <v>235</v>
      </c>
      <c r="C14" s="295"/>
      <c r="D14" s="295"/>
      <c r="E14" s="295"/>
      <c r="F14" s="61" t="s">
        <v>118</v>
      </c>
      <c r="G14" s="188" t="s">
        <v>242</v>
      </c>
      <c r="H14" s="306"/>
      <c r="I14" s="306"/>
      <c r="J14" s="307"/>
      <c r="K14" s="71"/>
      <c r="L14" s="71"/>
      <c r="M14" s="281" t="s">
        <v>177</v>
      </c>
      <c r="N14" s="308"/>
      <c r="O14" s="308"/>
      <c r="P14" s="282"/>
      <c r="R14" s="72"/>
      <c r="U14" s="72"/>
      <c r="AE14" s="62"/>
    </row>
    <row r="15" spans="2:31" s="58" customFormat="1" ht="39.75" customHeight="1" x14ac:dyDescent="0.25">
      <c r="B15" s="295" t="s">
        <v>238</v>
      </c>
      <c r="C15" s="295"/>
      <c r="D15" s="295"/>
      <c r="E15" s="295"/>
      <c r="F15" s="61" t="s">
        <v>117</v>
      </c>
      <c r="G15" s="309" t="s">
        <v>280</v>
      </c>
      <c r="H15" s="310"/>
      <c r="I15" s="310"/>
      <c r="J15" s="311"/>
      <c r="K15" s="71"/>
      <c r="L15" s="71"/>
      <c r="M15" s="281" t="s">
        <v>177</v>
      </c>
      <c r="N15" s="308"/>
      <c r="O15" s="308"/>
      <c r="P15" s="282"/>
      <c r="R15" s="72"/>
      <c r="U15" s="72"/>
      <c r="AE15" s="62"/>
    </row>
    <row r="16" spans="2:31" s="58" customFormat="1" ht="45" customHeight="1" x14ac:dyDescent="0.25">
      <c r="B16" s="295" t="s">
        <v>239</v>
      </c>
      <c r="C16" s="295"/>
      <c r="D16" s="295"/>
      <c r="E16" s="295"/>
      <c r="F16" s="61" t="s">
        <v>116</v>
      </c>
      <c r="G16" s="188" t="s">
        <v>240</v>
      </c>
      <c r="H16" s="306"/>
      <c r="I16" s="306"/>
      <c r="J16" s="307"/>
      <c r="K16" s="71"/>
      <c r="L16" s="71"/>
      <c r="M16" s="281" t="s">
        <v>177</v>
      </c>
      <c r="N16" s="308"/>
      <c r="O16" s="308"/>
      <c r="P16" s="282"/>
      <c r="R16" s="72"/>
      <c r="U16" s="72"/>
      <c r="AE16" s="62"/>
    </row>
    <row r="18" spans="2:16" ht="21.95" customHeight="1" x14ac:dyDescent="0.2">
      <c r="B18" s="214" t="s">
        <v>126</v>
      </c>
      <c r="C18" s="214"/>
      <c r="D18" s="214"/>
      <c r="E18" s="214"/>
      <c r="F18" s="214"/>
      <c r="G18" s="214"/>
      <c r="H18" s="214"/>
      <c r="I18" s="214"/>
      <c r="J18" s="214"/>
      <c r="K18" s="214"/>
      <c r="L18" s="214"/>
      <c r="M18" s="214"/>
      <c r="N18" s="214"/>
      <c r="O18" s="214"/>
      <c r="P18" s="214"/>
    </row>
  </sheetData>
  <mergeCells count="32">
    <mergeCell ref="B16:E16"/>
    <mergeCell ref="G16:J16"/>
    <mergeCell ref="M16:P16"/>
    <mergeCell ref="B18:P18"/>
    <mergeCell ref="B11:E11"/>
    <mergeCell ref="G11:J11"/>
    <mergeCell ref="M11:P11"/>
    <mergeCell ref="B12:E12"/>
    <mergeCell ref="G12:J12"/>
    <mergeCell ref="M12:P12"/>
    <mergeCell ref="B13:E13"/>
    <mergeCell ref="G13:J13"/>
    <mergeCell ref="M13:P13"/>
    <mergeCell ref="D2:J2"/>
    <mergeCell ref="D3:J3"/>
    <mergeCell ref="D4:J4"/>
    <mergeCell ref="D5:J5"/>
    <mergeCell ref="B10:P10"/>
    <mergeCell ref="B2:C5"/>
    <mergeCell ref="M2:P2"/>
    <mergeCell ref="M3:P3"/>
    <mergeCell ref="M4:P4"/>
    <mergeCell ref="M5:P5"/>
    <mergeCell ref="B7:C7"/>
    <mergeCell ref="D7:P7"/>
    <mergeCell ref="V12:X12"/>
    <mergeCell ref="B14:E14"/>
    <mergeCell ref="G14:J14"/>
    <mergeCell ref="M14:P14"/>
    <mergeCell ref="B15:E15"/>
    <mergeCell ref="G15:J15"/>
    <mergeCell ref="M15:P15"/>
  </mergeCells>
  <conditionalFormatting sqref="F12:F16">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9:P65505 O9:P9 O17:P17 G17:M17 G19:M65505 G9:M9 W9:X11 W13:X65505 Y9:AC65505 Q9:U65505">
      <formula1>1</formula1>
      <formula2>5</formula2>
    </dataValidation>
    <dataValidation type="list" allowBlank="1" showInputMessage="1" showErrorMessage="1" sqref="F12:F16">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workbookViewId="0">
      <selection activeCell="G10" sqref="G10"/>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11" t="s">
        <v>127</v>
      </c>
      <c r="C4" s="11" t="s">
        <v>128</v>
      </c>
      <c r="E4" s="11" t="s">
        <v>129</v>
      </c>
      <c r="G4" s="11" t="s">
        <v>130</v>
      </c>
      <c r="I4" s="11" t="s">
        <v>131</v>
      </c>
      <c r="K4" s="11" t="s">
        <v>132</v>
      </c>
      <c r="M4" s="11"/>
      <c r="O4" s="11" t="s">
        <v>133</v>
      </c>
      <c r="Q4" s="11" t="s">
        <v>34</v>
      </c>
    </row>
    <row r="5" spans="1:17" x14ac:dyDescent="0.2">
      <c r="A5" t="s">
        <v>26</v>
      </c>
      <c r="C5" s="10" t="s">
        <v>37</v>
      </c>
      <c r="E5" s="10" t="s">
        <v>40</v>
      </c>
      <c r="G5" s="10" t="s">
        <v>59</v>
      </c>
      <c r="I5" s="10" t="s">
        <v>60</v>
      </c>
      <c r="K5" s="10" t="s">
        <v>75</v>
      </c>
      <c r="M5" t="s">
        <v>134</v>
      </c>
      <c r="O5" s="10" t="s">
        <v>135</v>
      </c>
      <c r="Q5" t="s">
        <v>136</v>
      </c>
    </row>
    <row r="6" spans="1:17" x14ac:dyDescent="0.2">
      <c r="A6" t="s">
        <v>27</v>
      </c>
      <c r="C6" s="10" t="s">
        <v>137</v>
      </c>
      <c r="E6" s="10" t="s">
        <v>138</v>
      </c>
      <c r="G6" s="10" t="s">
        <v>61</v>
      </c>
      <c r="I6" s="10" t="s">
        <v>76</v>
      </c>
      <c r="K6" s="10" t="s">
        <v>77</v>
      </c>
      <c r="M6" t="s">
        <v>46</v>
      </c>
      <c r="O6" s="10" t="s">
        <v>139</v>
      </c>
      <c r="Q6" t="s">
        <v>140</v>
      </c>
    </row>
    <row r="7" spans="1:17" x14ac:dyDescent="0.2">
      <c r="C7" s="10" t="s">
        <v>141</v>
      </c>
      <c r="G7" s="10" t="s">
        <v>142</v>
      </c>
      <c r="K7" s="10" t="s">
        <v>143</v>
      </c>
      <c r="O7" s="10" t="s">
        <v>144</v>
      </c>
      <c r="Q7" t="s">
        <v>145</v>
      </c>
    </row>
    <row r="8" spans="1:17" x14ac:dyDescent="0.2">
      <c r="G8" s="10" t="s">
        <v>289</v>
      </c>
      <c r="O8" s="10" t="s">
        <v>85</v>
      </c>
      <c r="Q8" t="s">
        <v>39</v>
      </c>
    </row>
    <row r="9" spans="1:17" x14ac:dyDescent="0.2">
      <c r="G9" s="10" t="s">
        <v>290</v>
      </c>
      <c r="O9" s="10" t="s">
        <v>146</v>
      </c>
      <c r="Q9" t="s">
        <v>147</v>
      </c>
    </row>
    <row r="10" spans="1:17" x14ac:dyDescent="0.2">
      <c r="G10" s="10"/>
      <c r="O10" s="10" t="s">
        <v>148</v>
      </c>
      <c r="Q10" t="s">
        <v>149</v>
      </c>
    </row>
    <row r="11" spans="1:17" x14ac:dyDescent="0.2">
      <c r="O11" s="10" t="s">
        <v>150</v>
      </c>
      <c r="Q11" t="s">
        <v>151</v>
      </c>
    </row>
    <row r="12" spans="1:17" x14ac:dyDescent="0.2">
      <c r="Q12" t="s">
        <v>152</v>
      </c>
    </row>
    <row r="14" spans="1:17" x14ac:dyDescent="0.2">
      <c r="Q14" s="11" t="s">
        <v>153</v>
      </c>
    </row>
    <row r="15" spans="1:17" x14ac:dyDescent="0.2">
      <c r="Q15" t="s">
        <v>136</v>
      </c>
    </row>
    <row r="16" spans="1:17" x14ac:dyDescent="0.2">
      <c r="Q16" t="s">
        <v>140</v>
      </c>
    </row>
    <row r="17" spans="17:17" x14ac:dyDescent="0.2">
      <c r="Q17" t="s">
        <v>145</v>
      </c>
    </row>
    <row r="18" spans="17:17" x14ac:dyDescent="0.2">
      <c r="Q18" t="s">
        <v>39</v>
      </c>
    </row>
    <row r="19" spans="17:17" x14ac:dyDescent="0.2">
      <c r="Q19" t="s">
        <v>147</v>
      </c>
    </row>
    <row r="20" spans="17:17" x14ac:dyDescent="0.2">
      <c r="Q20" t="s">
        <v>149</v>
      </c>
    </row>
    <row r="21" spans="17:17" x14ac:dyDescent="0.2">
      <c r="Q21" t="s">
        <v>151</v>
      </c>
    </row>
    <row r="22" spans="17:17" x14ac:dyDescent="0.2">
      <c r="Q22" t="s">
        <v>152</v>
      </c>
    </row>
    <row r="23" spans="17:17" x14ac:dyDescent="0.2">
      <c r="Q23" s="10" t="s">
        <v>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7"/>
  <sheetViews>
    <sheetView showGridLines="0" topLeftCell="A4" zoomScaleNormal="100" workbookViewId="0">
      <selection activeCell="E25" sqref="E25:P26"/>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176"/>
      <c r="C2" s="177"/>
      <c r="D2" s="178" t="s">
        <v>0</v>
      </c>
      <c r="E2" s="179"/>
      <c r="F2" s="179"/>
      <c r="G2" s="179"/>
      <c r="H2" s="179"/>
      <c r="I2" s="179"/>
      <c r="J2" s="180"/>
      <c r="K2" s="166" t="s">
        <v>1</v>
      </c>
      <c r="L2" s="209"/>
      <c r="M2" s="166" t="str">
        <f>Proyecto!K2</f>
        <v>Código: GC-F-015</v>
      </c>
      <c r="N2" s="204"/>
      <c r="O2" s="204"/>
      <c r="P2" s="167"/>
      <c r="S2" s="4"/>
      <c r="T2" s="4"/>
      <c r="U2" s="8"/>
    </row>
    <row r="3" spans="2:31" ht="23.25" customHeight="1" x14ac:dyDescent="0.2">
      <c r="B3" s="172"/>
      <c r="C3" s="173"/>
      <c r="D3" s="181" t="s">
        <v>2</v>
      </c>
      <c r="E3" s="182"/>
      <c r="F3" s="182"/>
      <c r="G3" s="182"/>
      <c r="H3" s="182"/>
      <c r="I3" s="182"/>
      <c r="J3" s="183"/>
      <c r="K3" s="168" t="s">
        <v>3</v>
      </c>
      <c r="L3" s="210"/>
      <c r="M3" s="205" t="str">
        <f>Proyecto!K3</f>
        <v>Fecha: 17 de septiembre de 2014</v>
      </c>
      <c r="N3" s="206"/>
      <c r="O3" s="206"/>
      <c r="P3" s="207"/>
      <c r="S3" s="4"/>
      <c r="T3" s="4"/>
      <c r="U3" s="8"/>
    </row>
    <row r="4" spans="2:31" ht="24" customHeight="1" x14ac:dyDescent="0.2">
      <c r="B4" s="172"/>
      <c r="C4" s="173"/>
      <c r="D4" s="181" t="s">
        <v>4</v>
      </c>
      <c r="E4" s="182"/>
      <c r="F4" s="182"/>
      <c r="G4" s="182"/>
      <c r="H4" s="182"/>
      <c r="I4" s="182"/>
      <c r="J4" s="183"/>
      <c r="K4" s="168" t="s">
        <v>5</v>
      </c>
      <c r="L4" s="210"/>
      <c r="M4" s="168" t="str">
        <f>Proyecto!K4</f>
        <v>Versión 001</v>
      </c>
      <c r="N4" s="208"/>
      <c r="O4" s="208"/>
      <c r="P4" s="169"/>
      <c r="U4" s="8"/>
    </row>
    <row r="5" spans="2:31" ht="22.5" customHeight="1" thickBot="1" x14ac:dyDescent="0.25">
      <c r="B5" s="174"/>
      <c r="C5" s="175"/>
      <c r="D5" s="184" t="s">
        <v>6</v>
      </c>
      <c r="E5" s="185"/>
      <c r="F5" s="185"/>
      <c r="G5" s="185"/>
      <c r="H5" s="185"/>
      <c r="I5" s="185"/>
      <c r="J5" s="186"/>
      <c r="K5" s="170" t="s">
        <v>20</v>
      </c>
      <c r="L5" s="194"/>
      <c r="M5" s="195" t="s">
        <v>21</v>
      </c>
      <c r="N5" s="196"/>
      <c r="O5" s="196"/>
      <c r="P5" s="197"/>
    </row>
    <row r="6" spans="2:31" ht="5.25" customHeight="1" x14ac:dyDescent="0.2">
      <c r="B6" s="14"/>
      <c r="C6" s="14"/>
      <c r="D6" s="14"/>
      <c r="E6" s="14"/>
      <c r="F6" s="14"/>
      <c r="G6" s="14"/>
      <c r="H6" s="14"/>
      <c r="I6" s="14"/>
      <c r="J6" s="14"/>
      <c r="K6" s="14"/>
      <c r="L6" s="14"/>
      <c r="M6" s="14"/>
      <c r="N6" s="14"/>
      <c r="O6" s="14"/>
      <c r="P6" s="14"/>
    </row>
    <row r="7" spans="2:31" ht="33.75" customHeight="1" x14ac:dyDescent="0.2">
      <c r="B7" s="191" t="s">
        <v>8</v>
      </c>
      <c r="C7" s="191"/>
      <c r="D7" s="198" t="str">
        <f>+Proyecto!E7</f>
        <v>Centro de Estudios Societarios- CESS 2024</v>
      </c>
      <c r="E7" s="198"/>
      <c r="F7" s="198"/>
      <c r="G7" s="198"/>
      <c r="H7" s="198"/>
      <c r="I7" s="198"/>
      <c r="J7" s="198"/>
      <c r="K7" s="198"/>
      <c r="L7" s="198"/>
      <c r="M7" s="198"/>
      <c r="N7" s="198"/>
      <c r="O7" s="198"/>
      <c r="P7" s="198"/>
      <c r="AE7" s="1"/>
    </row>
    <row r="8" spans="2:31" ht="6.75" customHeight="1" x14ac:dyDescent="0.2">
      <c r="B8" s="5"/>
      <c r="C8" s="5"/>
      <c r="D8" s="57"/>
      <c r="E8" s="57"/>
      <c r="F8" s="57"/>
      <c r="G8" s="57"/>
      <c r="H8" s="57"/>
      <c r="I8" s="57"/>
      <c r="J8" s="57"/>
      <c r="K8" s="57"/>
      <c r="L8" s="57"/>
      <c r="M8" s="57"/>
      <c r="N8" s="57"/>
      <c r="O8" s="57"/>
      <c r="P8" s="57"/>
      <c r="AE8" s="1"/>
    </row>
    <row r="9" spans="2:31" ht="39.75" customHeight="1" x14ac:dyDescent="0.2">
      <c r="B9" s="192" t="s">
        <v>22</v>
      </c>
      <c r="C9" s="193"/>
      <c r="D9" s="188" t="s">
        <v>270</v>
      </c>
      <c r="E9" s="189"/>
      <c r="F9" s="189"/>
      <c r="G9" s="189"/>
      <c r="H9" s="189"/>
      <c r="I9" s="189"/>
      <c r="J9" s="189"/>
      <c r="K9" s="189"/>
      <c r="L9" s="189"/>
      <c r="M9" s="189"/>
      <c r="N9" s="189"/>
      <c r="O9" s="189"/>
      <c r="P9" s="190"/>
      <c r="AE9" s="1"/>
    </row>
    <row r="10" spans="2:31" customFormat="1" ht="7.5" customHeight="1" x14ac:dyDescent="0.2">
      <c r="D10" s="67"/>
      <c r="E10" s="67"/>
      <c r="F10" s="67"/>
      <c r="G10" s="67"/>
      <c r="H10" s="67"/>
      <c r="I10" s="67"/>
      <c r="J10" s="67"/>
      <c r="K10" s="67"/>
      <c r="L10" s="67"/>
      <c r="M10" s="67"/>
      <c r="N10" s="67"/>
      <c r="O10" s="67"/>
      <c r="P10" s="67"/>
    </row>
    <row r="11" spans="2:31" ht="40.5" customHeight="1" x14ac:dyDescent="0.2">
      <c r="B11" s="192" t="s">
        <v>23</v>
      </c>
      <c r="C11" s="193"/>
      <c r="D11" s="188" t="s">
        <v>271</v>
      </c>
      <c r="E11" s="189"/>
      <c r="F11" s="189"/>
      <c r="G11" s="189"/>
      <c r="H11" s="189"/>
      <c r="I11" s="189"/>
      <c r="J11" s="189"/>
      <c r="K11" s="189"/>
      <c r="L11" s="189"/>
      <c r="M11" s="189"/>
      <c r="N11" s="189"/>
      <c r="O11" s="189"/>
      <c r="P11" s="190"/>
      <c r="AE11" s="1"/>
    </row>
    <row r="12" spans="2:31" ht="5.25" customHeight="1" x14ac:dyDescent="0.2">
      <c r="B12" s="7"/>
      <c r="C12" s="7"/>
      <c r="D12" s="53"/>
      <c r="E12" s="53"/>
      <c r="F12" s="53"/>
      <c r="G12" s="53"/>
      <c r="H12" s="53"/>
      <c r="I12" s="53"/>
      <c r="J12" s="53"/>
      <c r="K12" s="53"/>
      <c r="L12" s="53"/>
      <c r="M12" s="53"/>
      <c r="N12" s="53"/>
      <c r="O12" s="53"/>
      <c r="P12" s="53"/>
      <c r="AE12" s="1"/>
    </row>
    <row r="13" spans="2:31" ht="22.5" customHeight="1" x14ac:dyDescent="0.2">
      <c r="B13" s="199" t="s">
        <v>24</v>
      </c>
      <c r="C13" s="199"/>
      <c r="D13" s="50" t="s">
        <v>25</v>
      </c>
      <c r="E13" s="203" t="s">
        <v>261</v>
      </c>
      <c r="F13" s="203"/>
      <c r="G13" s="203"/>
      <c r="H13" s="203"/>
      <c r="I13" s="203"/>
      <c r="J13" s="203"/>
      <c r="K13" s="203"/>
      <c r="L13" s="203"/>
      <c r="M13" s="203"/>
      <c r="N13" s="203"/>
      <c r="O13" s="203"/>
      <c r="P13" s="203"/>
      <c r="AE13" s="1"/>
    </row>
    <row r="14" spans="2:31" ht="26.25" customHeight="1" x14ac:dyDescent="0.2">
      <c r="B14" s="200"/>
      <c r="C14" s="200"/>
      <c r="D14" s="51" t="s">
        <v>26</v>
      </c>
      <c r="E14" s="203"/>
      <c r="F14" s="203"/>
      <c r="G14" s="203"/>
      <c r="H14" s="203"/>
      <c r="I14" s="203"/>
      <c r="J14" s="203"/>
      <c r="K14" s="203"/>
      <c r="L14" s="203"/>
      <c r="M14" s="203"/>
      <c r="N14" s="203"/>
      <c r="O14" s="203"/>
      <c r="P14" s="203"/>
      <c r="AE14" s="1"/>
    </row>
    <row r="15" spans="2:31" ht="15.75" x14ac:dyDescent="0.2">
      <c r="E15" s="58"/>
      <c r="F15" s="58"/>
      <c r="G15" s="58"/>
      <c r="H15" s="58"/>
      <c r="I15" s="58"/>
      <c r="J15" s="58"/>
      <c r="K15" s="58"/>
      <c r="L15" s="58"/>
      <c r="M15" s="58"/>
      <c r="N15" s="58"/>
      <c r="O15" s="58"/>
      <c r="P15" s="58"/>
    </row>
    <row r="16" spans="2:31" ht="22.5" customHeight="1" x14ac:dyDescent="0.2">
      <c r="B16" s="199" t="s">
        <v>24</v>
      </c>
      <c r="C16" s="199"/>
      <c r="D16" s="50" t="s">
        <v>25</v>
      </c>
      <c r="E16" s="202" t="s">
        <v>272</v>
      </c>
      <c r="F16" s="202"/>
      <c r="G16" s="202"/>
      <c r="H16" s="202"/>
      <c r="I16" s="202"/>
      <c r="J16" s="202"/>
      <c r="K16" s="202"/>
      <c r="L16" s="202"/>
      <c r="M16" s="202"/>
      <c r="N16" s="202"/>
      <c r="O16" s="202"/>
      <c r="P16" s="202"/>
      <c r="AE16" s="1"/>
    </row>
    <row r="17" spans="2:31" ht="21" customHeight="1" x14ac:dyDescent="0.2">
      <c r="B17" s="200"/>
      <c r="C17" s="200"/>
      <c r="D17" s="51" t="s">
        <v>27</v>
      </c>
      <c r="E17" s="202"/>
      <c r="F17" s="202"/>
      <c r="G17" s="202"/>
      <c r="H17" s="202"/>
      <c r="I17" s="202"/>
      <c r="J17" s="202"/>
      <c r="K17" s="202"/>
      <c r="L17" s="202"/>
      <c r="M17" s="202"/>
      <c r="N17" s="202"/>
      <c r="O17" s="202"/>
      <c r="P17" s="202"/>
      <c r="V17" s="91"/>
      <c r="AE17" s="1"/>
    </row>
    <row r="18" spans="2:31" ht="15.75" x14ac:dyDescent="0.2">
      <c r="E18" s="114"/>
      <c r="F18" s="114"/>
      <c r="G18" s="114"/>
      <c r="H18" s="114"/>
      <c r="I18" s="114"/>
      <c r="J18" s="114"/>
      <c r="K18" s="114"/>
      <c r="L18" s="114"/>
      <c r="M18" s="114"/>
      <c r="N18" s="114"/>
      <c r="O18" s="114"/>
      <c r="P18" s="114"/>
      <c r="V18" s="91"/>
    </row>
    <row r="19" spans="2:31" ht="12" customHeight="1" x14ac:dyDescent="0.2">
      <c r="B19" s="199" t="s">
        <v>24</v>
      </c>
      <c r="C19" s="199"/>
      <c r="D19" s="50" t="s">
        <v>25</v>
      </c>
      <c r="E19" s="202" t="s">
        <v>273</v>
      </c>
      <c r="F19" s="202"/>
      <c r="G19" s="202"/>
      <c r="H19" s="202"/>
      <c r="I19" s="202"/>
      <c r="J19" s="202"/>
      <c r="K19" s="202"/>
      <c r="L19" s="202"/>
      <c r="M19" s="202"/>
      <c r="N19" s="202"/>
      <c r="O19" s="202"/>
      <c r="P19" s="202"/>
      <c r="V19" s="91"/>
    </row>
    <row r="20" spans="2:31" ht="33.75" customHeight="1" x14ac:dyDescent="0.2">
      <c r="B20" s="200"/>
      <c r="C20" s="200"/>
      <c r="D20" s="51" t="s">
        <v>27</v>
      </c>
      <c r="E20" s="202"/>
      <c r="F20" s="202"/>
      <c r="G20" s="202"/>
      <c r="H20" s="202"/>
      <c r="I20" s="202"/>
      <c r="J20" s="202"/>
      <c r="K20" s="202"/>
      <c r="L20" s="202"/>
      <c r="M20" s="202"/>
      <c r="N20" s="202"/>
      <c r="O20" s="202"/>
      <c r="P20" s="202"/>
      <c r="V20" s="91"/>
    </row>
    <row r="21" spans="2:31" ht="15.75" x14ac:dyDescent="0.2">
      <c r="E21" s="114"/>
      <c r="F21" s="114"/>
      <c r="G21" s="114"/>
      <c r="H21" s="114"/>
      <c r="I21" s="114"/>
      <c r="J21" s="114"/>
      <c r="K21" s="114"/>
      <c r="L21" s="114"/>
      <c r="M21" s="114"/>
      <c r="N21" s="114"/>
      <c r="O21" s="114"/>
      <c r="P21" s="114"/>
      <c r="V21" s="91"/>
    </row>
    <row r="22" spans="2:31" x14ac:dyDescent="0.2">
      <c r="B22" s="199" t="s">
        <v>24</v>
      </c>
      <c r="C22" s="199"/>
      <c r="D22" s="50" t="s">
        <v>25</v>
      </c>
      <c r="E22" s="201" t="s">
        <v>232</v>
      </c>
      <c r="F22" s="202"/>
      <c r="G22" s="202"/>
      <c r="H22" s="202"/>
      <c r="I22" s="202"/>
      <c r="J22" s="202"/>
      <c r="K22" s="202"/>
      <c r="L22" s="202"/>
      <c r="M22" s="202"/>
      <c r="N22" s="202"/>
      <c r="O22" s="202"/>
      <c r="P22" s="202"/>
      <c r="V22" s="91"/>
    </row>
    <row r="23" spans="2:31" ht="35.25" customHeight="1" x14ac:dyDescent="0.2">
      <c r="B23" s="200"/>
      <c r="C23" s="200"/>
      <c r="D23" s="51" t="s">
        <v>27</v>
      </c>
      <c r="E23" s="202"/>
      <c r="F23" s="202"/>
      <c r="G23" s="202"/>
      <c r="H23" s="202"/>
      <c r="I23" s="202"/>
      <c r="J23" s="202"/>
      <c r="K23" s="202"/>
      <c r="L23" s="202"/>
      <c r="M23" s="202"/>
      <c r="N23" s="202"/>
      <c r="O23" s="202"/>
      <c r="P23" s="202"/>
      <c r="V23" s="91"/>
    </row>
    <row r="24" spans="2:31" ht="15.75" x14ac:dyDescent="0.2">
      <c r="E24" s="114"/>
      <c r="F24" s="114"/>
      <c r="G24" s="114"/>
      <c r="H24" s="114"/>
      <c r="I24" s="114"/>
      <c r="J24" s="114"/>
      <c r="K24" s="114"/>
      <c r="L24" s="114"/>
      <c r="M24" s="114"/>
      <c r="N24" s="114"/>
      <c r="O24" s="114"/>
      <c r="P24" s="114"/>
      <c r="V24" s="91"/>
    </row>
    <row r="25" spans="2:31" x14ac:dyDescent="0.2">
      <c r="B25" s="199" t="s">
        <v>24</v>
      </c>
      <c r="C25" s="199"/>
      <c r="D25" s="50" t="s">
        <v>25</v>
      </c>
      <c r="E25" s="201" t="s">
        <v>274</v>
      </c>
      <c r="F25" s="202"/>
      <c r="G25" s="202"/>
      <c r="H25" s="202"/>
      <c r="I25" s="202"/>
      <c r="J25" s="202"/>
      <c r="K25" s="202"/>
      <c r="L25" s="202"/>
      <c r="M25" s="202"/>
      <c r="N25" s="202"/>
      <c r="O25" s="202"/>
      <c r="P25" s="202"/>
      <c r="V25" s="91"/>
    </row>
    <row r="26" spans="2:31" ht="30.75" customHeight="1" x14ac:dyDescent="0.2">
      <c r="B26" s="200"/>
      <c r="C26" s="200"/>
      <c r="D26" s="51" t="s">
        <v>27</v>
      </c>
      <c r="E26" s="202"/>
      <c r="F26" s="202"/>
      <c r="G26" s="202"/>
      <c r="H26" s="202"/>
      <c r="I26" s="202"/>
      <c r="J26" s="202"/>
      <c r="K26" s="202"/>
      <c r="L26" s="202"/>
      <c r="M26" s="202"/>
      <c r="N26" s="202"/>
      <c r="O26" s="202"/>
      <c r="P26" s="202"/>
      <c r="V26" s="91"/>
    </row>
    <row r="27" spans="2:31" x14ac:dyDescent="0.2">
      <c r="E27" s="115"/>
      <c r="F27" s="115"/>
      <c r="G27" s="115"/>
      <c r="H27" s="115"/>
      <c r="I27" s="115"/>
      <c r="J27" s="115"/>
      <c r="K27" s="115"/>
      <c r="L27" s="115"/>
      <c r="M27" s="115"/>
      <c r="N27" s="115"/>
      <c r="O27" s="115"/>
      <c r="P27" s="115"/>
    </row>
  </sheetData>
  <mergeCells count="32">
    <mergeCell ref="B2:C2"/>
    <mergeCell ref="B3:C3"/>
    <mergeCell ref="B4:C4"/>
    <mergeCell ref="M2:P2"/>
    <mergeCell ref="M3:P3"/>
    <mergeCell ref="M4:P4"/>
    <mergeCell ref="D2:J2"/>
    <mergeCell ref="K2:L2"/>
    <mergeCell ref="D3:J3"/>
    <mergeCell ref="K3:L3"/>
    <mergeCell ref="D4:J4"/>
    <mergeCell ref="K4:L4"/>
    <mergeCell ref="B25:C26"/>
    <mergeCell ref="E25:P26"/>
    <mergeCell ref="B16:C17"/>
    <mergeCell ref="E16:P17"/>
    <mergeCell ref="E13:P14"/>
    <mergeCell ref="B13:C14"/>
    <mergeCell ref="B22:C23"/>
    <mergeCell ref="E22:P23"/>
    <mergeCell ref="B19:C20"/>
    <mergeCell ref="E19:P20"/>
    <mergeCell ref="D5:J5"/>
    <mergeCell ref="K5:L5"/>
    <mergeCell ref="M5:P5"/>
    <mergeCell ref="D7:P7"/>
    <mergeCell ref="B5:C5"/>
    <mergeCell ref="D11:P11"/>
    <mergeCell ref="D9:P9"/>
    <mergeCell ref="B7:C7"/>
    <mergeCell ref="B11:C11"/>
    <mergeCell ref="B9:C9"/>
  </mergeCells>
  <dataValidations count="1">
    <dataValidation type="whole" allowBlank="1" showInputMessage="1" showErrorMessage="1" sqref="W15:AC15 G15:M15 O15:U15 O18:U18 G18:M18 G21:M21 O21:P21 O24:P24 G24:M24 G27:M65466 O27:P65466 Q19:U65466 W18:AC65466">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 D23 D26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9"/>
  <sheetViews>
    <sheetView showGridLines="0" zoomScale="90" zoomScaleNormal="90" workbookViewId="0">
      <selection activeCell="E27" sqref="E27"/>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9"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ht="26.25" customHeight="1" thickBot="1" x14ac:dyDescent="0.25">
      <c r="B2" s="176"/>
      <c r="C2" s="177"/>
      <c r="D2" s="218" t="s">
        <v>0</v>
      </c>
      <c r="E2" s="219"/>
      <c r="F2" s="219"/>
      <c r="G2" s="219"/>
      <c r="H2" s="220"/>
      <c r="I2" s="20" t="str">
        <f>Proyecto!K2</f>
        <v>Código: GC-F-015</v>
      </c>
      <c r="J2" s="9"/>
      <c r="K2" s="9"/>
      <c r="L2" s="9"/>
      <c r="N2" s="1"/>
      <c r="T2" s="2"/>
      <c r="X2" s="1"/>
    </row>
    <row r="3" spans="2:24" ht="23.25" customHeight="1" thickBot="1" x14ac:dyDescent="0.25">
      <c r="B3" s="172"/>
      <c r="C3" s="173"/>
      <c r="D3" s="218" t="s">
        <v>2</v>
      </c>
      <c r="E3" s="219"/>
      <c r="F3" s="219"/>
      <c r="G3" s="219"/>
      <c r="H3" s="220"/>
      <c r="I3" s="21" t="str">
        <f>Proyecto!K3</f>
        <v>Fecha: 17 de septiembre de 2014</v>
      </c>
      <c r="J3" s="9"/>
      <c r="K3" s="9"/>
      <c r="L3" s="9"/>
      <c r="N3" s="1"/>
      <c r="T3" s="2"/>
      <c r="X3" s="1"/>
    </row>
    <row r="4" spans="2:24" ht="24" customHeight="1" thickBot="1" x14ac:dyDescent="0.25">
      <c r="B4" s="172"/>
      <c r="C4" s="173"/>
      <c r="D4" s="218" t="s">
        <v>4</v>
      </c>
      <c r="E4" s="219"/>
      <c r="F4" s="219"/>
      <c r="G4" s="219"/>
      <c r="H4" s="220"/>
      <c r="I4" s="21" t="str">
        <f>Proyecto!K4</f>
        <v>Versión 001</v>
      </c>
      <c r="J4" s="9"/>
      <c r="K4" s="9"/>
      <c r="L4" s="9"/>
      <c r="N4" s="1"/>
      <c r="T4" s="2"/>
      <c r="X4" s="1"/>
    </row>
    <row r="5" spans="2:24" ht="22.5" customHeight="1" thickBot="1" x14ac:dyDescent="0.25">
      <c r="B5" s="174"/>
      <c r="C5" s="175"/>
      <c r="D5" s="221" t="s">
        <v>6</v>
      </c>
      <c r="E5" s="222"/>
      <c r="F5" s="222"/>
      <c r="G5" s="222"/>
      <c r="H5" s="223"/>
      <c r="I5" s="22" t="s">
        <v>28</v>
      </c>
      <c r="J5" s="9"/>
      <c r="K5" s="9"/>
      <c r="L5" s="9"/>
      <c r="N5" s="1"/>
      <c r="T5" s="2"/>
      <c r="X5" s="1"/>
    </row>
    <row r="6" spans="2:24" ht="5.25" customHeight="1" x14ac:dyDescent="0.2">
      <c r="B6" s="14"/>
      <c r="C6" s="14"/>
      <c r="D6" s="14"/>
      <c r="E6" s="14"/>
      <c r="F6" s="14"/>
      <c r="G6" s="14"/>
      <c r="H6" s="14"/>
      <c r="I6" s="14"/>
    </row>
    <row r="7" spans="2:24" ht="19.5" customHeight="1" x14ac:dyDescent="0.2">
      <c r="B7" s="191" t="s">
        <v>8</v>
      </c>
      <c r="C7" s="191"/>
      <c r="D7" s="217" t="str">
        <f>Proyecto!$E$7</f>
        <v>Centro de Estudios Societarios- CESS 2024</v>
      </c>
      <c r="E7" s="217"/>
      <c r="F7" s="217"/>
      <c r="G7" s="217"/>
      <c r="H7" s="217"/>
      <c r="I7" s="217"/>
      <c r="X7" s="1"/>
    </row>
    <row r="8" spans="2:24" ht="10.5" customHeight="1" x14ac:dyDescent="0.2">
      <c r="B8" s="7"/>
      <c r="C8" s="7"/>
      <c r="D8" s="3"/>
      <c r="E8" s="3"/>
      <c r="F8" s="3"/>
      <c r="G8" s="3"/>
      <c r="H8" s="3"/>
      <c r="I8" s="3"/>
      <c r="X8" s="1"/>
    </row>
    <row r="9" spans="2:24" ht="18.75" customHeight="1" x14ac:dyDescent="0.2">
      <c r="B9" s="214" t="s">
        <v>29</v>
      </c>
      <c r="C9" s="214"/>
      <c r="D9" s="214"/>
      <c r="E9" s="214"/>
      <c r="F9" s="214"/>
      <c r="G9" s="214"/>
      <c r="H9" s="214"/>
      <c r="I9" s="214"/>
      <c r="X9" s="1"/>
    </row>
    <row r="10" spans="2:24" ht="40.5" customHeight="1" x14ac:dyDescent="0.2">
      <c r="B10" s="215" t="s">
        <v>30</v>
      </c>
      <c r="C10" s="215"/>
      <c r="D10" s="216" t="s">
        <v>31</v>
      </c>
      <c r="E10" s="216"/>
      <c r="F10" s="216"/>
      <c r="G10" s="216"/>
      <c r="H10" s="216"/>
      <c r="I10" s="216"/>
      <c r="X10" s="1"/>
    </row>
    <row r="11" spans="2:24" ht="22.5" customHeight="1" x14ac:dyDescent="0.2">
      <c r="B11" s="215" t="s">
        <v>25</v>
      </c>
      <c r="C11" s="215"/>
      <c r="D11" s="215" t="s">
        <v>32</v>
      </c>
      <c r="E11" s="215"/>
      <c r="F11" s="98" t="s">
        <v>33</v>
      </c>
      <c r="G11" s="98" t="s">
        <v>34</v>
      </c>
      <c r="H11" s="98" t="s">
        <v>35</v>
      </c>
      <c r="I11" s="98" t="s">
        <v>36</v>
      </c>
      <c r="X11" s="1"/>
    </row>
    <row r="12" spans="2:24" ht="63" customHeight="1" x14ac:dyDescent="0.2">
      <c r="B12" s="211" t="s">
        <v>37</v>
      </c>
      <c r="C12" s="211"/>
      <c r="D12" s="211" t="s">
        <v>38</v>
      </c>
      <c r="E12" s="211"/>
      <c r="F12" s="68">
        <v>1</v>
      </c>
      <c r="G12" s="61" t="s">
        <v>39</v>
      </c>
      <c r="H12" s="63" t="s">
        <v>40</v>
      </c>
      <c r="I12" s="63" t="s">
        <v>41</v>
      </c>
      <c r="X12" s="1"/>
    </row>
    <row r="13" spans="2:24" ht="31.5" customHeight="1" x14ac:dyDescent="0.2">
      <c r="B13" s="212" t="s">
        <v>42</v>
      </c>
      <c r="C13" s="212"/>
      <c r="D13" s="213" t="s">
        <v>43</v>
      </c>
      <c r="E13" s="213"/>
      <c r="F13" s="213"/>
      <c r="G13" s="213"/>
      <c r="H13" s="213"/>
      <c r="I13" s="213"/>
      <c r="X13" s="1"/>
    </row>
    <row r="15" spans="2:24" x14ac:dyDescent="0.2">
      <c r="B15" s="214" t="s">
        <v>29</v>
      </c>
      <c r="C15" s="214"/>
      <c r="D15" s="214"/>
      <c r="E15" s="214"/>
      <c r="F15" s="214"/>
      <c r="G15" s="214"/>
      <c r="H15" s="214"/>
      <c r="I15" s="214"/>
    </row>
    <row r="16" spans="2:24" ht="30.75" customHeight="1" x14ac:dyDescent="0.2">
      <c r="B16" s="215" t="s">
        <v>30</v>
      </c>
      <c r="C16" s="215"/>
      <c r="D16" s="216"/>
      <c r="E16" s="216"/>
      <c r="F16" s="216"/>
      <c r="G16" s="216"/>
      <c r="H16" s="216"/>
      <c r="I16" s="216"/>
    </row>
    <row r="17" spans="2:9" ht="25.5" customHeight="1" x14ac:dyDescent="0.2">
      <c r="B17" s="215" t="s">
        <v>25</v>
      </c>
      <c r="C17" s="215"/>
      <c r="D17" s="215" t="s">
        <v>32</v>
      </c>
      <c r="E17" s="215"/>
      <c r="F17" s="119" t="s">
        <v>33</v>
      </c>
      <c r="G17" s="119" t="s">
        <v>34</v>
      </c>
      <c r="H17" s="119" t="s">
        <v>35</v>
      </c>
      <c r="I17" s="119" t="s">
        <v>36</v>
      </c>
    </row>
    <row r="18" spans="2:9" ht="60.75" customHeight="1" x14ac:dyDescent="0.2">
      <c r="B18" s="211"/>
      <c r="C18" s="211"/>
      <c r="D18" s="211"/>
      <c r="E18" s="211"/>
      <c r="F18" s="68"/>
      <c r="G18" s="61"/>
      <c r="H18" s="118"/>
      <c r="I18" s="118"/>
    </row>
    <row r="19" spans="2:9" ht="29.25" customHeight="1" x14ac:dyDescent="0.2">
      <c r="B19" s="212" t="s">
        <v>42</v>
      </c>
      <c r="C19" s="212"/>
      <c r="D19" s="213" t="s">
        <v>43</v>
      </c>
      <c r="E19" s="213"/>
      <c r="F19" s="213"/>
      <c r="G19" s="213"/>
      <c r="H19" s="213"/>
      <c r="I19" s="213"/>
    </row>
  </sheetData>
  <mergeCells count="28">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 ref="B18:C18"/>
    <mergeCell ref="D18:E18"/>
    <mergeCell ref="B19:C19"/>
    <mergeCell ref="D19:I19"/>
    <mergeCell ref="B15:I15"/>
    <mergeCell ref="B16:C16"/>
    <mergeCell ref="D16:I16"/>
    <mergeCell ref="B17:C17"/>
    <mergeCell ref="D17:E17"/>
  </mergeCells>
  <dataValidations count="1">
    <dataValidation type="whole" allowBlank="1" showInputMessage="1" showErrorMessage="1" sqref="P14:V65488 J14:N65488 H14 H20:H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 H18</xm:sqref>
        </x14:dataValidation>
        <x14:dataValidation type="list" allowBlank="1" showInputMessage="1" showErrorMessage="1">
          <x14:formula1>
            <xm:f>'No tocar'!$C$5:$C$7</xm:f>
          </x14:formula1>
          <xm:sqref>B12:C12 B18:C18</xm:sqref>
        </x14:dataValidation>
        <x14:dataValidation type="list" allowBlank="1" showInputMessage="1" showErrorMessage="1">
          <x14:formula1>
            <xm:f>'No tocar'!$Q$5:$Q$12</xm:f>
          </x14:formula1>
          <xm:sqref>G12 G18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5"/>
  <sheetViews>
    <sheetView showGridLines="0" tabSelected="1" zoomScale="110" zoomScaleNormal="110" workbookViewId="0">
      <selection activeCell="C16" sqref="C16"/>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4" customWidth="1"/>
    <col min="9" max="9" width="1" style="1" customWidth="1"/>
    <col min="10" max="10" width="1.42578125" style="1" customWidth="1"/>
    <col min="11" max="11" width="1.140625" style="4"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ht="26.25" customHeight="1" thickBot="1" x14ac:dyDescent="0.25">
      <c r="B2" s="29"/>
      <c r="C2" s="234" t="s">
        <v>0</v>
      </c>
      <c r="D2" s="235"/>
      <c r="E2" s="235"/>
      <c r="F2" s="235"/>
      <c r="G2" s="224" t="str">
        <f>Proyecto!K2</f>
        <v>Código: GC-F-015</v>
      </c>
      <c r="H2" s="225"/>
      <c r="I2" s="225"/>
      <c r="J2" s="225"/>
      <c r="K2" s="225"/>
      <c r="L2" s="226"/>
    </row>
    <row r="3" spans="1:21" ht="23.25" customHeight="1" thickBot="1" x14ac:dyDescent="0.25">
      <c r="B3" s="31"/>
      <c r="C3" s="234" t="s">
        <v>2</v>
      </c>
      <c r="D3" s="235"/>
      <c r="E3" s="235"/>
      <c r="F3" s="235"/>
      <c r="G3" s="227" t="str">
        <f>Proyecto!K3</f>
        <v>Fecha: 17 de septiembre de 2014</v>
      </c>
      <c r="H3" s="228"/>
      <c r="I3" s="228"/>
      <c r="J3" s="228"/>
      <c r="K3" s="228"/>
      <c r="L3" s="229"/>
    </row>
    <row r="4" spans="1:21" ht="24" customHeight="1" thickBot="1" x14ac:dyDescent="0.25">
      <c r="B4" s="31"/>
      <c r="C4" s="234" t="s">
        <v>4</v>
      </c>
      <c r="D4" s="235"/>
      <c r="E4" s="235"/>
      <c r="F4" s="235"/>
      <c r="G4" s="230" t="str">
        <f>Proyecto!K4</f>
        <v>Versión 001</v>
      </c>
      <c r="H4" s="231"/>
      <c r="I4" s="231"/>
      <c r="J4" s="231"/>
      <c r="K4" s="231"/>
      <c r="L4" s="232"/>
    </row>
    <row r="5" spans="1:21" ht="22.5" customHeight="1" thickBot="1" x14ac:dyDescent="0.25">
      <c r="B5" s="33"/>
      <c r="C5" s="234" t="s">
        <v>6</v>
      </c>
      <c r="D5" s="235"/>
      <c r="E5" s="235"/>
      <c r="F5" s="235"/>
      <c r="G5" s="227" t="s">
        <v>44</v>
      </c>
      <c r="H5" s="228"/>
      <c r="I5" s="228"/>
      <c r="J5" s="228"/>
      <c r="K5" s="228"/>
      <c r="L5" s="229"/>
    </row>
    <row r="6" spans="1:21" ht="5.25" customHeight="1" x14ac:dyDescent="0.2">
      <c r="A6" s="4" t="str">
        <f>Proyecto!$E$7</f>
        <v>Centro de Estudios Societarios- CESS 2024</v>
      </c>
      <c r="B6" s="14"/>
      <c r="C6" s="14"/>
      <c r="D6" s="14"/>
      <c r="E6" s="14"/>
      <c r="F6" s="14"/>
    </row>
    <row r="7" spans="1:21" ht="29.25" customHeight="1" x14ac:dyDescent="0.2">
      <c r="B7" s="49" t="s">
        <v>8</v>
      </c>
      <c r="C7" s="233" t="str">
        <f>Proyecto!$E$7</f>
        <v>Centro de Estudios Societarios- CESS 2024</v>
      </c>
      <c r="D7" s="233"/>
      <c r="E7" s="233"/>
      <c r="F7" s="233"/>
      <c r="U7" s="1"/>
    </row>
    <row r="8" spans="1:21" ht="18.75" x14ac:dyDescent="0.2">
      <c r="C8" s="73"/>
      <c r="D8" s="73"/>
      <c r="E8" s="73"/>
      <c r="F8" s="73"/>
    </row>
    <row r="9" spans="1:21" ht="18.75" x14ac:dyDescent="0.2">
      <c r="C9" s="73"/>
      <c r="D9" s="73"/>
      <c r="E9" s="73"/>
      <c r="F9" s="73"/>
    </row>
    <row r="10" spans="1:21" ht="18" customHeight="1" x14ac:dyDescent="0.2">
      <c r="B10" s="49" t="s">
        <v>45</v>
      </c>
      <c r="C10" s="74" t="s">
        <v>46</v>
      </c>
      <c r="D10" s="73"/>
      <c r="E10" s="73"/>
      <c r="F10" s="73"/>
    </row>
    <row r="11" spans="1:21" ht="6" customHeight="1" x14ac:dyDescent="0.2">
      <c r="C11" s="73"/>
      <c r="D11" s="73"/>
      <c r="E11" s="73"/>
      <c r="F11" s="73"/>
    </row>
    <row r="12" spans="1:21" ht="18" customHeight="1" x14ac:dyDescent="0.2">
      <c r="B12" s="49" t="s">
        <v>47</v>
      </c>
      <c r="C12" s="74"/>
      <c r="D12" s="73"/>
      <c r="E12" s="73"/>
      <c r="F12" s="73"/>
    </row>
    <row r="13" spans="1:21" ht="6" customHeight="1" x14ac:dyDescent="0.2">
      <c r="C13" s="73"/>
      <c r="D13" s="73"/>
      <c r="E13" s="73"/>
      <c r="F13" s="73"/>
    </row>
    <row r="14" spans="1:21" ht="18" customHeight="1" x14ac:dyDescent="0.2">
      <c r="B14" s="49" t="s">
        <v>48</v>
      </c>
      <c r="C14" s="75"/>
      <c r="D14" s="73"/>
      <c r="E14" s="73"/>
      <c r="F14" s="73"/>
    </row>
    <row r="15" spans="1:21" ht="6" customHeight="1" x14ac:dyDescent="0.2">
      <c r="C15" s="73"/>
      <c r="D15" s="73"/>
      <c r="E15" s="73"/>
      <c r="F15" s="73"/>
    </row>
    <row r="16" spans="1:21" ht="18" customHeight="1" x14ac:dyDescent="0.2">
      <c r="B16" s="49" t="s">
        <v>49</v>
      </c>
      <c r="C16" s="96">
        <v>128000000</v>
      </c>
      <c r="D16" s="73"/>
      <c r="E16" s="73"/>
      <c r="F16" s="73"/>
    </row>
    <row r="17" spans="2:6" ht="6" customHeight="1" x14ac:dyDescent="0.2">
      <c r="C17" s="73"/>
      <c r="D17" s="73"/>
      <c r="E17" s="73"/>
      <c r="F17" s="73"/>
    </row>
    <row r="18" spans="2:6" ht="18" customHeight="1" x14ac:dyDescent="0.2">
      <c r="B18" s="49" t="s">
        <v>50</v>
      </c>
      <c r="C18" s="76"/>
      <c r="D18" s="73"/>
      <c r="E18" s="73"/>
      <c r="F18" s="73"/>
    </row>
    <row r="19" spans="2:6" ht="6" customHeight="1" x14ac:dyDescent="0.2">
      <c r="C19" s="73"/>
      <c r="D19" s="73"/>
      <c r="E19" s="73"/>
      <c r="F19" s="73"/>
    </row>
    <row r="20" spans="2:6" ht="18" customHeight="1" x14ac:dyDescent="0.2">
      <c r="B20" s="49" t="s">
        <v>51</v>
      </c>
      <c r="C20" s="76"/>
      <c r="D20" s="73"/>
      <c r="E20" s="73"/>
      <c r="F20" s="73"/>
    </row>
    <row r="21" spans="2:6" ht="18.75" x14ac:dyDescent="0.2">
      <c r="C21" s="73"/>
      <c r="D21" s="73"/>
      <c r="E21" s="73"/>
      <c r="F21" s="73"/>
    </row>
    <row r="22" spans="2:6" ht="18.75" x14ac:dyDescent="0.2">
      <c r="C22" s="73"/>
      <c r="D22" s="73"/>
      <c r="E22" s="73"/>
      <c r="F22" s="73"/>
    </row>
    <row r="23" spans="2:6" ht="45.75" customHeight="1" x14ac:dyDescent="0.2">
      <c r="B23" s="93"/>
      <c r="C23" s="73"/>
      <c r="D23" s="73"/>
      <c r="E23" s="73"/>
      <c r="F23" s="73"/>
    </row>
    <row r="24" spans="2:6" x14ac:dyDescent="0.2">
      <c r="C24" s="55"/>
    </row>
    <row r="25" spans="2:6" x14ac:dyDescent="0.2">
      <c r="C25" s="55"/>
    </row>
  </sheetData>
  <sheetProtection algorithmName="SHA-512" hashValue="80s21piyy7cn66VWuZx4QXJU759ypTW4PW4aeT2cohutO+R6i1iB3HrW62HMlTos87qC9vpM7JpcwSmPLR7LoQ==" saltValue="TcKD+PmWIfDD338LvcPhKQ==" spinCount="100000" sheet="1" objects="1" scenarios="1"/>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8"/>
  <sheetViews>
    <sheetView showGridLines="0" topLeftCell="A4" zoomScale="90" zoomScaleNormal="90" workbookViewId="0">
      <selection activeCell="C16" sqref="C16"/>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4" customWidth="1"/>
    <col min="10" max="10" width="1" style="1" customWidth="1"/>
    <col min="11" max="11" width="1.42578125" style="1" customWidth="1"/>
    <col min="12" max="12" width="1.140625" style="4"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ht="26.25" customHeight="1" thickBot="1" x14ac:dyDescent="0.25">
      <c r="B2" s="23"/>
      <c r="C2" s="221" t="s">
        <v>0</v>
      </c>
      <c r="D2" s="222"/>
      <c r="E2" s="222"/>
      <c r="F2" s="223"/>
      <c r="G2" s="20" t="str">
        <f>Proyecto!K2</f>
        <v>Código: GC-F-015</v>
      </c>
      <c r="H2" s="4"/>
      <c r="J2" s="8"/>
      <c r="L2" s="1"/>
      <c r="T2" s="2"/>
      <c r="V2" s="1"/>
    </row>
    <row r="3" spans="2:22" ht="23.25" customHeight="1" thickBot="1" x14ac:dyDescent="0.25">
      <c r="B3" s="24"/>
      <c r="C3" s="221" t="s">
        <v>2</v>
      </c>
      <c r="D3" s="222"/>
      <c r="E3" s="222"/>
      <c r="F3" s="223"/>
      <c r="G3" s="21" t="str">
        <f>Proyecto!K3</f>
        <v>Fecha: 17 de septiembre de 2014</v>
      </c>
      <c r="H3" s="4"/>
      <c r="J3" s="8"/>
      <c r="L3" s="1"/>
      <c r="T3" s="2"/>
      <c r="V3" s="1"/>
    </row>
    <row r="4" spans="2:22" ht="24" customHeight="1" thickBot="1" x14ac:dyDescent="0.25">
      <c r="B4" s="24"/>
      <c r="C4" s="221" t="s">
        <v>4</v>
      </c>
      <c r="D4" s="222"/>
      <c r="E4" s="222"/>
      <c r="F4" s="223"/>
      <c r="G4" s="21" t="str">
        <f>Proyecto!K4</f>
        <v>Versión 001</v>
      </c>
      <c r="I4" s="1"/>
      <c r="J4" s="8"/>
      <c r="L4" s="1"/>
      <c r="T4" s="2"/>
      <c r="V4" s="1"/>
    </row>
    <row r="5" spans="2:22" ht="22.5" customHeight="1" thickBot="1" x14ac:dyDescent="0.25">
      <c r="B5" s="25"/>
      <c r="C5" s="221" t="s">
        <v>6</v>
      </c>
      <c r="D5" s="222"/>
      <c r="E5" s="222"/>
      <c r="F5" s="223"/>
      <c r="G5" s="22" t="s">
        <v>52</v>
      </c>
      <c r="I5" s="1"/>
      <c r="J5" s="4"/>
      <c r="L5" s="1"/>
      <c r="T5" s="2"/>
      <c r="V5" s="1"/>
    </row>
    <row r="6" spans="2:22" ht="5.25" customHeight="1" x14ac:dyDescent="0.2">
      <c r="B6" s="14"/>
      <c r="C6" s="14"/>
      <c r="D6" s="14"/>
      <c r="E6" s="14"/>
      <c r="F6" s="14"/>
      <c r="G6" s="14"/>
    </row>
    <row r="7" spans="2:22" ht="29.25" customHeight="1" x14ac:dyDescent="0.2">
      <c r="B7" s="108" t="s">
        <v>8</v>
      </c>
      <c r="C7" s="239" t="str">
        <f>Proyecto!$E$7</f>
        <v>Centro de Estudios Societarios- CESS 2024</v>
      </c>
      <c r="D7" s="239"/>
      <c r="E7" s="239"/>
      <c r="F7" s="239"/>
      <c r="G7" s="239"/>
      <c r="V7" s="1"/>
    </row>
    <row r="9" spans="2:22" ht="18" customHeight="1" x14ac:dyDescent="0.2">
      <c r="B9" s="238" t="s">
        <v>53</v>
      </c>
      <c r="C9" s="238"/>
      <c r="D9" s="238"/>
      <c r="E9" s="238"/>
      <c r="F9" s="238"/>
      <c r="G9" s="238"/>
    </row>
    <row r="10" spans="2:22" customFormat="1" ht="15" customHeight="1" x14ac:dyDescent="0.2">
      <c r="B10" s="107"/>
      <c r="C10" s="107"/>
      <c r="D10" s="107"/>
      <c r="E10" s="107"/>
      <c r="F10" s="107"/>
      <c r="G10" s="107"/>
    </row>
    <row r="11" spans="2:22" ht="27.75" customHeight="1" x14ac:dyDescent="0.2">
      <c r="B11" s="98" t="s">
        <v>54</v>
      </c>
      <c r="C11" s="98" t="s">
        <v>55</v>
      </c>
      <c r="D11" s="98" t="s">
        <v>56</v>
      </c>
      <c r="E11" s="98" t="s">
        <v>57</v>
      </c>
      <c r="F11" s="238" t="s">
        <v>58</v>
      </c>
      <c r="G11" s="238"/>
    </row>
    <row r="12" spans="2:22" s="77" customFormat="1" ht="77.25" customHeight="1" x14ac:dyDescent="0.2">
      <c r="B12" s="80" t="s">
        <v>59</v>
      </c>
      <c r="C12" s="80" t="s">
        <v>306</v>
      </c>
      <c r="D12" s="69" t="s">
        <v>155</v>
      </c>
      <c r="E12" s="80" t="s">
        <v>60</v>
      </c>
      <c r="F12" s="237" t="s">
        <v>208</v>
      </c>
      <c r="G12" s="237"/>
      <c r="I12" s="78"/>
      <c r="L12" s="78"/>
      <c r="V12" s="79"/>
    </row>
    <row r="13" spans="2:22" s="77" customFormat="1" ht="136.5" customHeight="1" x14ac:dyDescent="0.2">
      <c r="B13" s="80" t="s">
        <v>61</v>
      </c>
      <c r="C13" s="92" t="s">
        <v>324</v>
      </c>
      <c r="D13" s="69" t="s">
        <v>291</v>
      </c>
      <c r="E13" s="80" t="s">
        <v>60</v>
      </c>
      <c r="F13" s="236" t="s">
        <v>209</v>
      </c>
      <c r="G13" s="236"/>
      <c r="I13" s="78"/>
      <c r="L13" s="78"/>
      <c r="V13" s="79"/>
    </row>
    <row r="14" spans="2:22" s="77" customFormat="1" ht="129" customHeight="1" x14ac:dyDescent="0.2">
      <c r="B14" s="80" t="s">
        <v>62</v>
      </c>
      <c r="C14" s="92" t="s">
        <v>307</v>
      </c>
      <c r="D14" s="69" t="s">
        <v>292</v>
      </c>
      <c r="E14" s="80" t="s">
        <v>60</v>
      </c>
      <c r="F14" s="236" t="s">
        <v>210</v>
      </c>
      <c r="G14" s="236"/>
      <c r="I14" s="78"/>
      <c r="L14" s="78"/>
      <c r="V14" s="79"/>
    </row>
    <row r="15" spans="2:22" s="77" customFormat="1" ht="91.5" customHeight="1" x14ac:dyDescent="0.2">
      <c r="B15" s="80" t="s">
        <v>154</v>
      </c>
      <c r="C15" s="80" t="s">
        <v>308</v>
      </c>
      <c r="D15" s="120" t="s">
        <v>156</v>
      </c>
      <c r="E15" s="80" t="s">
        <v>60</v>
      </c>
      <c r="F15" s="236" t="s">
        <v>210</v>
      </c>
      <c r="G15" s="236"/>
      <c r="I15" s="78"/>
      <c r="L15" s="78"/>
      <c r="V15" s="79"/>
    </row>
    <row r="18" spans="4:4" x14ac:dyDescent="0.2">
      <c r="D18" s="1" t="s">
        <v>185</v>
      </c>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E16:G65483 H8:L65483 N8:T65483">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tocar'!$I$5:$I$6</xm:f>
          </x14:formula1>
          <xm:sqref>E12:E15</xm:sqref>
        </x14:dataValidation>
        <x14:dataValidation type="list" allowBlank="1" showInputMessage="1" showErrorMessage="1">
          <x14:formula1>
            <xm:f>'No tocar'!$G$5:$G$9</xm:f>
          </x14:formula1>
          <xm:sqref>B12:B14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I25"/>
  <sheetViews>
    <sheetView zoomScale="80" zoomScaleNormal="80" workbookViewId="0">
      <selection activeCell="B19" sqref="B19"/>
    </sheetView>
  </sheetViews>
  <sheetFormatPr baseColWidth="10" defaultColWidth="11.42578125" defaultRowHeight="12.75" x14ac:dyDescent="0.2"/>
  <cols>
    <col min="1" max="1" width="5" style="26" customWidth="1"/>
    <col min="2" max="2" width="53.85546875" style="26" customWidth="1"/>
    <col min="3" max="3" width="25" style="26" customWidth="1"/>
    <col min="4" max="4" width="11.42578125" style="26"/>
    <col min="5" max="5" width="40.42578125" style="26" customWidth="1"/>
    <col min="6" max="6" width="20.7109375" style="26" customWidth="1"/>
    <col min="7" max="7" width="25.42578125" style="26" customWidth="1"/>
    <col min="8" max="8" width="15" style="26" customWidth="1"/>
    <col min="9" max="16384" width="11.42578125" style="26"/>
  </cols>
  <sheetData>
    <row r="1" spans="2:8" ht="13.5" thickBot="1" x14ac:dyDescent="0.25"/>
    <row r="2" spans="2:8" ht="18" customHeight="1" x14ac:dyDescent="0.2">
      <c r="B2" s="29"/>
      <c r="C2" s="254" t="s">
        <v>0</v>
      </c>
      <c r="D2" s="254"/>
      <c r="E2" s="254"/>
      <c r="F2" s="254"/>
      <c r="G2" s="248" t="str">
        <f>Proyecto!K2</f>
        <v>Código: GC-F-015</v>
      </c>
      <c r="H2" s="249"/>
    </row>
    <row r="3" spans="2:8" ht="19.5" customHeight="1" x14ac:dyDescent="0.2">
      <c r="B3" s="31"/>
      <c r="C3" s="255" t="s">
        <v>2</v>
      </c>
      <c r="D3" s="255"/>
      <c r="E3" s="255"/>
      <c r="F3" s="255"/>
      <c r="G3" s="250" t="str">
        <f>Proyecto!K3</f>
        <v>Fecha: 17 de septiembre de 2014</v>
      </c>
      <c r="H3" s="251"/>
    </row>
    <row r="4" spans="2:8" ht="19.5" customHeight="1" x14ac:dyDescent="0.2">
      <c r="B4" s="31"/>
      <c r="C4" s="255" t="s">
        <v>4</v>
      </c>
      <c r="D4" s="255"/>
      <c r="E4" s="255"/>
      <c r="F4" s="255"/>
      <c r="G4" s="250" t="str">
        <f>Proyecto!K4</f>
        <v>Versión 001</v>
      </c>
      <c r="H4" s="251"/>
    </row>
    <row r="5" spans="2:8" ht="21.75" customHeight="1" thickBot="1" x14ac:dyDescent="0.25">
      <c r="B5" s="33"/>
      <c r="C5" s="256" t="s">
        <v>6</v>
      </c>
      <c r="D5" s="256"/>
      <c r="E5" s="256"/>
      <c r="F5" s="256"/>
      <c r="G5" s="252" t="s">
        <v>63</v>
      </c>
      <c r="H5" s="253"/>
    </row>
    <row r="6" spans="2:8" ht="21" customHeight="1" x14ac:dyDescent="0.2"/>
    <row r="7" spans="2:8" ht="22.5" customHeight="1" x14ac:dyDescent="0.2">
      <c r="B7" s="242" t="s">
        <v>64</v>
      </c>
      <c r="C7" s="243"/>
      <c r="D7" s="243"/>
      <c r="E7" s="243"/>
      <c r="F7" s="243"/>
      <c r="G7" s="243"/>
      <c r="H7" s="243"/>
    </row>
    <row r="8" spans="2:8" ht="84" customHeight="1" x14ac:dyDescent="0.2">
      <c r="B8" s="244" t="s">
        <v>65</v>
      </c>
      <c r="C8" s="245"/>
      <c r="D8" s="245"/>
      <c r="E8" s="245"/>
      <c r="F8" s="245"/>
      <c r="G8" s="245"/>
      <c r="H8" s="245"/>
    </row>
    <row r="9" spans="2:8" x14ac:dyDescent="0.2">
      <c r="B9" s="27"/>
    </row>
    <row r="11" spans="2:8" ht="22.5" customHeight="1" x14ac:dyDescent="0.2">
      <c r="B11" s="246" t="s">
        <v>66</v>
      </c>
      <c r="C11" s="247"/>
      <c r="E11" s="240" t="s">
        <v>204</v>
      </c>
      <c r="F11" s="241"/>
      <c r="G11" s="241"/>
      <c r="H11" s="241"/>
    </row>
    <row r="13" spans="2:8" ht="20.25" customHeight="1" x14ac:dyDescent="0.2">
      <c r="B13" s="12" t="s">
        <v>55</v>
      </c>
      <c r="C13" s="12" t="s">
        <v>54</v>
      </c>
      <c r="D13" s="28"/>
      <c r="E13" s="12" t="s">
        <v>55</v>
      </c>
      <c r="F13" s="12" t="s">
        <v>54</v>
      </c>
      <c r="G13" s="12" t="s">
        <v>67</v>
      </c>
      <c r="H13" s="12" t="s">
        <v>68</v>
      </c>
    </row>
    <row r="14" spans="2:8" s="46" customFormat="1" ht="34.5" customHeight="1" x14ac:dyDescent="0.2">
      <c r="B14" s="160" t="str">
        <f>+'Recursos Humanos'!C12</f>
        <v>Billy Escobar Pérez -
Superintendente de Sociedades</v>
      </c>
      <c r="C14" s="161" t="s">
        <v>59</v>
      </c>
      <c r="E14" s="122" t="s">
        <v>225</v>
      </c>
      <c r="F14" s="122" t="s">
        <v>249</v>
      </c>
      <c r="G14" s="123"/>
      <c r="H14" s="122"/>
    </row>
    <row r="15" spans="2:8" s="46" customFormat="1" ht="48" customHeight="1" x14ac:dyDescent="0.2">
      <c r="B15" s="92" t="str">
        <f>+'Recursos Humanos'!C13</f>
        <v>Rodrigo Lupercio Riaño Pineda
Asesor del Despacho</v>
      </c>
      <c r="C15" s="80" t="s">
        <v>61</v>
      </c>
      <c r="E15" s="122" t="s">
        <v>282</v>
      </c>
      <c r="F15" s="122" t="s">
        <v>250</v>
      </c>
      <c r="G15" s="122"/>
      <c r="H15" s="122"/>
    </row>
    <row r="16" spans="2:8" s="46" customFormat="1" ht="54.75" customHeight="1" x14ac:dyDescent="0.2">
      <c r="B16" s="92" t="str">
        <f>+'Recursos Humanos'!C14</f>
        <v>Eliana Patricia Ardila Sánchez
Director de Talento Humano</v>
      </c>
      <c r="C16" s="80" t="s">
        <v>62</v>
      </c>
      <c r="E16" s="122" t="s">
        <v>179</v>
      </c>
      <c r="F16" s="122" t="s">
        <v>205</v>
      </c>
      <c r="G16" s="122"/>
      <c r="H16" s="122"/>
    </row>
    <row r="17" spans="2:9" s="46" customFormat="1" ht="60.75" customHeight="1" x14ac:dyDescent="0.2">
      <c r="B17" s="80" t="str">
        <f>+'Recursos Humanos'!C15</f>
        <v>Mayra Isabel González Núñez
Director de Tecnologías de la Información y las Comunicaciones</v>
      </c>
      <c r="C17" s="81" t="s">
        <v>154</v>
      </c>
      <c r="D17" s="129"/>
      <c r="E17" s="130"/>
      <c r="F17" s="130"/>
      <c r="G17" s="131"/>
      <c r="H17" s="131"/>
      <c r="I17" s="129"/>
    </row>
    <row r="18" spans="2:9" s="46" customFormat="1" ht="23.1" customHeight="1" x14ac:dyDescent="0.2">
      <c r="B18" s="132"/>
      <c r="C18" s="133"/>
      <c r="F18" s="47"/>
      <c r="G18" s="47"/>
      <c r="H18" s="47"/>
    </row>
    <row r="19" spans="2:9" ht="23.1" customHeight="1" x14ac:dyDescent="0.2">
      <c r="B19" s="134"/>
      <c r="C19" s="135"/>
    </row>
    <row r="20" spans="2:9" ht="23.1" customHeight="1" x14ac:dyDescent="0.2">
      <c r="B20" s="134"/>
      <c r="C20" s="135"/>
    </row>
    <row r="21" spans="2:9" ht="23.1" customHeight="1" x14ac:dyDescent="0.2">
      <c r="B21" s="136"/>
      <c r="C21" s="136"/>
    </row>
    <row r="22" spans="2:9" ht="23.1" customHeight="1" x14ac:dyDescent="0.2">
      <c r="B22" s="136"/>
      <c r="C22" s="136"/>
    </row>
    <row r="23" spans="2:9" ht="23.1" customHeight="1" x14ac:dyDescent="0.2">
      <c r="B23" s="136"/>
      <c r="C23" s="136"/>
    </row>
    <row r="24" spans="2:9" ht="23.1" customHeight="1" x14ac:dyDescent="0.2">
      <c r="B24" s="136"/>
      <c r="C24" s="136"/>
    </row>
    <row r="25" spans="2:9" x14ac:dyDescent="0.2">
      <c r="B25" s="137"/>
      <c r="C25" s="137"/>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74"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tocar'!$G$5:$G$9</xm:f>
          </x14:formula1>
          <xm:sqref>C14:C16</xm:sqref>
        </x14:dataValidation>
        <x14:dataValidation type="list" allowBlank="1" showInputMessage="1" showErrorMessage="1">
          <x14:formula1>
            <xm:f>'No tocar'!$G$5:$G$9</xm:f>
          </x14:formula1>
          <xm:sqref>C18:C20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6"/>
  <sheetViews>
    <sheetView showGridLines="0" topLeftCell="A11" zoomScale="80" zoomScaleNormal="80" workbookViewId="0">
      <pane xSplit="4" ySplit="1" topLeftCell="E12" activePane="bottomRight" state="frozen"/>
      <selection activeCell="A11" sqref="A11"/>
      <selection pane="topRight" activeCell="E11" sqref="E11"/>
      <selection pane="bottomLeft" activeCell="A12" sqref="A12"/>
      <selection pane="bottomRight" activeCell="B13" sqref="B13:D13"/>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54.7109375" style="1" customWidth="1"/>
    <col min="5" max="5" width="23.140625" style="1" customWidth="1"/>
    <col min="6" max="6" width="41.42578125" style="1" customWidth="1"/>
    <col min="7" max="7" width="17.42578125" style="1" bestFit="1" customWidth="1"/>
    <col min="8" max="8" width="31.140625" style="1" customWidth="1"/>
    <col min="9" max="10" width="7.7109375" style="1" customWidth="1"/>
    <col min="11" max="11" width="43.855468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272"/>
      <c r="C2" s="273"/>
      <c r="D2" s="263" t="s">
        <v>0</v>
      </c>
      <c r="E2" s="264"/>
      <c r="F2" s="264"/>
      <c r="G2" s="265"/>
      <c r="H2" s="30" t="str">
        <f>Proyecto!K2</f>
        <v>Código: GC-F-015</v>
      </c>
    </row>
    <row r="3" spans="2:16" ht="23.25" customHeight="1" thickBot="1" x14ac:dyDescent="0.25">
      <c r="B3" s="274"/>
      <c r="C3" s="275"/>
      <c r="D3" s="266" t="s">
        <v>2</v>
      </c>
      <c r="E3" s="267"/>
      <c r="F3" s="267"/>
      <c r="G3" s="268"/>
      <c r="H3" s="34" t="str">
        <f>Proyecto!K3</f>
        <v>Fecha: 17 de septiembre de 2014</v>
      </c>
    </row>
    <row r="4" spans="2:16" ht="24" customHeight="1" thickBot="1" x14ac:dyDescent="0.25">
      <c r="B4" s="274"/>
      <c r="C4" s="275"/>
      <c r="D4" s="269" t="s">
        <v>4</v>
      </c>
      <c r="E4" s="270"/>
      <c r="F4" s="270"/>
      <c r="G4" s="271"/>
      <c r="H4" s="32" t="str">
        <f>Proyecto!K4</f>
        <v>Versión 001</v>
      </c>
    </row>
    <row r="5" spans="2:16" ht="22.5" customHeight="1" thickBot="1" x14ac:dyDescent="0.25">
      <c r="B5" s="276"/>
      <c r="C5" s="277"/>
      <c r="D5" s="266" t="s">
        <v>6</v>
      </c>
      <c r="E5" s="267"/>
      <c r="F5" s="267"/>
      <c r="G5" s="268"/>
      <c r="H5" s="34" t="s">
        <v>69</v>
      </c>
    </row>
    <row r="6" spans="2:16" ht="5.25" customHeight="1" x14ac:dyDescent="0.2">
      <c r="B6" s="14"/>
      <c r="C6" s="14"/>
      <c r="D6" s="14"/>
      <c r="E6" s="14"/>
      <c r="F6" s="14"/>
      <c r="G6" s="14"/>
      <c r="H6" s="14"/>
    </row>
    <row r="7" spans="2:16" ht="29.25" customHeight="1" x14ac:dyDescent="0.2">
      <c r="B7" s="191" t="s">
        <v>8</v>
      </c>
      <c r="C7" s="191"/>
      <c r="D7" s="283" t="str">
        <f>Proyecto!$E$7</f>
        <v>Centro de Estudios Societarios- CESS 2024</v>
      </c>
      <c r="E7" s="283"/>
      <c r="F7" s="283"/>
      <c r="G7" s="283"/>
      <c r="H7" s="283"/>
      <c r="P7" s="1"/>
    </row>
    <row r="8" spans="2:16" customFormat="1" ht="19.5" customHeight="1" x14ac:dyDescent="0.2"/>
    <row r="9" spans="2:16" ht="30" customHeight="1" x14ac:dyDescent="0.2">
      <c r="B9" s="284" t="s">
        <v>14</v>
      </c>
      <c r="C9" s="285"/>
      <c r="D9" s="285"/>
      <c r="E9" s="285"/>
      <c r="F9" s="285"/>
      <c r="G9" s="285"/>
      <c r="H9" s="285"/>
    </row>
    <row r="10" spans="2:16" ht="9.75" customHeight="1" x14ac:dyDescent="0.2">
      <c r="B10" s="275"/>
      <c r="C10" s="275"/>
      <c r="D10" s="275"/>
      <c r="E10" s="275"/>
      <c r="F10" s="275"/>
      <c r="G10" s="275"/>
      <c r="H10" s="275"/>
      <c r="P10" s="1"/>
    </row>
    <row r="11" spans="2:16" ht="25.5" customHeight="1" x14ac:dyDescent="0.2">
      <c r="B11" s="287" t="s">
        <v>55</v>
      </c>
      <c r="C11" s="287"/>
      <c r="D11" s="50" t="s">
        <v>70</v>
      </c>
      <c r="E11" s="52" t="s">
        <v>71</v>
      </c>
      <c r="F11" s="50" t="s">
        <v>72</v>
      </c>
      <c r="G11" s="50" t="s">
        <v>73</v>
      </c>
      <c r="H11" s="50" t="s">
        <v>74</v>
      </c>
      <c r="P11" s="1"/>
    </row>
    <row r="12" spans="2:16" s="158" customFormat="1" ht="38.1" customHeight="1" x14ac:dyDescent="0.25">
      <c r="B12" s="281" t="s">
        <v>160</v>
      </c>
      <c r="C12" s="282"/>
      <c r="D12" s="59" t="s">
        <v>161</v>
      </c>
      <c r="E12" s="66" t="s">
        <v>178</v>
      </c>
      <c r="F12" s="60" t="s">
        <v>162</v>
      </c>
      <c r="G12" s="61" t="s">
        <v>158</v>
      </c>
      <c r="H12" s="61" t="s">
        <v>75</v>
      </c>
      <c r="O12" s="62"/>
    </row>
    <row r="13" spans="2:16" s="158" customFormat="1" ht="38.1" customHeight="1" x14ac:dyDescent="0.25">
      <c r="B13" s="278" t="s">
        <v>254</v>
      </c>
      <c r="C13" s="279"/>
      <c r="D13" s="59" t="s">
        <v>189</v>
      </c>
      <c r="E13" s="66" t="s">
        <v>178</v>
      </c>
      <c r="F13" s="64" t="s">
        <v>224</v>
      </c>
      <c r="G13" s="61" t="s">
        <v>158</v>
      </c>
      <c r="H13" s="61" t="s">
        <v>75</v>
      </c>
      <c r="O13" s="62"/>
    </row>
    <row r="14" spans="2:16" s="158" customFormat="1" ht="38.1" customHeight="1" x14ac:dyDescent="0.25">
      <c r="B14" s="281" t="s">
        <v>180</v>
      </c>
      <c r="C14" s="282"/>
      <c r="D14" s="59" t="s">
        <v>189</v>
      </c>
      <c r="E14" s="66" t="s">
        <v>178</v>
      </c>
      <c r="F14" s="60" t="s">
        <v>186</v>
      </c>
      <c r="G14" s="61" t="s">
        <v>158</v>
      </c>
      <c r="H14" s="61" t="s">
        <v>75</v>
      </c>
      <c r="O14" s="62"/>
    </row>
    <row r="15" spans="2:16" s="158" customFormat="1" ht="38.1" customHeight="1" x14ac:dyDescent="0.25">
      <c r="B15" s="281" t="s">
        <v>188</v>
      </c>
      <c r="C15" s="282"/>
      <c r="D15" s="59" t="s">
        <v>159</v>
      </c>
      <c r="E15" s="66" t="s">
        <v>178</v>
      </c>
      <c r="F15" s="60" t="s">
        <v>187</v>
      </c>
      <c r="G15" s="61" t="s">
        <v>158</v>
      </c>
      <c r="H15" s="61" t="s">
        <v>75</v>
      </c>
      <c r="O15" s="62"/>
    </row>
    <row r="16" spans="2:16" s="158" customFormat="1" ht="38.1" customHeight="1" x14ac:dyDescent="0.25">
      <c r="B16" s="278" t="s">
        <v>167</v>
      </c>
      <c r="C16" s="279"/>
      <c r="D16" s="61" t="s">
        <v>190</v>
      </c>
      <c r="E16" s="66" t="s">
        <v>178</v>
      </c>
      <c r="F16" s="60" t="s">
        <v>192</v>
      </c>
      <c r="G16" s="61" t="s">
        <v>158</v>
      </c>
      <c r="H16" s="61" t="s">
        <v>75</v>
      </c>
      <c r="K16" s="280"/>
      <c r="L16" s="157"/>
      <c r="M16" s="157"/>
      <c r="N16" s="157"/>
      <c r="O16" s="90"/>
      <c r="P16" s="157"/>
    </row>
    <row r="17" spans="2:16" s="158" customFormat="1" ht="38.1" customHeight="1" x14ac:dyDescent="0.25">
      <c r="B17" s="278" t="s">
        <v>315</v>
      </c>
      <c r="C17" s="279"/>
      <c r="D17" s="61" t="s">
        <v>296</v>
      </c>
      <c r="E17" s="66" t="s">
        <v>178</v>
      </c>
      <c r="F17" s="60" t="s">
        <v>316</v>
      </c>
      <c r="G17" s="61" t="s">
        <v>158</v>
      </c>
      <c r="H17" s="61" t="s">
        <v>75</v>
      </c>
      <c r="K17" s="280"/>
      <c r="L17" s="157"/>
      <c r="M17" s="157"/>
      <c r="N17" s="157"/>
      <c r="O17" s="90"/>
      <c r="P17" s="157"/>
    </row>
    <row r="18" spans="2:16" s="158" customFormat="1" ht="38.1" customHeight="1" x14ac:dyDescent="0.25">
      <c r="B18" s="278" t="s">
        <v>317</v>
      </c>
      <c r="C18" s="279"/>
      <c r="D18" s="61" t="s">
        <v>251</v>
      </c>
      <c r="E18" s="66" t="s">
        <v>178</v>
      </c>
      <c r="F18" s="60" t="s">
        <v>191</v>
      </c>
      <c r="G18" s="61" t="s">
        <v>158</v>
      </c>
      <c r="H18" s="61" t="s">
        <v>75</v>
      </c>
      <c r="K18" s="280"/>
      <c r="L18" s="157"/>
      <c r="M18" s="157"/>
      <c r="N18" s="157"/>
      <c r="O18" s="90"/>
      <c r="P18" s="157"/>
    </row>
    <row r="19" spans="2:16" s="158" customFormat="1" ht="38.1" customHeight="1" x14ac:dyDescent="0.25">
      <c r="B19" s="278" t="s">
        <v>309</v>
      </c>
      <c r="C19" s="279"/>
      <c r="D19" s="61" t="s">
        <v>175</v>
      </c>
      <c r="E19" s="66" t="s">
        <v>178</v>
      </c>
      <c r="F19" s="64" t="s">
        <v>310</v>
      </c>
      <c r="G19" s="155" t="s">
        <v>158</v>
      </c>
      <c r="H19" s="155" t="s">
        <v>75</v>
      </c>
      <c r="K19" s="157"/>
      <c r="L19" s="157"/>
      <c r="M19" s="157"/>
      <c r="N19" s="157"/>
      <c r="O19" s="90"/>
      <c r="P19" s="157"/>
    </row>
    <row r="20" spans="2:16" s="158" customFormat="1" ht="38.1" customHeight="1" x14ac:dyDescent="0.25">
      <c r="B20" s="261" t="s">
        <v>182</v>
      </c>
      <c r="C20" s="286"/>
      <c r="D20" s="61" t="s">
        <v>193</v>
      </c>
      <c r="E20" s="66" t="s">
        <v>178</v>
      </c>
      <c r="F20" s="64" t="s">
        <v>168</v>
      </c>
      <c r="G20" s="155" t="s">
        <v>158</v>
      </c>
      <c r="H20" s="155" t="s">
        <v>75</v>
      </c>
      <c r="O20" s="62"/>
    </row>
    <row r="21" spans="2:16" s="158" customFormat="1" ht="38.1" customHeight="1" x14ac:dyDescent="0.25">
      <c r="B21" s="261" t="s">
        <v>313</v>
      </c>
      <c r="C21" s="286"/>
      <c r="D21" s="61" t="s">
        <v>318</v>
      </c>
      <c r="E21" s="66" t="s">
        <v>178</v>
      </c>
      <c r="F21" s="64" t="s">
        <v>314</v>
      </c>
      <c r="G21" s="155" t="s">
        <v>158</v>
      </c>
      <c r="H21" s="155" t="s">
        <v>75</v>
      </c>
      <c r="P21" s="62"/>
    </row>
    <row r="22" spans="2:16" s="158" customFormat="1" ht="38.1" customHeight="1" x14ac:dyDescent="0.25">
      <c r="B22" s="261" t="s">
        <v>172</v>
      </c>
      <c r="C22" s="262"/>
      <c r="D22" s="61" t="s">
        <v>194</v>
      </c>
      <c r="E22" s="66" t="s">
        <v>178</v>
      </c>
      <c r="F22" s="65" t="s">
        <v>169</v>
      </c>
      <c r="G22" s="155" t="s">
        <v>158</v>
      </c>
      <c r="H22" s="155" t="s">
        <v>75</v>
      </c>
      <c r="P22" s="62"/>
    </row>
    <row r="23" spans="2:16" s="158" customFormat="1" ht="38.1" customHeight="1" x14ac:dyDescent="0.25">
      <c r="B23" s="257" t="s">
        <v>170</v>
      </c>
      <c r="C23" s="258"/>
      <c r="D23" s="61" t="s">
        <v>195</v>
      </c>
      <c r="E23" s="66" t="s">
        <v>178</v>
      </c>
      <c r="F23" s="64" t="s">
        <v>171</v>
      </c>
      <c r="G23" s="155" t="s">
        <v>158</v>
      </c>
      <c r="H23" s="155" t="s">
        <v>75</v>
      </c>
      <c r="P23" s="62"/>
    </row>
    <row r="24" spans="2:16" s="158" customFormat="1" ht="38.1" customHeight="1" x14ac:dyDescent="0.25">
      <c r="B24" s="259" t="s">
        <v>311</v>
      </c>
      <c r="C24" s="260"/>
      <c r="D24" s="61" t="s">
        <v>286</v>
      </c>
      <c r="E24" s="66" t="s">
        <v>178</v>
      </c>
      <c r="F24" s="64" t="s">
        <v>312</v>
      </c>
      <c r="G24" s="155" t="s">
        <v>158</v>
      </c>
      <c r="H24" s="155" t="s">
        <v>75</v>
      </c>
      <c r="P24" s="62"/>
    </row>
    <row r="25" spans="2:16" s="158" customFormat="1" ht="38.1" customHeight="1" x14ac:dyDescent="0.25">
      <c r="B25" s="257" t="s">
        <v>173</v>
      </c>
      <c r="C25" s="258"/>
      <c r="D25" s="61" t="s">
        <v>196</v>
      </c>
      <c r="E25" s="66" t="s">
        <v>178</v>
      </c>
      <c r="F25" s="65" t="s">
        <v>174</v>
      </c>
      <c r="G25" s="155" t="s">
        <v>158</v>
      </c>
      <c r="H25" s="155" t="s">
        <v>75</v>
      </c>
      <c r="P25" s="62"/>
    </row>
    <row r="26" spans="2:16" s="158" customFormat="1" ht="29.25" customHeight="1" x14ac:dyDescent="0.25">
      <c r="B26" s="278" t="s">
        <v>197</v>
      </c>
      <c r="C26" s="279"/>
      <c r="D26" s="61" t="s">
        <v>198</v>
      </c>
      <c r="E26" s="66" t="s">
        <v>199</v>
      </c>
      <c r="F26" s="64" t="s">
        <v>200</v>
      </c>
      <c r="G26" s="155" t="s">
        <v>158</v>
      </c>
      <c r="H26" s="155" t="s">
        <v>75</v>
      </c>
      <c r="P26" s="62"/>
    </row>
  </sheetData>
  <mergeCells count="26">
    <mergeCell ref="B26:C26"/>
    <mergeCell ref="K16:K18"/>
    <mergeCell ref="B14:C14"/>
    <mergeCell ref="B7:C7"/>
    <mergeCell ref="D7:H7"/>
    <mergeCell ref="B9:H9"/>
    <mergeCell ref="B15:C15"/>
    <mergeCell ref="B20:C20"/>
    <mergeCell ref="B12:C12"/>
    <mergeCell ref="B11:C11"/>
    <mergeCell ref="B10:H10"/>
    <mergeCell ref="B16:C16"/>
    <mergeCell ref="B18:C18"/>
    <mergeCell ref="B19:C19"/>
    <mergeCell ref="B17:C17"/>
    <mergeCell ref="B21:C21"/>
    <mergeCell ref="B23:C23"/>
    <mergeCell ref="B24:C24"/>
    <mergeCell ref="B22:C22"/>
    <mergeCell ref="B25:C25"/>
    <mergeCell ref="D2:G2"/>
    <mergeCell ref="D3:G3"/>
    <mergeCell ref="D4:G4"/>
    <mergeCell ref="D5:G5"/>
    <mergeCell ref="B2:C5"/>
    <mergeCell ref="B13:C13"/>
  </mergeCells>
  <conditionalFormatting sqref="D11:D12 D19:D21 D26 D14:D15">
    <cfRule type="cellIs" dxfId="18" priority="28" stopIfTrue="1" operator="equal">
      <formula>"Alto"</formula>
    </cfRule>
    <cfRule type="cellIs" dxfId="17" priority="29" stopIfTrue="1" operator="equal">
      <formula>"Medio"</formula>
    </cfRule>
    <cfRule type="cellIs" dxfId="16" priority="30" stopIfTrue="1" operator="equal">
      <formula>"Bajo"</formula>
    </cfRule>
  </conditionalFormatting>
  <conditionalFormatting sqref="D23:D24">
    <cfRule type="cellIs" dxfId="15" priority="10" stopIfTrue="1" operator="equal">
      <formula>"Alto"</formula>
    </cfRule>
    <cfRule type="cellIs" dxfId="14" priority="11" stopIfTrue="1" operator="equal">
      <formula>"Medio"</formula>
    </cfRule>
    <cfRule type="cellIs" dxfId="13" priority="12" stopIfTrue="1" operator="equal">
      <formula>"Bajo"</formula>
    </cfRule>
  </conditionalFormatting>
  <conditionalFormatting sqref="D13">
    <cfRule type="cellIs" dxfId="12" priority="1" stopIfTrue="1" operator="equal">
      <formula>"Alto"</formula>
    </cfRule>
    <cfRule type="cellIs" dxfId="11" priority="2" stopIfTrue="1" operator="equal">
      <formula>"Medio"</formula>
    </cfRule>
    <cfRule type="cellIs" dxfId="10" priority="3" stopIfTrue="1" operator="equal">
      <formula>"Bajo"</formula>
    </cfRule>
  </conditionalFormatting>
  <dataValidations count="1">
    <dataValidation type="whole" allowBlank="1" showInputMessage="1" showErrorMessage="1" sqref="I9:N9 F27:H65498 I21:N65498">
      <formula1>1</formula1>
      <formula2>5</formula2>
    </dataValidation>
  </dataValidations>
  <hyperlinks>
    <hyperlink ref="F12" r:id="rId1"/>
    <hyperlink ref="F20" r:id="rId2"/>
    <hyperlink ref="F21" r:id="rId3"/>
    <hyperlink ref="F22" r:id="rId4"/>
    <hyperlink ref="F23" r:id="rId5"/>
    <hyperlink ref="F24" r:id="rId6"/>
    <hyperlink ref="F25" r:id="rId7"/>
    <hyperlink ref="F19" r:id="rId8"/>
    <hyperlink ref="F14" r:id="rId9"/>
    <hyperlink ref="F15" r:id="rId10"/>
    <hyperlink ref="F26" r:id="rId11"/>
    <hyperlink ref="F17" r:id="rId12"/>
    <hyperlink ref="F13" r:id="rId13"/>
    <hyperlink ref="F18" r:id="rId14"/>
  </hyperlinks>
  <printOptions horizontalCentered="1"/>
  <pageMargins left="0.39370078740157483" right="0.39370078740157483" top="0.74803149606299213" bottom="0.74803149606299213" header="0.31496062992125984" footer="0.31496062992125984"/>
  <pageSetup paperSize="5" scale="80" fitToHeight="0" orientation="landscape" r:id="rId15"/>
  <headerFooter>
    <oddHeader>&amp;A</oddHeader>
  </headerFooter>
  <drawing r:id="rId16"/>
  <legacyDrawing r:id="rId17"/>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'C:\Users\dfranco\OneDrive - SUPERINTENDENCIA DE SOCIEDADES\Documentos\Proyectos\ArquitecturaEmpresarial\[P05_RediseñoArquitecturaEmpresarial.xlsx]No tocar'!#REF!</xm:f>
          </x14:formula1>
          <xm:sqref>H12:H18</xm:sqref>
        </x14:dataValidation>
        <x14:dataValidation type="list" allowBlank="1" showInputMessage="1" showErrorMessage="1">
          <x14:formula1>
            <xm:f>'C:\Users\dfranco\OneDrive - SUPERINTENDENCIA DE SOCIEDADES\Documentos\Proyectos\ArquitecturaEmpresarial\[Copia de P05_RediseñoArquitecturaEmpresarial_v2.xlsx]No tocar'!#REF!</xm:f>
          </x14:formula1>
          <xm:sqref>H19:H26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3"/>
  <sheetViews>
    <sheetView showGridLines="0" topLeftCell="A4" zoomScale="90" zoomScaleNormal="90" workbookViewId="0">
      <pane xSplit="6" ySplit="9" topLeftCell="G13" activePane="bottomRight" state="frozen"/>
      <selection activeCell="A4" sqref="A4"/>
      <selection pane="topRight" activeCell="G4" sqref="G4"/>
      <selection pane="bottomLeft" activeCell="A13" sqref="A13"/>
      <selection pane="bottomRight" activeCell="F19" sqref="D19:F19"/>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28.8554687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29"/>
      <c r="C2" s="234" t="s">
        <v>0</v>
      </c>
      <c r="D2" s="235"/>
      <c r="E2" s="235"/>
      <c r="F2" s="235"/>
      <c r="G2" s="36" t="str">
        <f>Proyecto!K2</f>
        <v>Código: GC-F-015</v>
      </c>
      <c r="H2" s="35"/>
    </row>
    <row r="3" spans="2:16" ht="23.25" customHeight="1" thickBot="1" x14ac:dyDescent="0.25">
      <c r="B3" s="31"/>
      <c r="C3" s="234" t="s">
        <v>2</v>
      </c>
      <c r="D3" s="235"/>
      <c r="E3" s="235"/>
      <c r="F3" s="235"/>
      <c r="G3" s="34" t="str">
        <f>Proyecto!K3</f>
        <v>Fecha: 17 de septiembre de 2014</v>
      </c>
      <c r="H3" s="35"/>
    </row>
    <row r="4" spans="2:16" ht="24" customHeight="1" thickBot="1" x14ac:dyDescent="0.25">
      <c r="B4" s="31"/>
      <c r="C4" s="234" t="s">
        <v>4</v>
      </c>
      <c r="D4" s="235"/>
      <c r="E4" s="235"/>
      <c r="F4" s="235"/>
      <c r="G4" s="34" t="str">
        <f>Proyecto!K4</f>
        <v>Versión 001</v>
      </c>
      <c r="H4" s="35"/>
    </row>
    <row r="5" spans="2:16" ht="22.5" customHeight="1" thickBot="1" x14ac:dyDescent="0.25">
      <c r="B5" s="33"/>
      <c r="C5" s="234" t="s">
        <v>6</v>
      </c>
      <c r="D5" s="235"/>
      <c r="E5" s="235"/>
      <c r="F5" s="235"/>
      <c r="G5" s="37" t="s">
        <v>78</v>
      </c>
      <c r="H5" s="35"/>
    </row>
    <row r="6" spans="2:16" ht="5.25" customHeight="1" x14ac:dyDescent="0.2">
      <c r="B6" s="14"/>
      <c r="C6" s="14"/>
      <c r="D6" s="14"/>
      <c r="E6" s="14"/>
      <c r="F6" s="14"/>
    </row>
    <row r="7" spans="2:16" ht="29.25" customHeight="1" x14ac:dyDescent="0.2">
      <c r="B7" s="49" t="s">
        <v>8</v>
      </c>
      <c r="C7" s="292" t="str">
        <f>Proyecto!$E$7</f>
        <v>Centro de Estudios Societarios- CESS 2024</v>
      </c>
      <c r="D7" s="292"/>
      <c r="E7" s="292"/>
      <c r="F7" s="292"/>
      <c r="G7" s="54"/>
      <c r="P7" s="1"/>
    </row>
    <row r="8" spans="2:16" ht="6.75" customHeight="1" x14ac:dyDescent="0.2">
      <c r="B8" s="5"/>
      <c r="C8" s="6"/>
      <c r="D8" s="6"/>
      <c r="E8" s="6"/>
      <c r="F8" s="6"/>
      <c r="P8" s="1"/>
    </row>
    <row r="9" spans="2:16" x14ac:dyDescent="0.2">
      <c r="B9" s="173"/>
      <c r="C9" s="173"/>
    </row>
    <row r="10" spans="2:16" ht="20.25" customHeight="1" x14ac:dyDescent="0.2">
      <c r="B10" s="289" t="s">
        <v>79</v>
      </c>
      <c r="C10" s="290"/>
      <c r="D10" s="290"/>
      <c r="E10" s="290"/>
      <c r="F10" s="290"/>
      <c r="G10" s="291"/>
    </row>
    <row r="11" spans="2:16" customFormat="1" ht="15" customHeight="1" x14ac:dyDescent="0.2"/>
    <row r="12" spans="2:16" ht="33" customHeight="1" x14ac:dyDescent="0.2">
      <c r="B12" s="50" t="s">
        <v>80</v>
      </c>
      <c r="C12" s="50" t="s">
        <v>81</v>
      </c>
      <c r="D12" s="50" t="s">
        <v>82</v>
      </c>
      <c r="E12" s="50" t="s">
        <v>181</v>
      </c>
      <c r="F12" s="50" t="s">
        <v>83</v>
      </c>
      <c r="G12" s="50" t="s">
        <v>84</v>
      </c>
    </row>
    <row r="13" spans="2:16" s="86" customFormat="1" ht="59.25" customHeight="1" x14ac:dyDescent="0.25">
      <c r="B13" s="95" t="s">
        <v>202</v>
      </c>
      <c r="C13" s="92" t="s">
        <v>203</v>
      </c>
      <c r="D13" s="85" t="s">
        <v>325</v>
      </c>
      <c r="E13" s="92" t="s">
        <v>86</v>
      </c>
      <c r="F13" s="85" t="s">
        <v>326</v>
      </c>
      <c r="G13" s="92" t="s">
        <v>164</v>
      </c>
      <c r="I13" s="288"/>
      <c r="J13" s="288"/>
      <c r="K13" s="288"/>
      <c r="P13" s="87"/>
    </row>
    <row r="14" spans="2:16" s="86" customFormat="1" ht="54" customHeight="1" x14ac:dyDescent="0.25">
      <c r="B14" s="95" t="s">
        <v>201</v>
      </c>
      <c r="C14" s="92" t="s">
        <v>165</v>
      </c>
      <c r="D14" s="92" t="s">
        <v>293</v>
      </c>
      <c r="E14" s="92" t="s">
        <v>149</v>
      </c>
      <c r="F14" s="80" t="s">
        <v>254</v>
      </c>
      <c r="G14" s="92" t="s">
        <v>166</v>
      </c>
      <c r="P14" s="87"/>
    </row>
    <row r="15" spans="2:16" s="86" customFormat="1" ht="70.5" customHeight="1" x14ac:dyDescent="0.25">
      <c r="B15" s="95" t="s">
        <v>157</v>
      </c>
      <c r="C15" s="92" t="s">
        <v>165</v>
      </c>
      <c r="D15" s="92" t="s">
        <v>163</v>
      </c>
      <c r="E15" s="92" t="s">
        <v>86</v>
      </c>
      <c r="F15" s="80" t="s">
        <v>254</v>
      </c>
      <c r="G15" s="92" t="s">
        <v>166</v>
      </c>
      <c r="P15" s="87"/>
    </row>
    <row r="16" spans="2:16" s="86" customFormat="1" ht="57.75" customHeight="1" x14ac:dyDescent="0.25">
      <c r="B16" s="156" t="s">
        <v>254</v>
      </c>
      <c r="C16" s="92" t="s">
        <v>165</v>
      </c>
      <c r="D16" s="92" t="s">
        <v>255</v>
      </c>
      <c r="E16" s="92" t="s">
        <v>86</v>
      </c>
      <c r="F16" s="92" t="s">
        <v>167</v>
      </c>
      <c r="G16" s="92" t="s">
        <v>166</v>
      </c>
      <c r="P16" s="87"/>
    </row>
    <row r="17" spans="2:16" s="82" customFormat="1" ht="54" customHeight="1" x14ac:dyDescent="0.25">
      <c r="B17" s="156" t="s">
        <v>254</v>
      </c>
      <c r="C17" s="80" t="s">
        <v>165</v>
      </c>
      <c r="D17" s="80" t="s">
        <v>256</v>
      </c>
      <c r="E17" s="80" t="s">
        <v>86</v>
      </c>
      <c r="F17" s="80" t="s">
        <v>309</v>
      </c>
      <c r="G17" s="80" t="s">
        <v>166</v>
      </c>
      <c r="P17" s="83"/>
    </row>
    <row r="18" spans="2:16" s="82" customFormat="1" ht="54" customHeight="1" x14ac:dyDescent="0.25">
      <c r="B18" s="156" t="s">
        <v>254</v>
      </c>
      <c r="C18" s="80" t="s">
        <v>165</v>
      </c>
      <c r="D18" s="80" t="s">
        <v>257</v>
      </c>
      <c r="E18" s="80" t="s">
        <v>86</v>
      </c>
      <c r="F18" s="84" t="s">
        <v>315</v>
      </c>
      <c r="G18" s="80" t="s">
        <v>166</v>
      </c>
      <c r="P18" s="83"/>
    </row>
    <row r="19" spans="2:16" s="82" customFormat="1" ht="54" customHeight="1" x14ac:dyDescent="0.25">
      <c r="B19" s="156" t="s">
        <v>254</v>
      </c>
      <c r="C19" s="80" t="s">
        <v>165</v>
      </c>
      <c r="D19" s="80" t="s">
        <v>258</v>
      </c>
      <c r="E19" s="80" t="s">
        <v>149</v>
      </c>
      <c r="F19" s="84" t="s">
        <v>173</v>
      </c>
      <c r="G19" s="80" t="s">
        <v>166</v>
      </c>
      <c r="P19" s="83"/>
    </row>
    <row r="20" spans="2:16" x14ac:dyDescent="0.2">
      <c r="B20" s="91"/>
      <c r="C20" s="91"/>
      <c r="D20" s="91"/>
      <c r="E20" s="91"/>
    </row>
    <row r="21" spans="2:16" x14ac:dyDescent="0.2">
      <c r="B21" s="91"/>
      <c r="C21" s="91"/>
      <c r="D21" s="91"/>
    </row>
    <row r="22" spans="2:16" x14ac:dyDescent="0.2">
      <c r="B22" s="91"/>
      <c r="C22" s="91"/>
      <c r="D22" s="91"/>
    </row>
    <row r="23" spans="2:16" x14ac:dyDescent="0.2">
      <c r="B23" s="91"/>
      <c r="D23" s="91"/>
    </row>
  </sheetData>
  <mergeCells count="8">
    <mergeCell ref="I13:K13"/>
    <mergeCell ref="B10:G10"/>
    <mergeCell ref="B9:C9"/>
    <mergeCell ref="C7:F7"/>
    <mergeCell ref="C2:F2"/>
    <mergeCell ref="C3:F3"/>
    <mergeCell ref="C4:F4"/>
    <mergeCell ref="C5:F5"/>
  </mergeCells>
  <dataValidations count="1">
    <dataValidation type="whole" allowBlank="1" showInputMessage="1" showErrorMessage="1" sqref="E9 G11 G9 I9:K12 E20:E65495 G20:N65495 H9:H19 L9:N19 I15:K19">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4"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tocar'!$Q$15:$Q$23</xm:f>
          </x14:formula1>
          <xm:sqref>E13:E19</xm:sqref>
        </x14:dataValidation>
        <x14:dataValidation type="list" allowBlank="1" showInputMessage="1" showErrorMessage="1">
          <x14:formula1>
            <xm:f>'No tocar'!$O$5:$O$11</xm:f>
          </x14:formula1>
          <xm:sqref>C14:C19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7"/>
  <sheetViews>
    <sheetView showGridLines="0" zoomScaleNormal="100" workbookViewId="0">
      <selection activeCell="E15" sqref="E15"/>
    </sheetView>
  </sheetViews>
  <sheetFormatPr baseColWidth="10" defaultColWidth="11.42578125" defaultRowHeight="12" x14ac:dyDescent="0.2"/>
  <cols>
    <col min="1" max="1" width="2.42578125" style="1" customWidth="1"/>
    <col min="2" max="2" width="30.7109375" style="1" customWidth="1"/>
    <col min="3" max="4" width="18.28515625" style="1" customWidth="1"/>
    <col min="5" max="5" width="29.42578125" style="1" customWidth="1"/>
    <col min="6" max="6" width="28.5703125" style="1" customWidth="1"/>
    <col min="7" max="7" width="19.42578125" style="1" customWidth="1"/>
    <col min="8" max="8" width="32.85546875" style="1" customWidth="1"/>
    <col min="9" max="9" width="7.7109375" style="1" customWidth="1"/>
    <col min="10" max="10" width="0.7109375" style="4" customWidth="1"/>
    <col min="11" max="11" width="1" style="1" customWidth="1"/>
    <col min="12" max="12" width="1.42578125" style="1" customWidth="1"/>
    <col min="13" max="13" width="1.140625" style="4"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ht="26.25" customHeight="1" thickBot="1" x14ac:dyDescent="0.25">
      <c r="B2" s="29"/>
      <c r="C2" s="234" t="s">
        <v>0</v>
      </c>
      <c r="D2" s="235"/>
      <c r="E2" s="235"/>
      <c r="F2" s="235"/>
      <c r="G2" s="224" t="str">
        <f>Proyecto!K2</f>
        <v>Código: GC-F-015</v>
      </c>
      <c r="H2" s="226"/>
      <c r="K2" s="4"/>
      <c r="L2" s="4"/>
      <c r="M2" s="8"/>
    </row>
    <row r="3" spans="2:23" ht="23.25" customHeight="1" thickBot="1" x14ac:dyDescent="0.25">
      <c r="B3" s="31"/>
      <c r="C3" s="234" t="s">
        <v>2</v>
      </c>
      <c r="D3" s="235"/>
      <c r="E3" s="235"/>
      <c r="F3" s="235"/>
      <c r="G3" s="227" t="str">
        <f>Proyecto!K3</f>
        <v>Fecha: 17 de septiembre de 2014</v>
      </c>
      <c r="H3" s="229"/>
      <c r="K3" s="4"/>
      <c r="L3" s="4"/>
      <c r="M3" s="8"/>
    </row>
    <row r="4" spans="2:23" ht="24" customHeight="1" thickBot="1" x14ac:dyDescent="0.25">
      <c r="B4" s="31"/>
      <c r="C4" s="234" t="s">
        <v>4</v>
      </c>
      <c r="D4" s="235"/>
      <c r="E4" s="235"/>
      <c r="F4" s="235"/>
      <c r="G4" s="230" t="str">
        <f>Proyecto!K4</f>
        <v>Versión 001</v>
      </c>
      <c r="H4" s="232"/>
      <c r="M4" s="8"/>
    </row>
    <row r="5" spans="2:23" ht="22.5" customHeight="1" thickBot="1" x14ac:dyDescent="0.25">
      <c r="B5" s="33"/>
      <c r="C5" s="234" t="s">
        <v>6</v>
      </c>
      <c r="D5" s="235"/>
      <c r="E5" s="235"/>
      <c r="F5" s="235"/>
      <c r="G5" s="227" t="s">
        <v>87</v>
      </c>
      <c r="H5" s="229"/>
    </row>
    <row r="6" spans="2:23" ht="5.25" customHeight="1" x14ac:dyDescent="0.2">
      <c r="B6" s="14"/>
      <c r="C6" s="14"/>
      <c r="D6" s="14"/>
      <c r="E6" s="14"/>
      <c r="F6" s="14"/>
      <c r="G6" s="14"/>
      <c r="H6" s="14"/>
    </row>
    <row r="7" spans="2:23" ht="29.25" customHeight="1" x14ac:dyDescent="0.2">
      <c r="B7" s="13" t="s">
        <v>8</v>
      </c>
      <c r="C7" s="239" t="str">
        <f>Proyecto!$E$7</f>
        <v>Centro de Estudios Societarios- CESS 2024</v>
      </c>
      <c r="D7" s="239"/>
      <c r="E7" s="239"/>
      <c r="F7" s="239"/>
      <c r="G7" s="239"/>
      <c r="H7" s="239"/>
      <c r="W7" s="1"/>
    </row>
    <row r="9" spans="2:23" ht="15" customHeight="1" x14ac:dyDescent="0.2">
      <c r="B9" s="214" t="s">
        <v>88</v>
      </c>
      <c r="C9" s="214"/>
      <c r="D9" s="214"/>
      <c r="E9" s="214"/>
      <c r="F9" s="214"/>
      <c r="G9" s="214"/>
      <c r="H9" s="214"/>
    </row>
    <row r="10" spans="2:23" customFormat="1" ht="15" customHeight="1" x14ac:dyDescent="0.2"/>
    <row r="11" spans="2:23" ht="33.75" customHeight="1" x14ac:dyDescent="0.2">
      <c r="B11" s="287" t="s">
        <v>89</v>
      </c>
      <c r="C11" s="287"/>
      <c r="D11" s="50" t="s">
        <v>90</v>
      </c>
      <c r="E11" s="50" t="s">
        <v>91</v>
      </c>
      <c r="F11" s="50" t="s">
        <v>92</v>
      </c>
      <c r="G11" s="50" t="s">
        <v>93</v>
      </c>
      <c r="H11" s="50" t="s">
        <v>94</v>
      </c>
    </row>
    <row r="12" spans="2:23" s="117" customFormat="1" ht="70.5" customHeight="1" x14ac:dyDescent="0.2">
      <c r="B12" s="294" t="s">
        <v>297</v>
      </c>
      <c r="C12" s="294"/>
      <c r="D12" s="164">
        <v>1</v>
      </c>
      <c r="E12" s="159" t="s">
        <v>327</v>
      </c>
      <c r="F12" s="164" t="s">
        <v>176</v>
      </c>
      <c r="G12" s="121">
        <v>45646</v>
      </c>
      <c r="H12" s="116" t="s">
        <v>294</v>
      </c>
      <c r="J12" s="4"/>
      <c r="M12" s="4"/>
      <c r="W12" s="2"/>
    </row>
    <row r="13" spans="2:23" s="58" customFormat="1" ht="108" customHeight="1" x14ac:dyDescent="0.25">
      <c r="B13" s="294" t="s">
        <v>262</v>
      </c>
      <c r="C13" s="294"/>
      <c r="D13" s="61">
        <v>2</v>
      </c>
      <c r="E13" s="94" t="s">
        <v>328</v>
      </c>
      <c r="F13" s="61" t="s">
        <v>176</v>
      </c>
      <c r="G13" s="121">
        <v>45565</v>
      </c>
      <c r="H13" s="116" t="s">
        <v>285</v>
      </c>
      <c r="J13" s="72"/>
      <c r="M13" s="72"/>
      <c r="W13" s="62"/>
    </row>
    <row r="14" spans="2:23" s="58" customFormat="1" ht="66" customHeight="1" x14ac:dyDescent="0.25">
      <c r="B14" s="295" t="s">
        <v>233</v>
      </c>
      <c r="C14" s="295"/>
      <c r="D14" s="61">
        <v>3</v>
      </c>
      <c r="E14" s="109" t="s">
        <v>329</v>
      </c>
      <c r="F14" s="61" t="s">
        <v>176</v>
      </c>
      <c r="G14" s="88">
        <v>45646</v>
      </c>
      <c r="H14" s="97" t="s">
        <v>260</v>
      </c>
      <c r="J14" s="72"/>
      <c r="M14" s="72"/>
      <c r="W14" s="62"/>
    </row>
    <row r="15" spans="2:23" s="58" customFormat="1" ht="80.25" customHeight="1" x14ac:dyDescent="0.25">
      <c r="B15" s="293"/>
      <c r="C15" s="293"/>
      <c r="D15" s="110"/>
      <c r="E15" s="111"/>
      <c r="F15" s="110"/>
      <c r="G15" s="112"/>
      <c r="H15" s="113"/>
      <c r="J15" s="72"/>
      <c r="M15" s="72"/>
      <c r="W15" s="62"/>
    </row>
    <row r="16" spans="2:23" s="58" customFormat="1" ht="84.75" customHeight="1" x14ac:dyDescent="0.25">
      <c r="B16" s="293"/>
      <c r="C16" s="293"/>
      <c r="D16" s="110"/>
      <c r="E16" s="111"/>
      <c r="F16" s="110"/>
      <c r="G16" s="110"/>
      <c r="H16" s="113"/>
      <c r="J16" s="72"/>
      <c r="M16" s="72"/>
      <c r="W16" s="62"/>
    </row>
    <row r="17" spans="2:23" s="58" customFormat="1" ht="105" customHeight="1" x14ac:dyDescent="0.25">
      <c r="B17" s="293"/>
      <c r="C17" s="293"/>
      <c r="D17" s="110"/>
      <c r="E17" s="110"/>
      <c r="F17" s="110"/>
      <c r="G17" s="112"/>
      <c r="H17" s="110"/>
      <c r="J17" s="72"/>
      <c r="M17" s="72"/>
      <c r="W17" s="62"/>
    </row>
  </sheetData>
  <mergeCells count="17">
    <mergeCell ref="B9:H9"/>
    <mergeCell ref="B11:C11"/>
    <mergeCell ref="B17:C17"/>
    <mergeCell ref="B16:C16"/>
    <mergeCell ref="B13:C13"/>
    <mergeCell ref="B14:C14"/>
    <mergeCell ref="B15:C15"/>
    <mergeCell ref="B12:C12"/>
    <mergeCell ref="C7:H7"/>
    <mergeCell ref="C2:F2"/>
    <mergeCell ref="G2:H2"/>
    <mergeCell ref="C3:F3"/>
    <mergeCell ref="G3:H3"/>
    <mergeCell ref="C4:F4"/>
    <mergeCell ref="G4:H4"/>
    <mergeCell ref="C5:F5"/>
    <mergeCell ref="G5:H5"/>
  </mergeCells>
  <conditionalFormatting sqref="E13:E17">
    <cfRule type="cellIs" dxfId="9" priority="4" stopIfTrue="1" operator="equal">
      <formula>"Alto"</formula>
    </cfRule>
    <cfRule type="cellIs" dxfId="8" priority="5" stopIfTrue="1" operator="equal">
      <formula>"Medio"</formula>
    </cfRule>
    <cfRule type="cellIs" dxfId="7" priority="6" stopIfTrue="1" operator="equal">
      <formula>"Bajo"</formula>
    </cfRule>
  </conditionalFormatting>
  <conditionalFormatting sqref="E12">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8:G8 F18:G65494 I8:M65494 O8:U6549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6"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76CD46FF-15CE-4B87-962F-49D7241576E1}">
  <ds:schemaRefs>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ff8e3638-9d45-4162-afb4-6d390653d547"/>
    <ds:schemaRef ds:uri="http://schemas.microsoft.com/sharepoint/v4"/>
    <ds:schemaRef ds:uri="http://schemas.microsoft.com/sharepoint/v3"/>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3599ECC2-ACE1-47A9-93F3-DE4EF33705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D670F0A-F220-4302-8CFE-261F5346FAE0}">
  <ds:schemaRefs>
    <ds:schemaRef ds:uri="http://schemas.microsoft.com/office/2006/metadata/customXsn"/>
  </ds:schemaRefs>
</ds:datastoreItem>
</file>

<file path=customXml/itemProps5.xml><?xml version="1.0" encoding="utf-8"?>
<ds:datastoreItem xmlns:ds="http://schemas.openxmlformats.org/officeDocument/2006/customXml" ds:itemID="{15CB6AD2-80C3-410E-99B1-12F5978F8D0D}">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EDT_01</dc:title>
  <dc:subject/>
  <dc:creator>Bibiana Coy Paez</dc:creator>
  <cp:keywords>Despacho</cp:keywords>
  <dc:description/>
  <cp:lastModifiedBy>Bibiana Coy Paez</cp:lastModifiedBy>
  <cp:revision/>
  <dcterms:created xsi:type="dcterms:W3CDTF">2009-01-14T13:57:13Z</dcterms:created>
  <dcterms:modified xsi:type="dcterms:W3CDTF">2024-08-01T04:47:51Z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