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3/02_Indicadores_de_Gestion/15_ProcesosSocietarios/"/>
    </mc:Choice>
  </mc:AlternateContent>
  <bookViews>
    <workbookView xWindow="-120" yWindow="-120" windowWidth="20730" windowHeight="11160" firstSheet="1" activeTab="1"/>
  </bookViews>
  <sheets>
    <sheet name="1 Mantener tiempos sentencias" sheetId="13" r:id="rId1"/>
    <sheet name="1.1 Registro tiempos sentencias" sheetId="14" r:id="rId2"/>
    <sheet name="2 Mantener Tiempos demandas" sheetId="9" r:id="rId3"/>
    <sheet name="2.1 regist mantotiempo demandas" sheetId="10" r:id="rId4"/>
    <sheet name="3 % procesos admitidos térm leg" sheetId="17" r:id="rId5"/>
    <sheet name="3.1 registro % proc admit térm" sheetId="18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4" l="1"/>
  <c r="E11" i="14"/>
  <c r="H10" i="14"/>
  <c r="R47" i="17" l="1"/>
  <c r="B10" i="14"/>
  <c r="P46" i="17"/>
  <c r="O46" i="17"/>
  <c r="L46" i="17"/>
  <c r="I46" i="17"/>
  <c r="F46" i="17"/>
  <c r="C12" i="18"/>
  <c r="L12" i="18" l="1"/>
  <c r="M13" i="18"/>
  <c r="M12" i="18"/>
  <c r="F12" i="18"/>
  <c r="D12" i="18"/>
  <c r="C13" i="18"/>
  <c r="C6" i="18"/>
  <c r="C6" i="10"/>
  <c r="B6" i="14"/>
  <c r="O46" i="9"/>
  <c r="O48" i="9" s="1"/>
  <c r="O49" i="9" s="1"/>
  <c r="L46" i="9"/>
  <c r="L48" i="9" s="1"/>
  <c r="L49" i="9" s="1"/>
  <c r="I46" i="9"/>
  <c r="I48" i="9" s="1"/>
  <c r="I49" i="9" s="1"/>
  <c r="F46" i="9"/>
  <c r="F48" i="9" s="1"/>
  <c r="F49" i="9" s="1"/>
  <c r="O47" i="17" l="1"/>
  <c r="O48" i="17" s="1"/>
  <c r="O49" i="17" s="1"/>
  <c r="V16" i="18"/>
  <c r="N12" i="18"/>
  <c r="P47" i="17" s="1"/>
  <c r="P48" i="17" s="1"/>
  <c r="P49" i="17" s="1"/>
  <c r="F47" i="17"/>
  <c r="F48" i="17" s="1"/>
  <c r="F49" i="17" s="1"/>
  <c r="S16" i="18"/>
  <c r="V14" i="10"/>
  <c r="U14" i="10"/>
  <c r="W14" i="10"/>
  <c r="T14" i="10"/>
  <c r="B14" i="10"/>
  <c r="H10" i="10"/>
  <c r="P46" i="9" s="1"/>
  <c r="P48" i="9" s="1"/>
  <c r="P49" i="9" s="1"/>
  <c r="O46" i="13" l="1"/>
  <c r="O48" i="13" s="1"/>
  <c r="O49" i="13" s="1"/>
  <c r="L46" i="13"/>
  <c r="L48" i="13" s="1"/>
  <c r="L49" i="13" s="1"/>
  <c r="I46" i="13"/>
  <c r="I48" i="13" s="1"/>
  <c r="I49" i="13" s="1"/>
  <c r="F46" i="13"/>
  <c r="F48" i="13" s="1"/>
  <c r="F49" i="13" s="1"/>
  <c r="A18" i="14"/>
  <c r="R19" i="14"/>
  <c r="S16" i="14"/>
  <c r="T16" i="14"/>
  <c r="U16" i="14"/>
  <c r="R16" i="14"/>
  <c r="U19" i="14"/>
  <c r="T19" i="14"/>
  <c r="S19" i="14"/>
  <c r="L19" i="14"/>
  <c r="L17" i="14" s="1"/>
  <c r="P19" i="14"/>
  <c r="P17" i="14" s="1"/>
  <c r="Q19" i="14"/>
  <c r="Q17" i="14" s="1"/>
  <c r="O19" i="14"/>
  <c r="O17" i="14" s="1"/>
  <c r="N19" i="14"/>
  <c r="N17" i="14" s="1"/>
  <c r="M19" i="14"/>
  <c r="M17" i="14" s="1"/>
  <c r="K19" i="14"/>
  <c r="K17" i="14" s="1"/>
  <c r="J19" i="14"/>
  <c r="J17" i="14" s="1"/>
  <c r="I19" i="14"/>
  <c r="I17" i="14" s="1"/>
  <c r="H19" i="14"/>
  <c r="H17" i="14" s="1"/>
  <c r="G19" i="14"/>
  <c r="G17" i="14" s="1"/>
  <c r="F19" i="14"/>
  <c r="F17" i="14" s="1"/>
  <c r="E19" i="14"/>
  <c r="E17" i="14" s="1"/>
  <c r="D19" i="14"/>
  <c r="D17" i="14" s="1"/>
  <c r="C19" i="14"/>
  <c r="C17" i="14" s="1"/>
  <c r="P46" i="13"/>
  <c r="P48" i="13" s="1"/>
  <c r="P49" i="13" s="1"/>
  <c r="R26" i="13"/>
  <c r="A16" i="14" l="1"/>
  <c r="V19" i="14"/>
  <c r="R17" i="14"/>
  <c r="A19" i="14"/>
  <c r="U17" i="14"/>
  <c r="T17" i="14"/>
  <c r="S17" i="14"/>
  <c r="J12" i="18"/>
  <c r="H12" i="18"/>
  <c r="L47" i="17" l="1"/>
  <c r="L48" i="17" s="1"/>
  <c r="L49" i="17" s="1"/>
  <c r="U16" i="18"/>
  <c r="I47" i="17"/>
  <c r="I48" i="17" s="1"/>
  <c r="I49" i="17" s="1"/>
  <c r="T16" i="18"/>
  <c r="V17" i="14"/>
  <c r="A17" i="14"/>
  <c r="P50" i="17"/>
  <c r="O50" i="17"/>
  <c r="L50" i="17"/>
  <c r="I50" i="17"/>
  <c r="F50" i="17"/>
  <c r="P50" i="13" l="1"/>
  <c r="O50" i="13"/>
  <c r="L50" i="13"/>
  <c r="I50" i="13"/>
  <c r="F50" i="13"/>
  <c r="P50" i="9" l="1"/>
  <c r="O50" i="9"/>
  <c r="L50" i="9"/>
  <c r="I50" i="9"/>
  <c r="F50" i="9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<sst xmlns="http://schemas.openxmlformats.org/spreadsheetml/2006/main" count="546" uniqueCount="235">
  <si>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</si>
  <si>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</si>
  <si>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</si>
  <si>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</si>
  <si>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</si>
  <si>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</si>
  <si>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</si>
  <si>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</si>
  <si>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</si>
  <si>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</si>
  <si>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</si>
  <si>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</si>
  <si>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</si>
  <si>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</si>
  <si>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</si>
  <si>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</si>
  <si>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</si>
  <si>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</si>
  <si>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</si>
  <si>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</si>
  <si>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</si>
  <si>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</si>
  <si>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</si>
  <si>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</si>
  <si>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</si>
  <si>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</si>
  <si>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</si>
  <si>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</si>
  <si>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</si>
  <si>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</si>
  <si>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</si>
  <si>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</si>
  <si>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</si>
  <si>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</si>
  <si>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</si>
  <si>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</si>
  <si>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</si>
  <si>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</si>
  <si>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</si>
  <si>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</si>
  <si>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</si>
  <si>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</si>
  <si>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</si>
  <si>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</si>
  <si>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</si>
  <si>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</si>
  <si>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</si>
  <si>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</si>
  <si>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</si>
  <si>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</si>
  <si>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</si>
  <si>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</si>
  <si>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</si>
  <si>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</si>
  <si>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</si>
  <si>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</si>
  <si>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</si>
  <si>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</si>
  <si>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</si>
  <si>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</si>
  <si>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</si>
  <si>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</si>
  <si>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</si>
  <si>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</si>
  <si>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</si>
  <si>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</si>
  <si>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</si>
  <si>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</si>
  <si>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</si>
  <si>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</si>
  <si>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</si>
  <si>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</si>
  <si>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</si>
  <si>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</si>
  <si>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</si>
  <si>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</si>
  <si>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</si>
  <si>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</si>
  <si>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</si>
  <si>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</si>
  <si>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</si>
  <si>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</si>
  <si>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</si>
  <si>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</si>
  <si>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</si>
  <si>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</si>
  <si>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</si>
  <si>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</si>
  <si>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</si>
  <si>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</si>
  <si>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</si>
  <si>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</si>
  <si>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</si>
  <si>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</si>
  <si>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</si>
  <si>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</si>
  <si>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</si>
  <si>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</si>
  <si>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CONCILIACIÓN Y ARBITRAJE</t>
  </si>
  <si>
    <t>2019-2022</t>
  </si>
  <si>
    <t>Histórico de objetivos estratégicos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</si>
  <si>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</si>
  <si>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</si>
  <si>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</si>
  <si>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Lograr una justicia pronta</t>
  </si>
  <si>
    <t>Fortalecer la estructura organizacional con procesos innovadores de transformación institucional</t>
  </si>
  <si>
    <t>Efectividad</t>
  </si>
  <si>
    <t>ACUMULADO 2023</t>
  </si>
  <si>
    <t>TRIMESTRAL</t>
  </si>
  <si>
    <t>ANUAL</t>
  </si>
  <si>
    <t>SEMESTRAL</t>
  </si>
  <si>
    <t>CUATRIMESTRAL</t>
  </si>
  <si>
    <t>BIMESTRAL</t>
  </si>
  <si>
    <t>MENSUAL</t>
  </si>
  <si>
    <t>Medir la disminución del tiempo promedio de la duración de los procesos</t>
  </si>
  <si>
    <t>&lt;= 170 días</t>
  </si>
  <si>
    <t xml:space="preserve"> &gt;170 días y &lt;=178 días</t>
  </si>
  <si>
    <t>&gt;= 178 días</t>
  </si>
  <si>
    <t>Cuadros de control
Reportes de expediente digital</t>
  </si>
  <si>
    <t>Días</t>
  </si>
  <si>
    <t>Dìas</t>
  </si>
  <si>
    <t>Director de Jurisdicción Societaria I
Director de Jurisdicción Societaria II
Director de Jurisdicción Societaria III</t>
  </si>
  <si>
    <t>Superintendente Delegado para Procedimientos Mercantiles</t>
  </si>
  <si>
    <t>Tiempo observado</t>
  </si>
  <si>
    <t>Tiempo máximo permitido</t>
  </si>
  <si>
    <t>% Cumplimiento</t>
  </si>
  <si>
    <t>Mantener tiempos de sentencias (tiempos del proceso)</t>
  </si>
  <si>
    <t>Proveedor Información</t>
  </si>
  <si>
    <t>Variable</t>
  </si>
  <si>
    <t>Trimestre 1</t>
  </si>
  <si>
    <t>Trimestre 2</t>
  </si>
  <si>
    <t>Trimestre 3</t>
  </si>
  <si>
    <t>Trimestre 4</t>
  </si>
  <si>
    <t>Observaciones</t>
  </si>
  <si>
    <t>Promedio</t>
  </si>
  <si>
    <t>Tiempo</t>
  </si>
  <si>
    <t>Trimestre II
2019</t>
  </si>
  <si>
    <t>Trimestre III 
2019</t>
  </si>
  <si>
    <t>Trimestre IV
2019</t>
  </si>
  <si>
    <t>Trimestre I
 2020</t>
  </si>
  <si>
    <t>Trimestre II
2020</t>
  </si>
  <si>
    <t>Trimestre III 
2020</t>
  </si>
  <si>
    <t>Trimestre IV
2020</t>
  </si>
  <si>
    <t>Trimestre I
2021</t>
  </si>
  <si>
    <t>Trimestre II
2021</t>
  </si>
  <si>
    <t>Trimestre III
2021</t>
  </si>
  <si>
    <t>Trimestre IV
2021</t>
  </si>
  <si>
    <t>Tiempo promedio en días hábiles</t>
  </si>
  <si>
    <t>Duración promedio en meses</t>
  </si>
  <si>
    <t>Días hábiles en el período</t>
  </si>
  <si>
    <t>Días hábilespromedio mes</t>
  </si>
  <si>
    <t>Mantener los tiempos definidos para la admisión de demandas</t>
  </si>
  <si>
    <t>Mantener los tiempos definidos de duración para la admisión de las demandas</t>
  </si>
  <si>
    <r>
      <rPr>
        <b/>
        <sz val="10"/>
        <rFont val="Arial"/>
        <family val="2"/>
      </rPr>
      <t xml:space="preserve">Tiempo observado: </t>
    </r>
    <r>
      <rPr>
        <sz val="10"/>
        <rFont val="Arial"/>
        <family val="2"/>
      </rPr>
      <t xml:space="preserve">Es el tiempo promedio registrado de duración de de respuesta para admisión o rechazo de demandas (Se tendrá en cuenta desde que incorpora a expediente digital)
</t>
    </r>
    <r>
      <rPr>
        <b/>
        <sz val="10"/>
        <rFont val="Arial"/>
        <family val="2"/>
      </rPr>
      <t xml:space="preserve">Tiempo máximo permitido: </t>
    </r>
    <r>
      <rPr>
        <sz val="10"/>
        <rFont val="Arial"/>
        <family val="2"/>
      </rPr>
      <t>Es el tiempo máximo promedio permitido para dar respuesta en admisión o rechazo</t>
    </r>
  </si>
  <si>
    <t>&lt;=20</t>
  </si>
  <si>
    <t>&gt;20 y &lt;=22</t>
  </si>
  <si>
    <t>&gt;22</t>
  </si>
  <si>
    <t>DÍAS</t>
  </si>
  <si>
    <t>Tiempo observado: es el tiempo promedio registrado de duración de de respuesta para admisión o rechazo de demandas (Se tendrá en cuenta desde que incorpora a expediente digital)</t>
  </si>
  <si>
    <t>Histórico duración procesos desde Q1 de 2019 a Q4 de 2021</t>
  </si>
  <si>
    <t>% de Cumplimiento</t>
  </si>
  <si>
    <t>Comportamiento histórico de tiempos de admisión de demandas</t>
  </si>
  <si>
    <t>Trimestre I
2019</t>
  </si>
  <si>
    <t>Trimestre III
2020</t>
  </si>
  <si>
    <t>Trimestre IV
 2020</t>
  </si>
  <si>
    <t>Trimestre III
2022</t>
  </si>
  <si>
    <t>Trimestre III
2023</t>
  </si>
  <si>
    <t>Tiempos duración admisión/rechazo de demandas</t>
  </si>
  <si>
    <t>Proporción de procesos qure fueron admitidos en el término legal</t>
  </si>
  <si>
    <t>Medir la proporción de procesos qure fueron admitidos en el término legal</t>
  </si>
  <si>
    <t>&gt;= 97%</t>
  </si>
  <si>
    <t>Número de procesos</t>
  </si>
  <si>
    <t>Meta (% procesos admitidos en término legal)</t>
  </si>
  <si>
    <t>%  real procesos admitidos en término legal</t>
  </si>
  <si>
    <t>% cumplimiento frente a la meta</t>
  </si>
  <si>
    <t>Fórmula del indicador</t>
  </si>
  <si>
    <t>Meta</t>
  </si>
  <si>
    <t>Datos TRIMESTRE I</t>
  </si>
  <si>
    <t>Resultado TRIMESTRE I</t>
  </si>
  <si>
    <t>Datos TRIMESTRE II</t>
  </si>
  <si>
    <t>Resultado TRIMESTRE II</t>
  </si>
  <si>
    <t>Datos TRIMESTRE III</t>
  </si>
  <si>
    <t>Resultado TRIMESTRE III</t>
  </si>
  <si>
    <t>Datos TRIMESTRE IV</t>
  </si>
  <si>
    <t>Resultado TRIMESTRE IV</t>
  </si>
  <si>
    <t>Resultado año</t>
  </si>
  <si>
    <t>Número de procesos admitidos dentro del término</t>
  </si>
  <si>
    <t>Trimestre I
 2021</t>
  </si>
  <si>
    <t>Trimestre III
 2021</t>
  </si>
  <si>
    <t>Trimestre IV
 2021</t>
  </si>
  <si>
    <t>Tiempo observado
-------------------------------------------
Tiempo máximo permitido</t>
  </si>
  <si>
    <t>Cuadros de control ubicado en sharepoint de la Delegatura 
Reportes de expediente digital</t>
  </si>
  <si>
    <r>
      <rPr>
        <b/>
        <sz val="10"/>
        <rFont val="Arial"/>
        <family val="2"/>
      </rPr>
      <t>Tiempo máximo permitido:</t>
    </r>
    <r>
      <rPr>
        <sz val="10"/>
        <rFont val="Arial"/>
        <family val="2"/>
      </rPr>
      <t xml:space="preserve"> es el tiempo máximo promedio permitido que debe durar un proceso</t>
    </r>
  </si>
  <si>
    <r>
      <rPr>
        <b/>
        <sz val="10"/>
        <rFont val="Arial"/>
        <family val="2"/>
      </rPr>
      <t>Tiempo observado:</t>
    </r>
    <r>
      <rPr>
        <sz val="10"/>
        <rFont val="Arial"/>
        <family val="2"/>
      </rPr>
      <t xml:space="preserve"> es el tiempo promedio registrado de duración de los procesos en el trimestre: el tiempo para fallar se mide a partir de la fecha de notificación del ultimo demandado.
</t>
    </r>
    <r>
      <rPr>
        <b/>
        <sz val="10"/>
        <rFont val="Arial"/>
        <family val="2"/>
      </rPr>
      <t>Tiempo máximo permitido:</t>
    </r>
    <r>
      <rPr>
        <sz val="10"/>
        <rFont val="Arial"/>
        <family val="2"/>
      </rPr>
      <t xml:space="preserve"> es el tiempo máximo promedio permitido que debe durar un proceso.</t>
    </r>
  </si>
  <si>
    <t>PROMEDIO ANUAL</t>
  </si>
  <si>
    <t>Trimestre I
2022</t>
  </si>
  <si>
    <t>Trimestre II
2022</t>
  </si>
  <si>
    <t>Trimestre IV
2022</t>
  </si>
  <si>
    <t>Trimestre I
2023</t>
  </si>
  <si>
    <t>Trimestre II
2023</t>
  </si>
  <si>
    <t>Trimestre IV
2023</t>
  </si>
  <si>
    <r>
      <rPr>
        <b/>
        <sz val="10"/>
        <rFont val="Arial"/>
        <family val="2"/>
      </rPr>
      <t>Tiempo observado:</t>
    </r>
    <r>
      <rPr>
        <sz val="10"/>
        <rFont val="Arial"/>
        <family val="2"/>
      </rPr>
      <t xml:space="preserve"> es el tiempo promedio registrado de duración de los procesos en el trimestre: el tiempo para fallar se mide a partir de la fecha de notificación del último demandado.</t>
    </r>
  </si>
  <si>
    <r>
      <rPr>
        <sz val="10"/>
        <rFont val="Arial"/>
        <family val="2"/>
      </rPr>
      <t>Que la duración de los procesos no exceda el tiempo máximo permitido que es</t>
    </r>
    <r>
      <rPr>
        <b/>
        <sz val="10"/>
        <rFont val="Arial"/>
        <family val="2"/>
      </rPr>
      <t>:  170 días</t>
    </r>
  </si>
  <si>
    <t>Análisis Semestre 1:</t>
  </si>
  <si>
    <t>Análisis Semestre 2:</t>
  </si>
  <si>
    <t>% Resultado</t>
  </si>
  <si>
    <t>Tiempo observado
------------------------------------------
 Tiempo máximo permitido</t>
  </si>
  <si>
    <r>
      <rPr>
        <sz val="10"/>
        <rFont val="Arial"/>
        <family val="2"/>
      </rPr>
      <t xml:space="preserve">Que la duración (tiempo de respuesta) en admisión o rechazo no supere:  </t>
    </r>
    <r>
      <rPr>
        <b/>
        <sz val="10"/>
        <rFont val="Arial"/>
        <family val="2"/>
      </rPr>
      <t xml:space="preserve">  20 días</t>
    </r>
  </si>
  <si>
    <r>
      <rPr>
        <b/>
        <sz val="10"/>
        <rFont val="Arial"/>
        <family val="2"/>
      </rPr>
      <t>Tiempo observado:</t>
    </r>
    <r>
      <rPr>
        <sz val="10"/>
        <rFont val="Arial"/>
        <family val="2"/>
      </rPr>
      <t xml:space="preserve"> es el tiempo promedio registrado de duración de de respuesta para admisión o rechazo de demandas (Se tendrá en cuenta desde que incorpora a expediente digital)</t>
    </r>
  </si>
  <si>
    <r>
      <rPr>
        <b/>
        <sz val="10"/>
        <rFont val="Arial"/>
        <family val="2"/>
      </rPr>
      <t>Tiempo máximo permitido:</t>
    </r>
    <r>
      <rPr>
        <sz val="10"/>
        <rFont val="Arial"/>
        <family val="2"/>
      </rPr>
      <t xml:space="preserve"> es el tiempo máximo promedio permitido para dar respuesta en admisión o rechazo</t>
    </r>
  </si>
  <si>
    <t>POMEDIO AÑO</t>
  </si>
  <si>
    <t>Histórico duración procesos desde Q2 de 2019 a Q4 de 2023</t>
  </si>
  <si>
    <t>Trimestre I 2022</t>
  </si>
  <si>
    <t>Trimestre I 2023</t>
  </si>
  <si>
    <t>Version: 004</t>
  </si>
  <si>
    <t>(Numerador /Denomidador)
-------------------------------------------
Meta</t>
  </si>
  <si>
    <r>
      <rPr>
        <b/>
        <sz val="10"/>
        <rFont val="Arial"/>
        <family val="2"/>
      </rPr>
      <t>Numerador:</t>
    </r>
    <r>
      <rPr>
        <sz val="10"/>
        <rFont val="Arial"/>
        <family val="2"/>
      </rPr>
      <t xml:space="preserve"> Número de procesos admitidos en el trimestre bajo medición dentro de los 30 días hábiles siguientes a la presentación de la demanda
</t>
    </r>
    <r>
      <rPr>
        <b/>
        <sz val="10"/>
        <rFont val="Arial"/>
        <family val="2"/>
      </rPr>
      <t>Denominador:</t>
    </r>
    <r>
      <rPr>
        <sz val="10"/>
        <rFont val="Arial"/>
        <family val="2"/>
      </rPr>
      <t xml:space="preserve">  Número total de procesos admitidos durante el trimestre</t>
    </r>
  </si>
  <si>
    <t>Entre 90% y 96,9%</t>
  </si>
  <si>
    <t>Inferior a 90%</t>
  </si>
  <si>
    <r>
      <rPr>
        <b/>
        <sz val="10"/>
        <rFont val="Arial"/>
        <family val="2"/>
      </rPr>
      <t>Numerador:</t>
    </r>
    <r>
      <rPr>
        <sz val="10"/>
        <rFont val="Arial"/>
        <family val="2"/>
      </rPr>
      <t xml:space="preserve"> Número de procesos admitidos en el trimestre bajo medición dentro de los 30 días hábiles siguientes a la presentación de la demanda</t>
    </r>
  </si>
  <si>
    <r>
      <rPr>
        <b/>
        <sz val="10"/>
        <rFont val="Arial"/>
        <family val="2"/>
      </rPr>
      <t>Denominador:</t>
    </r>
    <r>
      <rPr>
        <sz val="10"/>
        <rFont val="Arial"/>
        <family val="2"/>
      </rPr>
      <t xml:space="preserve">  Número total de procesos admitidos durante el trimestre</t>
    </r>
  </si>
  <si>
    <t>% resultado frente a la meta</t>
  </si>
  <si>
    <t>Trimestre I
 2022</t>
  </si>
  <si>
    <t>Trimestre IV
 2022</t>
  </si>
  <si>
    <t>Trimestre I
 2023</t>
  </si>
  <si>
    <t>Trimestre III
 2023</t>
  </si>
  <si>
    <t>Trimestre IV
 2023</t>
  </si>
  <si>
    <t>Trimestre III
 2022</t>
  </si>
  <si>
    <t>Proporción de procesos que fueron admitidos en el término legal</t>
  </si>
  <si>
    <t>15 procesos</t>
  </si>
  <si>
    <t>19 procesos</t>
  </si>
  <si>
    <t>13 procesos</t>
  </si>
  <si>
    <t>18 procesos</t>
  </si>
  <si>
    <t>Promedio Semestre I</t>
  </si>
  <si>
    <t>Promedio Semestre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</si>
</sst>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0.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sz val="12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0"/>
      <color rgb="FF0000FF"/>
      <name val="Arial"/>
      <family val="2"/>
    </font>
    <font>
      <b/>
      <sz val="11"/>
      <color indexed="9"/>
      <name val="Arial"/>
      <family val="2"/>
    </font>
    <font>
      <b/>
      <sz val="11"/>
      <color rgb="FF0033CC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99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372">
    <xf numFmtId="0" fontId="0" fillId="0" borderId="0" xfId="0"/>
    <xf numFmtId="0" fontId="32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32" fillId="29" borderId="0" xfId="0" applyFont="1" applyFill="1" applyAlignment="1" applyProtection="1">
      <alignment vertical="center" wrapText="1"/>
      <protection locked="0"/>
    </xf>
    <xf numFmtId="0" fontId="32" fillId="29" borderId="0" xfId="0" applyFont="1" applyFill="1" applyAlignment="1" applyProtection="1">
      <alignment horizontal="center" vertical="center" wrapText="1"/>
      <protection locked="0"/>
    </xf>
    <xf numFmtId="0" fontId="33" fillId="29" borderId="0" xfId="0" applyFont="1" applyFill="1" applyAlignment="1" applyProtection="1">
      <alignment horizontal="center" vertical="center" wrapText="1"/>
      <protection locked="0"/>
    </xf>
    <xf numFmtId="0" fontId="33" fillId="29" borderId="0" xfId="0" applyFont="1" applyFill="1" applyAlignment="1" applyProtection="1">
      <alignment vertical="center" wrapText="1"/>
      <protection locked="0"/>
    </xf>
    <xf numFmtId="0" fontId="2" fillId="29" borderId="0" xfId="0" applyFont="1" applyFill="1" applyAlignment="1" applyProtection="1">
      <alignment horizontal="center" vertical="center" wrapText="1"/>
      <protection locked="0"/>
    </xf>
    <xf numFmtId="0" fontId="1" fillId="29" borderId="0" xfId="0" applyFont="1" applyFill="1" applyAlignment="1" applyProtection="1">
      <alignment vertical="center" wrapText="1"/>
      <protection locked="0"/>
    </xf>
    <xf numFmtId="0" fontId="2" fillId="29" borderId="0" xfId="0" applyFont="1" applyFill="1" applyAlignment="1" applyProtection="1">
      <alignment horizontal="left" vertical="center" wrapText="1"/>
      <protection locked="0"/>
    </xf>
    <xf numFmtId="0" fontId="33" fillId="29" borderId="0" xfId="0" applyFont="1" applyFill="1" applyAlignment="1" applyProtection="1">
      <alignment horizontal="left" vertical="center"/>
      <protection locked="0"/>
    </xf>
    <xf numFmtId="0" fontId="33" fillId="29" borderId="0" xfId="0" applyFont="1" applyFill="1" applyAlignment="1" applyProtection="1">
      <alignment horizontal="left" vertical="center" wrapText="1"/>
      <protection locked="0"/>
    </xf>
    <xf numFmtId="0" fontId="34" fillId="25" borderId="0" xfId="0" applyFont="1" applyFill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0" xfId="32" applyFill="1" applyBorder="1" applyAlignment="1">
      <alignment horizontal="center" vertical="center" wrapText="1"/>
    </xf>
    <xf numFmtId="0" fontId="2" fillId="25" borderId="17" xfId="32" applyFont="1" applyFill="1" applyBorder="1" applyAlignment="1">
      <alignment vertical="center" wrapText="1"/>
    </xf>
    <xf numFmtId="0" fontId="2" fillId="25" borderId="23" xfId="32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5" borderId="14" xfId="32" applyFont="1" applyFill="1" applyBorder="1" applyAlignment="1">
      <alignment horizontal="left" vertical="center" wrapText="1"/>
    </xf>
    <xf numFmtId="0" fontId="2" fillId="25" borderId="49" xfId="32" applyFont="1" applyFill="1" applyBorder="1" applyAlignment="1">
      <alignment vertical="center" wrapText="1"/>
    </xf>
    <xf numFmtId="0" fontId="2" fillId="25" borderId="16" xfId="32" applyFont="1" applyFill="1" applyBorder="1" applyAlignment="1">
      <alignment vertical="center" wrapText="1"/>
    </xf>
    <xf numFmtId="0" fontId="1" fillId="0" borderId="0" xfId="32" applyAlignment="1" applyProtection="1">
      <alignment vertical="center" wrapText="1"/>
      <protection locked="0"/>
    </xf>
    <xf numFmtId="0" fontId="1" fillId="0" borderId="0" xfId="32" applyAlignment="1" applyProtection="1">
      <alignment horizontal="center" vertical="center" wrapText="1"/>
      <protection locked="0"/>
    </xf>
    <xf numFmtId="0" fontId="1" fillId="0" borderId="0" xfId="32" applyAlignment="1">
      <alignment vertical="center" wrapText="1"/>
    </xf>
    <xf numFmtId="0" fontId="41" fillId="0" borderId="23" xfId="32" applyFont="1" applyBorder="1" applyAlignment="1" applyProtection="1">
      <alignment horizontal="center" vertical="center" wrapText="1"/>
      <protection locked="0"/>
    </xf>
    <xf numFmtId="1" fontId="41" fillId="31" borderId="23" xfId="32" applyNumberFormat="1" applyFont="1" applyFill="1" applyBorder="1" applyAlignment="1" applyProtection="1">
      <alignment horizontal="center" vertical="center" wrapText="1"/>
      <protection locked="0"/>
    </xf>
    <xf numFmtId="0" fontId="22" fillId="0" borderId="48" xfId="32" applyFont="1" applyBorder="1" applyAlignment="1" applyProtection="1">
      <alignment vertical="center" wrapText="1"/>
      <protection locked="0"/>
    </xf>
    <xf numFmtId="1" fontId="1" fillId="0" borderId="48" xfId="32" applyNumberFormat="1" applyBorder="1" applyAlignment="1" applyProtection="1">
      <alignment horizontal="center" vertical="center" wrapText="1"/>
      <protection locked="0"/>
    </xf>
    <xf numFmtId="1" fontId="42" fillId="0" borderId="48" xfId="32" applyNumberFormat="1" applyFont="1" applyBorder="1" applyAlignment="1" applyProtection="1">
      <alignment horizontal="center" vertical="center" wrapText="1"/>
      <protection locked="0"/>
    </xf>
    <xf numFmtId="1" fontId="1" fillId="0" borderId="48" xfId="69" applyNumberFormat="1" applyFont="1" applyFill="1" applyBorder="1" applyAlignment="1" applyProtection="1">
      <alignment horizontal="center" vertical="center" wrapText="1"/>
      <protection locked="0"/>
    </xf>
    <xf numFmtId="1" fontId="1" fillId="0" borderId="48" xfId="69" applyNumberFormat="1" applyFont="1" applyFill="1" applyBorder="1" applyAlignment="1" applyProtection="1">
      <alignment vertical="center" wrapText="1"/>
    </xf>
    <xf numFmtId="0" fontId="1" fillId="0" borderId="23" xfId="32" applyBorder="1" applyAlignment="1" applyProtection="1">
      <alignment horizontal="left" vertical="center" wrapText="1"/>
      <protection locked="0"/>
    </xf>
    <xf numFmtId="165" fontId="1" fillId="0" borderId="23" xfId="32" applyNumberFormat="1" applyBorder="1" applyAlignment="1" applyProtection="1">
      <alignment horizontal="center" vertical="center" wrapText="1"/>
      <protection locked="0"/>
    </xf>
    <xf numFmtId="0" fontId="1" fillId="0" borderId="23" xfId="32" applyBorder="1" applyAlignment="1" applyProtection="1">
      <alignment horizontal="center" vertical="center" wrapText="1"/>
      <protection locked="0"/>
    </xf>
    <xf numFmtId="2" fontId="41" fillId="31" borderId="23" xfId="32" applyNumberFormat="1" applyFont="1" applyFill="1" applyBorder="1" applyAlignment="1" applyProtection="1">
      <alignment horizontal="center" vertical="center" wrapText="1"/>
      <protection locked="0"/>
    </xf>
    <xf numFmtId="2" fontId="1" fillId="0" borderId="23" xfId="32" applyNumberFormat="1" applyBorder="1" applyAlignment="1" applyProtection="1">
      <alignment horizontal="center" vertical="center" wrapText="1"/>
      <protection locked="0"/>
    </xf>
    <xf numFmtId="0" fontId="39" fillId="24" borderId="23" xfId="0" applyFont="1" applyFill="1" applyBorder="1" applyAlignment="1">
      <alignment horizontal="center" vertical="center" wrapText="1"/>
    </xf>
    <xf numFmtId="0" fontId="40" fillId="0" borderId="23" xfId="32" applyFont="1" applyBorder="1" applyAlignment="1">
      <alignment vertical="center" wrapText="1"/>
    </xf>
    <xf numFmtId="0" fontId="37" fillId="0" borderId="23" xfId="32" applyFont="1" applyBorder="1" applyAlignment="1">
      <alignment vertical="center" wrapText="1"/>
    </xf>
    <xf numFmtId="165" fontId="1" fillId="0" borderId="0" xfId="32" applyNumberFormat="1" applyAlignment="1" applyProtection="1">
      <alignment horizontal="center" vertical="center" wrapText="1"/>
      <protection locked="0"/>
    </xf>
    <xf numFmtId="0" fontId="2" fillId="32" borderId="23" xfId="32" applyFont="1" applyFill="1" applyBorder="1" applyAlignment="1" applyProtection="1">
      <alignment horizontal="center" vertical="center" wrapText="1"/>
      <protection locked="0"/>
    </xf>
    <xf numFmtId="0" fontId="2" fillId="32" borderId="33" xfId="32" applyFont="1" applyFill="1" applyBorder="1" applyAlignment="1" applyProtection="1">
      <alignment horizontal="center" vertical="center" wrapText="1"/>
      <protection locked="0"/>
    </xf>
    <xf numFmtId="0" fontId="2" fillId="32" borderId="35" xfId="32" applyFont="1" applyFill="1" applyBorder="1" applyAlignment="1" applyProtection="1">
      <alignment vertical="center" wrapText="1"/>
      <protection locked="0"/>
    </xf>
    <xf numFmtId="0" fontId="2" fillId="25" borderId="50" xfId="32" applyFont="1" applyFill="1" applyBorder="1" applyAlignment="1">
      <alignment vertical="center" wrapText="1"/>
    </xf>
    <xf numFmtId="0" fontId="37" fillId="0" borderId="0" xfId="32" applyFont="1" applyAlignment="1">
      <alignment horizontal="center" vertical="center" wrapText="1"/>
    </xf>
    <xf numFmtId="0" fontId="40" fillId="0" borderId="0" xfId="0" applyFont="1" applyProtection="1">
      <protection locked="0"/>
    </xf>
    <xf numFmtId="0" fontId="43" fillId="24" borderId="55" xfId="0" applyFont="1" applyFill="1" applyBorder="1" applyAlignment="1">
      <alignment horizontal="center" vertical="center" wrapText="1"/>
    </xf>
    <xf numFmtId="0" fontId="43" fillId="24" borderId="56" xfId="0" applyFont="1" applyFill="1" applyBorder="1" applyAlignment="1">
      <alignment horizontal="center" vertical="center" wrapText="1"/>
    </xf>
    <xf numFmtId="0" fontId="40" fillId="0" borderId="58" xfId="32" applyFont="1" applyBorder="1" applyAlignment="1">
      <alignment vertical="center" wrapText="1"/>
    </xf>
    <xf numFmtId="0" fontId="40" fillId="0" borderId="59" xfId="32" applyFont="1" applyBorder="1" applyAlignment="1" applyProtection="1">
      <alignment horizontal="center" vertical="center" wrapText="1"/>
      <protection locked="0"/>
    </xf>
    <xf numFmtId="1" fontId="1" fillId="0" borderId="48" xfId="69" applyNumberFormat="1" applyFont="1" applyFill="1" applyBorder="1" applyAlignment="1" applyProtection="1">
      <alignment horizontal="center" vertical="center" wrapText="1"/>
    </xf>
    <xf numFmtId="165" fontId="1" fillId="33" borderId="23" xfId="32" applyNumberFormat="1" applyFill="1" applyBorder="1" applyAlignment="1" applyProtection="1">
      <alignment horizontal="center" vertical="center" wrapText="1"/>
      <protection locked="0"/>
    </xf>
    <xf numFmtId="0" fontId="1" fillId="33" borderId="23" xfId="32" applyFill="1" applyBorder="1" applyAlignment="1" applyProtection="1">
      <alignment horizontal="center" vertical="center" wrapText="1"/>
      <protection locked="0"/>
    </xf>
    <xf numFmtId="2" fontId="1" fillId="33" borderId="23" xfId="32" applyNumberFormat="1" applyFill="1" applyBorder="1" applyAlignment="1" applyProtection="1">
      <alignment horizontal="center" vertical="center" wrapText="1"/>
      <protection locked="0"/>
    </xf>
    <xf numFmtId="0" fontId="45" fillId="33" borderId="23" xfId="32" applyFont="1" applyFill="1" applyBorder="1" applyAlignment="1" applyProtection="1">
      <alignment horizontal="center" vertical="center" wrapText="1"/>
      <protection locked="0"/>
    </xf>
    <xf numFmtId="1" fontId="46" fillId="33" borderId="48" xfId="69" applyNumberFormat="1" applyFont="1" applyFill="1" applyBorder="1" applyAlignment="1" applyProtection="1">
      <alignment horizontal="center" vertical="center" wrapText="1"/>
      <protection locked="0"/>
    </xf>
    <xf numFmtId="0" fontId="0" fillId="25" borderId="0" xfId="0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32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vertical="center"/>
    </xf>
    <xf numFmtId="165" fontId="0" fillId="25" borderId="0" xfId="0" applyNumberFormat="1" applyFill="1" applyAlignment="1" applyProtection="1">
      <alignment vertical="center"/>
      <protection locked="0"/>
    </xf>
    <xf numFmtId="0" fontId="2" fillId="26" borderId="9" xfId="0" applyFont="1" applyFill="1" applyBorder="1" applyAlignment="1">
      <alignment horizontal="center" vertical="center" wrapText="1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15" xfId="32" applyFont="1" applyFill="1" applyBorder="1" applyAlignment="1">
      <alignment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21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2" fillId="25" borderId="23" xfId="32" applyFont="1" applyFill="1" applyBorder="1" applyAlignment="1">
      <alignment horizontal="center" vertical="center"/>
    </xf>
    <xf numFmtId="0" fontId="2" fillId="25" borderId="48" xfId="32" applyFont="1" applyFill="1" applyBorder="1" applyAlignment="1">
      <alignment horizontal="center" vertical="center"/>
    </xf>
    <xf numFmtId="0" fontId="2" fillId="25" borderId="17" xfId="32" applyFont="1" applyFill="1" applyBorder="1" applyAlignment="1">
      <alignment horizontal="center" vertical="center"/>
    </xf>
    <xf numFmtId="9" fontId="2" fillId="30" borderId="17" xfId="34" applyFont="1" applyFill="1" applyBorder="1" applyAlignment="1" applyProtection="1">
      <alignment horizontal="center" vertical="center"/>
    </xf>
    <xf numFmtId="164" fontId="2" fillId="25" borderId="17" xfId="34" applyNumberFormat="1" applyFont="1" applyFill="1" applyBorder="1" applyAlignment="1" applyProtection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3" fillId="25" borderId="22" xfId="0" applyFont="1" applyFill="1" applyBorder="1" applyAlignment="1" applyProtection="1">
      <alignment vertical="center"/>
      <protection locked="0"/>
    </xf>
    <xf numFmtId="9" fontId="3" fillId="25" borderId="22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29" borderId="0" xfId="0" applyFont="1" applyFill="1" applyAlignment="1" applyProtection="1">
      <alignment vertical="center"/>
      <protection locked="0"/>
    </xf>
    <xf numFmtId="0" fontId="32" fillId="29" borderId="0" xfId="0" applyFont="1" applyFill="1" applyAlignment="1" applyProtection="1">
      <alignment vertical="center"/>
      <protection locked="0"/>
    </xf>
    <xf numFmtId="0" fontId="36" fillId="0" borderId="0" xfId="32" applyFont="1" applyAlignment="1">
      <alignment vertical="center"/>
    </xf>
    <xf numFmtId="0" fontId="31" fillId="25" borderId="0" xfId="0" applyFont="1" applyFill="1" applyAlignment="1" applyProtection="1">
      <alignment vertical="center"/>
      <protection locked="0"/>
    </xf>
    <xf numFmtId="0" fontId="33" fillId="29" borderId="0" xfId="0" applyFont="1" applyFill="1" applyAlignment="1" applyProtection="1">
      <alignment vertical="center"/>
      <protection locked="0"/>
    </xf>
    <xf numFmtId="0" fontId="2" fillId="29" borderId="0" xfId="0" applyFont="1" applyFill="1" applyAlignment="1" applyProtection="1">
      <alignment vertical="center"/>
      <protection locked="0"/>
    </xf>
    <xf numFmtId="1" fontId="2" fillId="25" borderId="23" xfId="32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2" fontId="37" fillId="0" borderId="23" xfId="32" applyNumberFormat="1" applyFont="1" applyBorder="1" applyAlignment="1">
      <alignment horizontal="center" vertical="center" wrapText="1"/>
    </xf>
    <xf numFmtId="0" fontId="37" fillId="0" borderId="23" xfId="32" applyFont="1" applyBorder="1" applyAlignment="1">
      <alignment horizontal="center" vertical="center" wrapText="1"/>
    </xf>
    <xf numFmtId="0" fontId="33" fillId="34" borderId="15" xfId="32" applyFont="1" applyFill="1" applyBorder="1" applyAlignment="1" applyProtection="1">
      <alignment horizontal="center" vertical="center" wrapText="1"/>
      <protection locked="0"/>
    </xf>
    <xf numFmtId="0" fontId="33" fillId="34" borderId="20" xfId="32" applyFont="1" applyFill="1" applyBorder="1" applyAlignment="1" applyProtection="1">
      <alignment horizontal="center" vertical="center" wrapText="1"/>
      <protection locked="0"/>
    </xf>
    <xf numFmtId="0" fontId="33" fillId="34" borderId="21" xfId="32" applyFont="1" applyFill="1" applyBorder="1" applyAlignment="1" applyProtection="1">
      <alignment horizontal="center" vertical="center" wrapText="1"/>
      <protection locked="0"/>
    </xf>
    <xf numFmtId="0" fontId="33" fillId="34" borderId="19" xfId="32" applyFont="1" applyFill="1" applyBorder="1" applyAlignment="1" applyProtection="1">
      <alignment horizontal="center" vertical="center" wrapText="1"/>
      <protection locked="0"/>
    </xf>
    <xf numFmtId="9" fontId="2" fillId="25" borderId="48" xfId="34" applyFont="1" applyFill="1" applyBorder="1" applyAlignment="1" applyProtection="1">
      <alignment horizontal="center" vertical="center"/>
    </xf>
    <xf numFmtId="0" fontId="2" fillId="25" borderId="62" xfId="32" applyFont="1" applyFill="1" applyBorder="1" applyAlignment="1">
      <alignment horizontal="center" vertical="center"/>
    </xf>
    <xf numFmtId="9" fontId="2" fillId="25" borderId="62" xfId="34" applyFont="1" applyFill="1" applyBorder="1" applyAlignment="1" applyProtection="1">
      <alignment horizontal="center" vertical="center"/>
    </xf>
    <xf numFmtId="0" fontId="2" fillId="25" borderId="14" xfId="32" applyFont="1" applyFill="1" applyBorder="1" applyAlignment="1">
      <alignment vertical="center" wrapText="1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0" fillId="29" borderId="0" xfId="0" applyFill="1" applyAlignment="1">
      <alignment horizontal="center" vertical="center"/>
    </xf>
    <xf numFmtId="0" fontId="0" fillId="29" borderId="0" xfId="0" applyFill="1"/>
    <xf numFmtId="0" fontId="22" fillId="29" borderId="0" xfId="0" applyFont="1" applyFill="1" applyAlignment="1">
      <alignment horizontal="center"/>
    </xf>
    <xf numFmtId="0" fontId="0" fillId="29" borderId="0" xfId="0" applyFill="1" applyAlignment="1">
      <alignment horizontal="left"/>
    </xf>
    <xf numFmtId="0" fontId="23" fillId="2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5" borderId="10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38" fillId="24" borderId="20" xfId="0" applyFont="1" applyFill="1" applyBorder="1" applyAlignment="1">
      <alignment horizontal="center" vertical="center" wrapText="1"/>
    </xf>
    <xf numFmtId="0" fontId="37" fillId="0" borderId="17" xfId="32" applyFont="1" applyBorder="1" applyAlignment="1">
      <alignment vertical="center" wrapText="1"/>
    </xf>
    <xf numFmtId="0" fontId="37" fillId="0" borderId="17" xfId="32" applyFont="1" applyBorder="1" applyAlignment="1" applyProtection="1">
      <alignment horizontal="center" vertical="center" wrapText="1"/>
      <protection locked="0"/>
    </xf>
    <xf numFmtId="0" fontId="37" fillId="0" borderId="53" xfId="32" applyFont="1" applyBorder="1" applyAlignment="1">
      <alignment vertical="center" wrapText="1"/>
    </xf>
    <xf numFmtId="0" fontId="37" fillId="0" borderId="53" xfId="32" applyFont="1" applyBorder="1" applyAlignment="1" applyProtection="1">
      <alignment horizontal="center" vertical="center" wrapText="1"/>
      <protection locked="0"/>
    </xf>
    <xf numFmtId="0" fontId="39" fillId="24" borderId="17" xfId="0" applyFont="1" applyFill="1" applyBorder="1" applyAlignment="1">
      <alignment horizontal="center" vertical="center" wrapText="1"/>
    </xf>
    <xf numFmtId="0" fontId="3" fillId="24" borderId="17" xfId="0" applyFont="1" applyFill="1" applyBorder="1" applyAlignment="1">
      <alignment horizontal="center" vertical="center" wrapText="1"/>
    </xf>
    <xf numFmtId="1" fontId="37" fillId="0" borderId="53" xfId="32" applyNumberFormat="1" applyFont="1" applyBorder="1" applyAlignment="1">
      <alignment horizontal="center" vertical="center" wrapText="1"/>
    </xf>
    <xf numFmtId="1" fontId="37" fillId="0" borderId="17" xfId="32" applyNumberFormat="1" applyFont="1" applyBorder="1" applyAlignment="1">
      <alignment horizontal="center" vertical="center" wrapText="1"/>
    </xf>
    <xf numFmtId="0" fontId="1" fillId="0" borderId="15" xfId="32" applyBorder="1" applyAlignment="1" applyProtection="1">
      <alignment horizontal="center" vertical="center" wrapText="1"/>
      <protection locked="0"/>
    </xf>
    <xf numFmtId="0" fontId="1" fillId="0" borderId="20" xfId="32" applyBorder="1" applyAlignment="1" applyProtection="1">
      <alignment horizontal="center" vertical="center" wrapText="1"/>
      <protection locked="0"/>
    </xf>
    <xf numFmtId="0" fontId="1" fillId="0" borderId="19" xfId="32" applyBorder="1" applyAlignment="1" applyProtection="1">
      <alignment horizontal="center" vertical="center" wrapText="1"/>
      <protection locked="0"/>
    </xf>
    <xf numFmtId="164" fontId="1" fillId="0" borderId="14" xfId="48" applyNumberFormat="1" applyFont="1" applyFill="1" applyBorder="1" applyAlignment="1" applyProtection="1">
      <alignment horizontal="center" vertical="center" wrapText="1"/>
      <protection locked="0"/>
    </xf>
    <xf numFmtId="9" fontId="1" fillId="0" borderId="17" xfId="48" applyFont="1" applyFill="1" applyBorder="1" applyAlignment="1" applyProtection="1">
      <alignment horizontal="center" vertical="center" wrapText="1"/>
      <protection locked="0"/>
    </xf>
    <xf numFmtId="164" fontId="1" fillId="0" borderId="17" xfId="48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32" applyBorder="1" applyAlignment="1" applyProtection="1">
      <alignment horizontal="center" vertical="center" wrapText="1"/>
      <protection locked="0"/>
    </xf>
    <xf numFmtId="9" fontId="1" fillId="0" borderId="61" xfId="48" applyFont="1" applyFill="1" applyBorder="1" applyAlignment="1" applyProtection="1">
      <alignment horizontal="center" vertical="center" wrapText="1"/>
      <protection locked="0"/>
    </xf>
    <xf numFmtId="9" fontId="1" fillId="0" borderId="14" xfId="48" applyFont="1" applyFill="1" applyBorder="1" applyAlignment="1" applyProtection="1">
      <alignment horizontal="center" vertical="center" wrapText="1"/>
      <protection locked="0"/>
    </xf>
    <xf numFmtId="164" fontId="1" fillId="0" borderId="18" xfId="48" applyNumberFormat="1" applyFont="1" applyFill="1" applyBorder="1" applyAlignment="1" applyProtection="1">
      <alignment horizontal="center" vertical="center" wrapText="1"/>
      <protection locked="0"/>
    </xf>
    <xf numFmtId="164" fontId="1" fillId="0" borderId="61" xfId="48" applyNumberFormat="1" applyFont="1" applyFill="1" applyBorder="1" applyAlignment="1" applyProtection="1">
      <alignment horizontal="center" vertical="center" wrapText="1"/>
      <protection locked="0"/>
    </xf>
    <xf numFmtId="0" fontId="33" fillId="35" borderId="15" xfId="32" applyFont="1" applyFill="1" applyBorder="1" applyAlignment="1" applyProtection="1">
      <alignment horizontal="center" vertical="center" wrapText="1"/>
      <protection locked="0"/>
    </xf>
    <xf numFmtId="0" fontId="33" fillId="35" borderId="20" xfId="32" applyFont="1" applyFill="1" applyBorder="1" applyAlignment="1" applyProtection="1">
      <alignment horizontal="center" vertical="center" wrapText="1"/>
      <protection locked="0"/>
    </xf>
    <xf numFmtId="0" fontId="33" fillId="35" borderId="19" xfId="32" applyFont="1" applyFill="1" applyBorder="1" applyAlignment="1" applyProtection="1">
      <alignment horizontal="center" vertical="center" wrapText="1"/>
      <protection locked="0"/>
    </xf>
    <xf numFmtId="0" fontId="23" fillId="0" borderId="0" xfId="32" applyFont="1" applyAlignment="1" applyProtection="1">
      <alignment horizontal="center" vertical="center" wrapText="1"/>
      <protection locked="0"/>
    </xf>
    <xf numFmtId="9" fontId="2" fillId="25" borderId="23" xfId="32" applyNumberFormat="1" applyFont="1" applyFill="1" applyBorder="1" applyAlignment="1">
      <alignment horizontal="center" vertical="center"/>
    </xf>
    <xf numFmtId="164" fontId="2" fillId="25" borderId="48" xfId="32" applyNumberFormat="1" applyFont="1" applyFill="1" applyBorder="1" applyAlignment="1">
      <alignment horizontal="center" vertical="center"/>
    </xf>
    <xf numFmtId="164" fontId="2" fillId="30" borderId="17" xfId="34" applyNumberFormat="1" applyFont="1" applyFill="1" applyBorder="1" applyAlignment="1" applyProtection="1">
      <alignment horizontal="center" vertical="center"/>
    </xf>
    <xf numFmtId="0" fontId="1" fillId="25" borderId="25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39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0" fillId="0" borderId="35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40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7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2" xfId="32" applyFont="1" applyBorder="1" applyAlignment="1" applyProtection="1">
      <alignment horizontal="center" vertical="center"/>
      <protection locked="0"/>
    </xf>
    <xf numFmtId="0" fontId="2" fillId="0" borderId="24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2" xfId="32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2" xfId="32" applyFont="1" applyFill="1" applyBorder="1" applyAlignment="1" applyProtection="1">
      <alignment horizontal="center" vertical="center"/>
      <protection locked="0"/>
    </xf>
    <xf numFmtId="0" fontId="3" fillId="25" borderId="24" xfId="32" applyFont="1" applyFill="1" applyBorder="1" applyAlignment="1" applyProtection="1">
      <alignment horizontal="center" vertical="center"/>
      <protection locked="0"/>
    </xf>
    <xf numFmtId="0" fontId="2" fillId="25" borderId="22" xfId="32" applyFont="1" applyFill="1" applyBorder="1" applyAlignment="1" applyProtection="1">
      <alignment horizontal="center" vertical="center"/>
      <protection locked="0"/>
    </xf>
    <xf numFmtId="0" fontId="2" fillId="25" borderId="24" xfId="32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2" xfId="32" applyBorder="1" applyAlignment="1" applyProtection="1">
      <alignment horizontal="center" vertical="center"/>
      <protection locked="0"/>
    </xf>
    <xf numFmtId="0" fontId="1" fillId="0" borderId="24" xfId="32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>
      <alignment horizontal="left" vertical="center"/>
    </xf>
    <xf numFmtId="0" fontId="3" fillId="24" borderId="22" xfId="0" applyFont="1" applyFill="1" applyBorder="1" applyAlignment="1">
      <alignment horizontal="left" vertical="center"/>
    </xf>
    <xf numFmtId="0" fontId="3" fillId="24" borderId="24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2" xfId="32" applyFill="1" applyBorder="1" applyAlignment="1" applyProtection="1">
      <alignment horizontal="center" vertical="center"/>
      <protection locked="0"/>
    </xf>
    <xf numFmtId="0" fontId="1" fillId="25" borderId="24" xfId="32" applyFill="1" applyBorder="1" applyAlignment="1" applyProtection="1">
      <alignment horizontal="center" vertical="center"/>
      <protection locked="0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>
      <alignment horizontal="center" vertical="center"/>
    </xf>
    <xf numFmtId="0" fontId="3" fillId="25" borderId="22" xfId="32" applyFont="1" applyFill="1" applyBorder="1" applyAlignment="1">
      <alignment horizontal="center" vertical="center"/>
    </xf>
    <xf numFmtId="0" fontId="3" fillId="25" borderId="24" xfId="32" applyFont="1" applyFill="1" applyBorder="1" applyAlignment="1">
      <alignment horizontal="center" vertical="center"/>
    </xf>
    <xf numFmtId="0" fontId="2" fillId="25" borderId="9" xfId="32" applyFont="1" applyFill="1" applyBorder="1" applyAlignment="1">
      <alignment horizontal="center" vertical="center" wrapText="1"/>
    </xf>
    <xf numFmtId="0" fontId="2" fillId="25" borderId="22" xfId="32" applyFont="1" applyFill="1" applyBorder="1" applyAlignment="1">
      <alignment horizontal="center" vertical="center"/>
    </xf>
    <xf numFmtId="0" fontId="2" fillId="25" borderId="24" xfId="32" applyFont="1" applyFill="1" applyBorder="1" applyAlignment="1">
      <alignment horizontal="center" vertical="center"/>
    </xf>
    <xf numFmtId="0" fontId="1" fillId="0" borderId="9" xfId="32" applyBorder="1" applyAlignment="1" applyProtection="1">
      <alignment horizontal="justify" vertical="center" wrapText="1"/>
      <protection locked="0"/>
    </xf>
    <xf numFmtId="0" fontId="1" fillId="0" borderId="22" xfId="32" applyBorder="1" applyAlignment="1" applyProtection="1">
      <alignment horizontal="justify" vertical="center"/>
      <protection locked="0"/>
    </xf>
    <xf numFmtId="0" fontId="1" fillId="0" borderId="24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2" xfId="0" applyFont="1" applyFill="1" applyBorder="1" applyAlignment="1" applyProtection="1">
      <alignment horizontal="center" vertical="center"/>
      <protection locked="0"/>
    </xf>
    <xf numFmtId="0" fontId="3" fillId="25" borderId="24" xfId="0" applyFont="1" applyFill="1" applyBorder="1" applyAlignment="1" applyProtection="1">
      <alignment horizontal="center" vertical="center"/>
      <protection locked="0"/>
    </xf>
    <xf numFmtId="9" fontId="2" fillId="25" borderId="9" xfId="0" applyNumberFormat="1" applyFont="1" applyFill="1" applyBorder="1" applyAlignment="1" applyProtection="1">
      <alignment horizontal="center" vertical="center"/>
      <protection locked="0"/>
    </xf>
    <xf numFmtId="9" fontId="2" fillId="25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" fillId="25" borderId="9" xfId="32" applyFill="1" applyBorder="1" applyAlignment="1">
      <alignment horizontal="center" vertical="center" wrapText="1"/>
    </xf>
    <xf numFmtId="0" fontId="1" fillId="25" borderId="22" xfId="32" applyFill="1" applyBorder="1" applyAlignment="1">
      <alignment horizontal="center" vertical="center" wrapText="1"/>
    </xf>
    <xf numFmtId="0" fontId="1" fillId="25" borderId="24" xfId="32" applyFill="1" applyBorder="1" applyAlignment="1">
      <alignment horizontal="center" vertical="center" wrapText="1"/>
    </xf>
    <xf numFmtId="0" fontId="2" fillId="27" borderId="22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4" xfId="0" applyFont="1" applyFill="1" applyBorder="1" applyAlignment="1">
      <alignment horizontal="center" vertical="center" wrapText="1"/>
    </xf>
    <xf numFmtId="0" fontId="1" fillId="25" borderId="23" xfId="0" applyFont="1" applyFill="1" applyBorder="1" applyAlignment="1" applyProtection="1">
      <alignment horizontal="center" vertical="center" wrapText="1"/>
      <protection locked="0"/>
    </xf>
    <xf numFmtId="0" fontId="1" fillId="25" borderId="40" xfId="0" applyFont="1" applyFill="1" applyBorder="1" applyAlignment="1" applyProtection="1">
      <alignment horizontal="center" vertical="center" wrapText="1"/>
      <protection locked="0"/>
    </xf>
    <xf numFmtId="0" fontId="1" fillId="25" borderId="23" xfId="0" applyFont="1" applyFill="1" applyBorder="1" applyAlignment="1" applyProtection="1">
      <alignment horizontal="justify" vertical="center" wrapText="1"/>
      <protection locked="0"/>
    </xf>
    <xf numFmtId="0" fontId="1" fillId="25" borderId="33" xfId="0" applyFont="1" applyFill="1" applyBorder="1" applyAlignment="1" applyProtection="1">
      <alignment horizontal="center" vertical="center"/>
      <protection locked="0"/>
    </xf>
    <xf numFmtId="0" fontId="1" fillId="25" borderId="34" xfId="0" applyFont="1" applyFill="1" applyBorder="1" applyAlignment="1" applyProtection="1">
      <alignment horizontal="center" vertical="center"/>
      <protection locked="0"/>
    </xf>
    <xf numFmtId="0" fontId="1" fillId="25" borderId="35" xfId="0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>
      <alignment horizontal="center" vertical="center"/>
    </xf>
    <xf numFmtId="0" fontId="3" fillId="25" borderId="11" xfId="32" applyFont="1" applyFill="1" applyBorder="1" applyAlignment="1">
      <alignment horizontal="center" vertical="center"/>
    </xf>
    <xf numFmtId="0" fontId="3" fillId="25" borderId="13" xfId="32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0" fontId="2" fillId="0" borderId="22" xfId="32" applyFont="1" applyBorder="1" applyAlignment="1" applyProtection="1">
      <alignment horizontal="center" vertical="center" wrapText="1"/>
      <protection locked="0"/>
    </xf>
    <xf numFmtId="0" fontId="2" fillId="0" borderId="24" xfId="32" applyFont="1" applyBorder="1" applyAlignment="1" applyProtection="1">
      <alignment horizontal="center" vertical="center" wrapText="1"/>
      <protection locked="0"/>
    </xf>
    <xf numFmtId="0" fontId="3" fillId="24" borderId="9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31" xfId="32" applyFont="1" applyFill="1" applyBorder="1" applyAlignment="1">
      <alignment horizontal="left" vertical="center" wrapText="1"/>
    </xf>
    <xf numFmtId="0" fontId="3" fillId="24" borderId="41" xfId="32" applyFont="1" applyFill="1" applyBorder="1" applyAlignment="1">
      <alignment horizontal="left" vertical="center" wrapText="1"/>
    </xf>
    <xf numFmtId="0" fontId="3" fillId="24" borderId="32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 applyProtection="1">
      <alignment horizontal="center" vertical="center"/>
      <protection locked="0"/>
    </xf>
    <xf numFmtId="0" fontId="3" fillId="24" borderId="24" xfId="0" applyFont="1" applyFill="1" applyBorder="1" applyAlignment="1" applyProtection="1">
      <alignment horizontal="center" vertical="center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4" borderId="31" xfId="0" applyFont="1" applyFill="1" applyBorder="1" applyAlignment="1">
      <alignment horizontal="left" vertical="center" wrapText="1"/>
    </xf>
    <xf numFmtId="0" fontId="3" fillId="24" borderId="41" xfId="0" applyFont="1" applyFill="1" applyBorder="1" applyAlignment="1">
      <alignment horizontal="left" vertical="center" wrapText="1"/>
    </xf>
    <xf numFmtId="0" fontId="2" fillId="29" borderId="12" xfId="32" applyFont="1" applyFill="1" applyBorder="1" applyAlignment="1" applyProtection="1">
      <alignment horizontal="left" vertical="center" wrapText="1"/>
      <protection locked="0"/>
    </xf>
    <xf numFmtId="0" fontId="2" fillId="29" borderId="11" xfId="32" applyFont="1" applyFill="1" applyBorder="1" applyAlignment="1" applyProtection="1">
      <alignment horizontal="left" vertical="center" wrapText="1"/>
      <protection locked="0"/>
    </xf>
    <xf numFmtId="0" fontId="2" fillId="29" borderId="13" xfId="32" applyFont="1" applyFill="1" applyBorder="1" applyAlignment="1" applyProtection="1">
      <alignment horizontal="left" vertical="center" wrapText="1"/>
      <protection locked="0"/>
    </xf>
    <xf numFmtId="0" fontId="2" fillId="0" borderId="25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29" borderId="42" xfId="32" applyFont="1" applyFill="1" applyBorder="1" applyAlignment="1" applyProtection="1">
      <alignment horizontal="left" vertical="center" wrapText="1"/>
      <protection locked="0"/>
    </xf>
    <xf numFmtId="0" fontId="2" fillId="29" borderId="43" xfId="32" applyFont="1" applyFill="1" applyBorder="1" applyAlignment="1" applyProtection="1">
      <alignment horizontal="left" vertical="center" wrapText="1"/>
      <protection locked="0"/>
    </xf>
    <xf numFmtId="0" fontId="2" fillId="29" borderId="44" xfId="32" applyFont="1" applyFill="1" applyBorder="1" applyAlignment="1" applyProtection="1">
      <alignment horizontal="left" vertical="center" wrapText="1"/>
      <protection locked="0"/>
    </xf>
    <xf numFmtId="0" fontId="1" fillId="25" borderId="33" xfId="0" applyFont="1" applyFill="1" applyBorder="1" applyAlignment="1" applyProtection="1">
      <alignment horizontal="justify" vertical="center" wrapText="1"/>
      <protection locked="0"/>
    </xf>
    <xf numFmtId="0" fontId="1" fillId="25" borderId="34" xfId="0" applyFont="1" applyFill="1" applyBorder="1" applyAlignment="1" applyProtection="1">
      <alignment horizontal="justify" vertical="center" wrapText="1"/>
      <protection locked="0"/>
    </xf>
    <xf numFmtId="0" fontId="1" fillId="25" borderId="35" xfId="0" applyFont="1" applyFill="1" applyBorder="1" applyAlignment="1" applyProtection="1">
      <alignment horizontal="justify" vertical="center" wrapText="1"/>
      <protection locked="0"/>
    </xf>
    <xf numFmtId="0" fontId="2" fillId="32" borderId="46" xfId="32" applyFont="1" applyFill="1" applyBorder="1" applyAlignment="1" applyProtection="1">
      <alignment horizontal="center" vertical="center" wrapText="1"/>
      <protection locked="0"/>
    </xf>
    <xf numFmtId="0" fontId="2" fillId="32" borderId="45" xfId="32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3" fillId="24" borderId="55" xfId="0" applyFont="1" applyFill="1" applyBorder="1" applyAlignment="1">
      <alignment horizontal="center" vertical="center" wrapText="1"/>
    </xf>
    <xf numFmtId="0" fontId="43" fillId="24" borderId="56" xfId="0" applyFont="1" applyFill="1" applyBorder="1" applyAlignment="1">
      <alignment horizontal="center" vertical="center" wrapText="1"/>
    </xf>
    <xf numFmtId="0" fontId="43" fillId="24" borderId="57" xfId="0" applyFont="1" applyFill="1" applyBorder="1" applyAlignment="1">
      <alignment horizontal="center" vertical="center" wrapText="1"/>
    </xf>
    <xf numFmtId="0" fontId="40" fillId="0" borderId="59" xfId="32" applyFont="1" applyBorder="1" applyAlignment="1">
      <alignment horizontal="left" vertical="center" wrapText="1"/>
    </xf>
    <xf numFmtId="4" fontId="44" fillId="0" borderId="59" xfId="32" applyNumberFormat="1" applyFont="1" applyBorder="1" applyAlignment="1" applyProtection="1">
      <alignment horizontal="center" vertical="center" wrapText="1"/>
      <protection locked="0"/>
    </xf>
    <xf numFmtId="4" fontId="44" fillId="0" borderId="60" xfId="32" applyNumberFormat="1" applyFont="1" applyBorder="1" applyAlignment="1" applyProtection="1">
      <alignment horizontal="center" vertical="center" wrapText="1"/>
      <protection locked="0"/>
    </xf>
    <xf numFmtId="0" fontId="23" fillId="29" borderId="0" xfId="0" applyFont="1" applyFill="1" applyAlignment="1">
      <alignment horizontal="center" vertical="center"/>
    </xf>
    <xf numFmtId="0" fontId="2" fillId="25" borderId="22" xfId="32" applyFont="1" applyFill="1" applyBorder="1" applyAlignment="1">
      <alignment horizontal="center" vertical="center" wrapText="1"/>
    </xf>
    <xf numFmtId="0" fontId="2" fillId="25" borderId="24" xfId="32" applyFont="1" applyFill="1" applyBorder="1" applyAlignment="1">
      <alignment horizontal="center" vertical="center" wrapText="1"/>
    </xf>
    <xf numFmtId="0" fontId="1" fillId="25" borderId="46" xfId="32" applyFill="1" applyBorder="1" applyAlignment="1">
      <alignment horizontal="center" vertical="center" wrapText="1"/>
    </xf>
    <xf numFmtId="0" fontId="1" fillId="25" borderId="45" xfId="32" applyFill="1" applyBorder="1" applyAlignment="1">
      <alignment horizontal="center" vertical="center" wrapText="1"/>
    </xf>
    <xf numFmtId="0" fontId="1" fillId="25" borderId="47" xfId="32" applyFill="1" applyBorder="1" applyAlignment="1">
      <alignment horizontal="center" vertical="center" wrapText="1"/>
    </xf>
    <xf numFmtId="0" fontId="3" fillId="24" borderId="32" xfId="0" applyFont="1" applyFill="1" applyBorder="1" applyAlignment="1">
      <alignment horizontal="left" vertical="center" wrapText="1"/>
    </xf>
    <xf numFmtId="0" fontId="3" fillId="24" borderId="12" xfId="32" applyFont="1" applyFill="1" applyBorder="1" applyAlignment="1">
      <alignment horizontal="left" vertical="center" wrapText="1"/>
    </xf>
    <xf numFmtId="0" fontId="3" fillId="24" borderId="25" xfId="32" applyFont="1" applyFill="1" applyBorder="1" applyAlignment="1">
      <alignment horizontal="left" vertical="center" wrapText="1"/>
    </xf>
    <xf numFmtId="0" fontId="3" fillId="24" borderId="27" xfId="32" applyFont="1" applyFill="1" applyBorder="1" applyAlignment="1">
      <alignment horizontal="left" vertical="center" wrapText="1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0" borderId="28" xfId="32" applyFont="1" applyBorder="1" applyAlignment="1" applyProtection="1">
      <alignment horizontal="justify" vertical="center" wrapText="1"/>
      <protection locked="0"/>
    </xf>
    <xf numFmtId="0" fontId="2" fillId="0" borderId="29" xfId="32" applyFont="1" applyBorder="1" applyAlignment="1" applyProtection="1">
      <alignment horizontal="justify" vertical="center" wrapText="1"/>
      <protection locked="0"/>
    </xf>
    <xf numFmtId="0" fontId="2" fillId="32" borderId="51" xfId="32" applyFont="1" applyFill="1" applyBorder="1" applyAlignment="1" applyProtection="1">
      <alignment horizontal="center" vertical="center" wrapText="1"/>
      <protection locked="0"/>
    </xf>
    <xf numFmtId="0" fontId="2" fillId="32" borderId="0" xfId="32" applyFont="1" applyFill="1" applyAlignment="1" applyProtection="1">
      <alignment horizontal="center" vertical="center" wrapText="1"/>
      <protection locked="0"/>
    </xf>
    <xf numFmtId="0" fontId="38" fillId="24" borderId="23" xfId="0" applyFont="1" applyFill="1" applyBorder="1" applyAlignment="1">
      <alignment horizontal="center" vertical="center" wrapText="1"/>
    </xf>
    <xf numFmtId="0" fontId="38" fillId="24" borderId="33" xfId="0" applyFont="1" applyFill="1" applyBorder="1" applyAlignment="1">
      <alignment horizontal="center" vertical="center" wrapText="1"/>
    </xf>
    <xf numFmtId="0" fontId="38" fillId="24" borderId="34" xfId="0" applyFont="1" applyFill="1" applyBorder="1" applyAlignment="1">
      <alignment horizontal="center" vertical="center" wrapText="1"/>
    </xf>
    <xf numFmtId="0" fontId="38" fillId="24" borderId="35" xfId="0" applyFont="1" applyFill="1" applyBorder="1" applyAlignment="1">
      <alignment horizontal="center" vertical="center" wrapText="1"/>
    </xf>
    <xf numFmtId="0" fontId="37" fillId="0" borderId="33" xfId="32" applyFont="1" applyBorder="1" applyAlignment="1">
      <alignment horizontal="center" vertical="center" wrapText="1"/>
    </xf>
    <xf numFmtId="0" fontId="37" fillId="0" borderId="34" xfId="32" applyFont="1" applyBorder="1" applyAlignment="1">
      <alignment horizontal="center" vertical="center" wrapText="1"/>
    </xf>
    <xf numFmtId="0" fontId="37" fillId="0" borderId="35" xfId="32" applyFont="1" applyBorder="1" applyAlignment="1">
      <alignment horizontal="center" vertical="center" wrapText="1"/>
    </xf>
    <xf numFmtId="0" fontId="1" fillId="0" borderId="22" xfId="32" applyBorder="1" applyAlignment="1" applyProtection="1">
      <alignment horizontal="justify" vertical="center" wrapText="1"/>
      <protection locked="0"/>
    </xf>
    <xf numFmtId="0" fontId="1" fillId="0" borderId="24" xfId="32" applyBorder="1" applyAlignment="1" applyProtection="1">
      <alignment horizontal="justify" vertical="center" wrapText="1"/>
      <protection locked="0"/>
    </xf>
    <xf numFmtId="9" fontId="0" fillId="0" borderId="22" xfId="0" applyNumberFormat="1" applyBorder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 wrapText="1"/>
    </xf>
    <xf numFmtId="0" fontId="2" fillId="25" borderId="22" xfId="0" applyFont="1" applyFill="1" applyBorder="1" applyAlignment="1">
      <alignment horizontal="center" vertical="center" wrapText="1"/>
    </xf>
    <xf numFmtId="0" fontId="2" fillId="25" borderId="24" xfId="0" applyFont="1" applyFill="1" applyBorder="1" applyAlignment="1">
      <alignment horizontal="center" vertical="center" wrapText="1"/>
    </xf>
    <xf numFmtId="0" fontId="37" fillId="0" borderId="53" xfId="32" applyFont="1" applyBorder="1" applyAlignment="1" applyProtection="1">
      <alignment horizontal="center" vertical="center" wrapText="1"/>
      <protection locked="0"/>
    </xf>
    <xf numFmtId="0" fontId="37" fillId="0" borderId="54" xfId="32" applyFont="1" applyBorder="1" applyAlignment="1" applyProtection="1">
      <alignment horizontal="center" vertical="center" wrapText="1"/>
      <protection locked="0"/>
    </xf>
    <xf numFmtId="0" fontId="37" fillId="0" borderId="17" xfId="32" applyFont="1" applyBorder="1" applyAlignment="1" applyProtection="1">
      <alignment horizontal="center" vertical="center" wrapText="1"/>
      <protection locked="0"/>
    </xf>
    <xf numFmtId="0" fontId="37" fillId="0" borderId="18" xfId="32" applyFont="1" applyBorder="1" applyAlignment="1" applyProtection="1">
      <alignment horizontal="center" vertical="center" wrapText="1"/>
      <protection locked="0"/>
    </xf>
    <xf numFmtId="0" fontId="39" fillId="24" borderId="15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 wrapText="1"/>
    </xf>
    <xf numFmtId="0" fontId="39" fillId="24" borderId="14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39" fillId="24" borderId="23" xfId="0" applyFont="1" applyFill="1" applyBorder="1" applyAlignment="1">
      <alignment horizontal="center" vertical="center" wrapText="1"/>
    </xf>
    <xf numFmtId="0" fontId="39" fillId="24" borderId="17" xfId="0" applyFont="1" applyFill="1" applyBorder="1" applyAlignment="1">
      <alignment horizontal="center" vertical="center" wrapText="1"/>
    </xf>
    <xf numFmtId="0" fontId="37" fillId="0" borderId="52" xfId="32" applyFont="1" applyBorder="1" applyAlignment="1">
      <alignment vertical="center" wrapText="1"/>
    </xf>
    <xf numFmtId="0" fontId="37" fillId="0" borderId="14" xfId="32" applyFont="1" applyBorder="1" applyAlignment="1">
      <alignment vertical="center" wrapText="1"/>
    </xf>
    <xf numFmtId="9" fontId="23" fillId="0" borderId="53" xfId="34" applyFont="1" applyFill="1" applyBorder="1" applyAlignment="1" applyProtection="1">
      <alignment horizontal="center" vertical="center" wrapText="1"/>
    </xf>
    <xf numFmtId="9" fontId="23" fillId="0" borderId="17" xfId="34" applyFont="1" applyFill="1" applyBorder="1" applyAlignment="1" applyProtection="1">
      <alignment horizontal="center" vertical="center" wrapText="1"/>
    </xf>
    <xf numFmtId="10" fontId="23" fillId="0" borderId="53" xfId="32" applyNumberFormat="1" applyFont="1" applyBorder="1" applyAlignment="1">
      <alignment horizontal="center" vertical="center" wrapText="1"/>
    </xf>
    <xf numFmtId="10" fontId="23" fillId="0" borderId="17" xfId="32" applyNumberFormat="1" applyFont="1" applyBorder="1" applyAlignment="1">
      <alignment horizontal="center" vertical="center" wrapText="1"/>
    </xf>
    <xf numFmtId="164" fontId="23" fillId="0" borderId="53" xfId="32" applyNumberFormat="1" applyFont="1" applyBorder="1" applyAlignment="1">
      <alignment horizontal="center" vertical="center" wrapText="1"/>
    </xf>
    <xf numFmtId="164" fontId="23" fillId="0" borderId="17" xfId="32" applyNumberFormat="1" applyFont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3" fillId="24" borderId="17" xfId="0" applyFont="1" applyFill="1" applyBorder="1" applyAlignment="1">
      <alignment horizontal="center" vertical="center" wrapText="1"/>
    </xf>
    <xf numFmtId="0" fontId="38" fillId="24" borderId="20" xfId="0" applyFont="1" applyFill="1" applyBorder="1" applyAlignment="1">
      <alignment horizontal="center" vertical="center" wrapText="1"/>
    </xf>
    <xf numFmtId="0" fontId="38" fillId="24" borderId="55" xfId="0" applyFont="1" applyFill="1" applyBorder="1" applyAlignment="1">
      <alignment horizontal="center" vertical="center" wrapText="1"/>
    </xf>
    <xf numFmtId="0" fontId="38" fillId="24" borderId="56" xfId="0" applyFont="1" applyFill="1" applyBorder="1" applyAlignment="1">
      <alignment horizontal="center" vertical="center" wrapText="1"/>
    </xf>
    <xf numFmtId="0" fontId="38" fillId="24" borderId="57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 vertical="center" wrapText="1"/>
    </xf>
    <xf numFmtId="0" fontId="3" fillId="24" borderId="40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wrapText="1"/>
    </xf>
    <xf numFmtId="0" fontId="40" fillId="0" borderId="0" xfId="32" applyFont="1" applyBorder="1" applyAlignment="1">
      <alignment vertical="center" wrapText="1"/>
    </xf>
    <xf numFmtId="0" fontId="40" fillId="0" borderId="0" xfId="32" applyFont="1" applyBorder="1" applyAlignment="1">
      <alignment horizontal="left" vertical="center" wrapText="1"/>
    </xf>
    <xf numFmtId="0" fontId="40" fillId="0" borderId="0" xfId="32" applyFont="1" applyBorder="1" applyAlignment="1" applyProtection="1">
      <alignment horizontal="center" vertical="center" wrapText="1"/>
      <protection locked="0"/>
    </xf>
    <xf numFmtId="165" fontId="40" fillId="0" borderId="0" xfId="32" applyNumberFormat="1" applyFont="1" applyBorder="1" applyAlignment="1" applyProtection="1">
      <alignment horizontal="center" vertical="center" wrapText="1"/>
      <protection locked="0"/>
    </xf>
    <xf numFmtId="4" fontId="44" fillId="0" borderId="0" xfId="32" applyNumberFormat="1" applyFont="1" applyBorder="1" applyAlignment="1" applyProtection="1">
      <alignment horizontal="center" vertical="center" wrapText="1"/>
      <protection locked="0"/>
    </xf>
    <xf numFmtId="2" fontId="40" fillId="0" borderId="59" xfId="32" applyNumberFormat="1" applyFont="1" applyBorder="1" applyAlignment="1" applyProtection="1">
      <alignment horizontal="center" vertical="center" wrapText="1"/>
      <protection locked="0"/>
    </xf>
    <xf numFmtId="1" fontId="40" fillId="0" borderId="59" xfId="32" applyNumberFormat="1" applyFont="1" applyBorder="1" applyAlignment="1" applyProtection="1">
      <alignment horizontal="center" vertical="center" wrapText="1"/>
      <protection locked="0"/>
    </xf>
    <xf numFmtId="1" fontId="40" fillId="0" borderId="0" xfId="32" applyNumberFormat="1" applyFont="1" applyBorder="1" applyAlignment="1" applyProtection="1">
      <alignment horizontal="center" vertical="center" wrapText="1"/>
      <protection locked="0"/>
    </xf>
    <xf numFmtId="0" fontId="40" fillId="31" borderId="0" xfId="32" applyFont="1" applyFill="1" applyBorder="1" applyAlignment="1" applyProtection="1">
      <alignment horizontal="center" vertical="center" wrapText="1"/>
      <protection locked="0"/>
    </xf>
    <xf numFmtId="2" fontId="40" fillId="31" borderId="0" xfId="32" applyNumberFormat="1" applyFont="1" applyFill="1" applyBorder="1" applyAlignment="1" applyProtection="1">
      <alignment horizontal="center" vertical="center" wrapText="1"/>
      <protection locked="0"/>
    </xf>
    <xf numFmtId="0" fontId="40" fillId="36" borderId="0" xfId="32" applyFont="1" applyFill="1" applyBorder="1" applyAlignment="1" applyProtection="1">
      <alignment horizontal="center" vertical="center" wrapText="1"/>
      <protection locked="0"/>
    </xf>
    <xf numFmtId="165" fontId="40" fillId="36" borderId="0" xfId="32" applyNumberFormat="1" applyFont="1" applyFill="1" applyBorder="1" applyAlignment="1" applyProtection="1">
      <alignment horizontal="center" vertical="center" wrapText="1"/>
      <protection locked="0"/>
    </xf>
    <xf numFmtId="165" fontId="2" fillId="25" borderId="40" xfId="32" applyNumberFormat="1" applyFont="1" applyFill="1" applyBorder="1" applyAlignment="1">
      <alignment horizontal="center" vertical="center"/>
    </xf>
    <xf numFmtId="9" fontId="2" fillId="31" borderId="17" xfId="34" applyFont="1" applyFill="1" applyBorder="1" applyAlignment="1" applyProtection="1">
      <alignment horizontal="center" vertical="center"/>
    </xf>
    <xf numFmtId="9" fontId="2" fillId="30" borderId="18" xfId="34" applyNumberFormat="1" applyFont="1" applyFill="1" applyBorder="1" applyAlignment="1" applyProtection="1">
      <alignment horizontal="center" vertical="center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69" builtinId="6"/>
    <cellStyle name="Millares [0] 2" xfId="45"/>
    <cellStyle name="Millares 10" xfId="63"/>
    <cellStyle name="Millares 11" xfId="56"/>
    <cellStyle name="Millares 12" xfId="62"/>
    <cellStyle name="Millares 13" xfId="55"/>
    <cellStyle name="Millares 14" xfId="65"/>
    <cellStyle name="Millares 15" xfId="61"/>
    <cellStyle name="Millares 16" xfId="64"/>
    <cellStyle name="Millares 17" xfId="67"/>
    <cellStyle name="Millares 18" xfId="60"/>
    <cellStyle name="Millares 19" xfId="66"/>
    <cellStyle name="Millares 2" xfId="46"/>
    <cellStyle name="Millares 20" xfId="68"/>
    <cellStyle name="Millares 3" xfId="44"/>
    <cellStyle name="Millares 4" xfId="52"/>
    <cellStyle name="Millares 5" xfId="59"/>
    <cellStyle name="Millares 6" xfId="53"/>
    <cellStyle name="Millares 7" xfId="58"/>
    <cellStyle name="Millares 8" xfId="54"/>
    <cellStyle name="Millares 9" xfId="57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Porcentaje 2" xfId="48"/>
    <cellStyle name="Porcentaje 2 2" xfId="43"/>
    <cellStyle name="Porcentaje 3" xfId="49"/>
    <cellStyle name="Porcentaje 3 2" xfId="50"/>
    <cellStyle name="Porcentaje 4" xfId="51"/>
    <cellStyle name="Porcentaje 5" xfId="42"/>
    <cellStyle name="Porcentaje 6" xfId="47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9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2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Tiempos de sentencias (tiempos del proceso)</a:t>
            </a:r>
            <a:endParaRPr lang="es-CO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0583925044732863E-2"/>
          <c:y val="0.21177099386453296"/>
          <c:w val="0.73497434628137104"/>
          <c:h val="0.6933364073799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Mantener tiempos sentencias'!$C$46</c:f>
              <c:strCache>
                <c:ptCount val="1"/>
                <c:pt idx="0">
                  <c:v>Tiempo observado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('1 Mantener tiempos sentencias'!$F$45,'1 Mantener tiempos sentencias'!$I$45,'1 Mantener tiempos sentencias'!$L$45,'1 Mantener tiempos sentencias'!$O$45,'1 Mantener tiempos sentencias'!$P$45)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('1 Mantener tiempos sentencias'!$F$46,'1 Mantener tiempos sentencias'!$I$46,'1 Mantener tiempos sentencias'!$L$46,'1 Mantener tiempos sentencias'!$O$46,'1 Mantener tiempos sentencias'!$P$46)</c:f>
              <c:numCache>
                <c:formatCode>0</c:formatCode>
                <c:ptCount val="5"/>
                <c:pt idx="0">
                  <c:v>155.22999999999999</c:v>
                </c:pt>
                <c:pt idx="1">
                  <c:v>225.36</c:v>
                </c:pt>
                <c:pt idx="2">
                  <c:v>171.74</c:v>
                </c:pt>
                <c:pt idx="3">
                  <c:v>158.97</c:v>
                </c:pt>
                <c:pt idx="4">
                  <c:v>177.82500000000002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0-4C4F-A163-4E643ADCEF83}"/>
            </c:ext>
          </c:extLst>
        </c:ser>
        <c:ser>
          <c:idx val="1"/>
          <c:order val="1"/>
          <c:tx>
            <c:strRef>
              <c:f>'1 Mantener tiempos sentencias'!$C$47</c:f>
              <c:strCache>
                <c:ptCount val="1"/>
                <c:pt idx="0">
                  <c:v>Tiempo máximo permitido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('1 Mantener tiempos sentencias'!$F$45,'1 Mantener tiempos sentencias'!$I$45,'1 Mantener tiempos sentencias'!$L$45,'1 Mantener tiempos sentencias'!$O$45,'1 Mantener tiempos sentencias'!$P$45)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('1 Mantener tiempos sentencias'!$F$47,'1 Mantener tiempos sentencias'!$I$47,'1 Mantener tiempos sentencias'!$L$47,'1 Mantener tiempos sentencias'!$O$47,'1 Mantener tiempos sentencias'!$P$47)</c:f>
              <c:numCache>
                <c:formatCode>General</c:formatCode>
                <c:ptCount val="5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0-4C4F-A163-4E643ADCE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2"/>
          <c:order val="2"/>
          <c:tx>
            <c:strRef>
              <c:f>'1 Mantener tiempos sentencias'!$C$49</c:f>
              <c:strCache>
                <c:ptCount val="1"/>
                <c:pt idx="0">
                  <c:v>% Cumplimiento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('1 Mantener tiempos sentencias'!$F$45,'1 Mantener tiempos sentencias'!$I$45,'1 Mantener tiempos sentencias'!$L$45,'1 Mantener tiempos sentencias'!$O$45,'1 Mantener tiempos sentencias'!$P$45)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('1 Mantener tiempos sentencias'!$F$49,'1 Mantener tiempos sentencias'!$I$49,'1 Mantener tiempos sentencias'!$L$49,'1 Mantener tiempos sentencias'!$O$49,'1 Mantener tiempos sentencias'!$P$49)</c:f>
              <c:numCache>
                <c:formatCode>0%</c:formatCode>
                <c:ptCount val="5"/>
                <c:pt idx="0">
                  <c:v>1</c:v>
                </c:pt>
                <c:pt idx="1">
                  <c:v>0.75434859779907704</c:v>
                </c:pt>
                <c:pt idx="2">
                  <c:v>0.98986840572959123</c:v>
                </c:pt>
                <c:pt idx="3">
                  <c:v>1</c:v>
                </c:pt>
                <c:pt idx="4">
                  <c:v>0.95599606354562061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20-4C4F-A163-4E643ADCEF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6100600"/>
        <c:axId val="836098960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  <c:majorUnit val="20"/>
      </c:valAx>
      <c:valAx>
        <c:axId val="836098960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836100600"/>
        <c:crosses val="max"/>
        <c:crossBetween val="between"/>
      </c:valAx>
      <c:catAx>
        <c:axId val="83610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0989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7936743030019051"/>
          <c:y val="0.50000341420737038"/>
          <c:w val="0.21768071358479932"/>
          <c:h val="0.39701555598233146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i="0" baseline="0">
                <a:effectLst/>
              </a:rPr>
              <a:t>HISTÓRICO TIEMPO PROMEDIO REGISTRADO DE DURACIÓN DE LOS PROCESOS</a:t>
            </a:r>
            <a:endParaRPr lang="es-CO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 Registro tiempos sentencias'!$B$16</c:f>
              <c:strCache>
                <c:ptCount val="1"/>
                <c:pt idx="0">
                  <c:v>Tiempo promedio en días hábiles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Registro tiempos sentencias'!$C$15:$U$15</c:f>
              <c:strCache>
                <c:ptCount val="19"/>
                <c:pt idx="0">
                  <c:v>Trimestre II
2019</c:v>
                </c:pt>
                <c:pt idx="1">
                  <c:v>Trimestre III 
2019</c:v>
                </c:pt>
                <c:pt idx="2">
                  <c:v>Trimestre IV
2019</c:v>
                </c:pt>
                <c:pt idx="3">
                  <c:v>Trimestre I
 2020</c:v>
                </c:pt>
                <c:pt idx="4">
                  <c:v>Trimestre II
2020</c:v>
                </c:pt>
                <c:pt idx="5">
                  <c:v>Trimestre III 
2020</c:v>
                </c:pt>
                <c:pt idx="6">
                  <c:v>Trimestre IV
2020</c:v>
                </c:pt>
                <c:pt idx="7">
                  <c:v>Trimestre I
2021</c:v>
                </c:pt>
                <c:pt idx="8">
                  <c:v>Trimestre II
2021</c:v>
                </c:pt>
                <c:pt idx="9">
                  <c:v>Trimestre III
2021</c:v>
                </c:pt>
                <c:pt idx="10">
                  <c:v>Trimestre IV
2021</c:v>
                </c:pt>
                <c:pt idx="11">
                  <c:v>Trimestre I
2022</c:v>
                </c:pt>
                <c:pt idx="12">
                  <c:v>Trimestre II
2022</c:v>
                </c:pt>
                <c:pt idx="13">
                  <c:v>Trimestre III
2022</c:v>
                </c:pt>
                <c:pt idx="14">
                  <c:v>Trimestre IV
2022</c:v>
                </c:pt>
                <c:pt idx="15">
                  <c:v>Trimestre I
2023</c:v>
                </c:pt>
                <c:pt idx="16">
                  <c:v>Trimestre II
2023</c:v>
                </c:pt>
                <c:pt idx="17">
                  <c:v>Trimestre III
2023</c:v>
                </c:pt>
                <c:pt idx="18">
                  <c:v>Trimestre IV
2023</c:v>
                </c:pt>
              </c:strCache>
            </c:strRef>
          </c:cat>
          <c:val>
            <c:numRef>
              <c:f>'1.1 Registro tiempos sentencias'!$C$16:$U$16</c:f>
              <c:numCache>
                <c:formatCode>0</c:formatCode>
                <c:ptCount val="19"/>
                <c:pt idx="0">
                  <c:v>193</c:v>
                </c:pt>
                <c:pt idx="1">
                  <c:v>215.78290430000001</c:v>
                </c:pt>
                <c:pt idx="2">
                  <c:v>173.99530519999999</c:v>
                </c:pt>
                <c:pt idx="3">
                  <c:v>206.29</c:v>
                </c:pt>
                <c:pt idx="4">
                  <c:v>119.94</c:v>
                </c:pt>
                <c:pt idx="5">
                  <c:v>163.95</c:v>
                </c:pt>
                <c:pt idx="6">
                  <c:v>177</c:v>
                </c:pt>
                <c:pt idx="7">
                  <c:v>129</c:v>
                </c:pt>
                <c:pt idx="8">
                  <c:v>184</c:v>
                </c:pt>
                <c:pt idx="9">
                  <c:v>175</c:v>
                </c:pt>
                <c:pt idx="10">
                  <c:v>155</c:v>
                </c:pt>
                <c:pt idx="11">
                  <c:v>180</c:v>
                </c:pt>
                <c:pt idx="12">
                  <c:v>139</c:v>
                </c:pt>
                <c:pt idx="13">
                  <c:v>167</c:v>
                </c:pt>
                <c:pt idx="14">
                  <c:v>214</c:v>
                </c:pt>
                <c:pt idx="15">
                  <c:v>155.22999999999999</c:v>
                </c:pt>
                <c:pt idx="16">
                  <c:v>225.36</c:v>
                </c:pt>
                <c:pt idx="17">
                  <c:v>171.74</c:v>
                </c:pt>
                <c:pt idx="18">
                  <c:v>158.97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B-43D0-95BB-64F29742D2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37698712"/>
        <c:axId val="728837088"/>
      </c:barChart>
      <c:lineChart>
        <c:grouping val="standard"/>
        <c:varyColors val="0"/>
        <c:ser>
          <c:idx val="1"/>
          <c:order val="1"/>
          <c:tx>
            <c:strRef>
              <c:f>'1.1 Registro tiempos sentencias'!$B$17</c:f>
              <c:strCache>
                <c:ptCount val="1"/>
                <c:pt idx="0">
                  <c:v>Duración promedio en meses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00B0F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Registro tiempos sentencias'!$C$15:$U$15</c:f>
              <c:strCache>
                <c:ptCount val="19"/>
                <c:pt idx="0">
                  <c:v>Trimestre II
2019</c:v>
                </c:pt>
                <c:pt idx="1">
                  <c:v>Trimestre III 
2019</c:v>
                </c:pt>
                <c:pt idx="2">
                  <c:v>Trimestre IV
2019</c:v>
                </c:pt>
                <c:pt idx="3">
                  <c:v>Trimestre I
 2020</c:v>
                </c:pt>
                <c:pt idx="4">
                  <c:v>Trimestre II
2020</c:v>
                </c:pt>
                <c:pt idx="5">
                  <c:v>Trimestre III 
2020</c:v>
                </c:pt>
                <c:pt idx="6">
                  <c:v>Trimestre IV
2020</c:v>
                </c:pt>
                <c:pt idx="7">
                  <c:v>Trimestre I
2021</c:v>
                </c:pt>
                <c:pt idx="8">
                  <c:v>Trimestre II
2021</c:v>
                </c:pt>
                <c:pt idx="9">
                  <c:v>Trimestre III
2021</c:v>
                </c:pt>
                <c:pt idx="10">
                  <c:v>Trimestre IV
2021</c:v>
                </c:pt>
                <c:pt idx="11">
                  <c:v>Trimestre I
2022</c:v>
                </c:pt>
                <c:pt idx="12">
                  <c:v>Trimestre II
2022</c:v>
                </c:pt>
                <c:pt idx="13">
                  <c:v>Trimestre III
2022</c:v>
                </c:pt>
                <c:pt idx="14">
                  <c:v>Trimestre IV
2022</c:v>
                </c:pt>
                <c:pt idx="15">
                  <c:v>Trimestre I
2023</c:v>
                </c:pt>
                <c:pt idx="16">
                  <c:v>Trimestre II
2023</c:v>
                </c:pt>
                <c:pt idx="17">
                  <c:v>Trimestre III
2023</c:v>
                </c:pt>
                <c:pt idx="18">
                  <c:v>Trimestre IV
2023</c:v>
                </c:pt>
              </c:strCache>
            </c:strRef>
          </c:cat>
          <c:val>
            <c:numRef>
              <c:f>'1.1 Registro tiempos sentencias'!$C$17:$U$17</c:f>
              <c:numCache>
                <c:formatCode>0.0</c:formatCode>
                <c:ptCount val="19"/>
                <c:pt idx="0">
                  <c:v>9.65</c:v>
                </c:pt>
                <c:pt idx="1">
                  <c:v>10.275376395238096</c:v>
                </c:pt>
                <c:pt idx="2">
                  <c:v>8.4191276709677414</c:v>
                </c:pt>
                <c:pt idx="3">
                  <c:v>9.9817741935483859</c:v>
                </c:pt>
                <c:pt idx="4">
                  <c:v>6.2037931034482758</c:v>
                </c:pt>
                <c:pt idx="5">
                  <c:v>7.8071428571428569</c:v>
                </c:pt>
                <c:pt idx="6">
                  <c:v>8.7049180327868854</c:v>
                </c:pt>
                <c:pt idx="7">
                  <c:v>6.3442622950819674</c:v>
                </c:pt>
                <c:pt idx="8">
                  <c:v>9.1999999999999993</c:v>
                </c:pt>
                <c:pt idx="9">
                  <c:v>8.3333333333333339</c:v>
                </c:pt>
                <c:pt idx="10">
                  <c:v>7.5</c:v>
                </c:pt>
                <c:pt idx="11">
                  <c:v>8.7096774193548381</c:v>
                </c:pt>
                <c:pt idx="12">
                  <c:v>6.95</c:v>
                </c:pt>
                <c:pt idx="13">
                  <c:v>7.9523809523809526</c:v>
                </c:pt>
                <c:pt idx="14">
                  <c:v>10.524590163934427</c:v>
                </c:pt>
                <c:pt idx="15">
                  <c:v>7.3919047619047618</c:v>
                </c:pt>
                <c:pt idx="16">
                  <c:v>11.656551724137932</c:v>
                </c:pt>
                <c:pt idx="17">
                  <c:v>8.4462295081967227</c:v>
                </c:pt>
                <c:pt idx="18">
                  <c:v>7.9485000000000001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6B-43D0-95BB-64F29742D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836760"/>
        <c:axId val="728838728"/>
      </c:lineChart>
      <c:valAx>
        <c:axId val="72883872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836760"/>
        <c:crosses val="max"/>
        <c:crossBetween val="between"/>
      </c:valAx>
      <c:catAx>
        <c:axId val="728836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838728"/>
        <c:crosses val="autoZero"/>
        <c:auto val="1"/>
        <c:lblAlgn val="ctr"/>
        <c:lblOffset val="100"/>
        <c:noMultiLvlLbl val="0"/>
      </c:catAx>
      <c:valAx>
        <c:axId val="7288370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7698712"/>
        <c:crosses val="autoZero"/>
        <c:crossBetween val="between"/>
      </c:valAx>
      <c:catAx>
        <c:axId val="83769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837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Mantener Tiempos demandas'!$C$46</c:f>
              <c:strCache>
                <c:ptCount val="1"/>
                <c:pt idx="0">
                  <c:v>Tiempo observado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 Mantener Tiempos demandas'!$F$45,'2 Mantener Tiempos demandas'!$I$45,'2 Mantener Tiempos demandas'!$L$45,'2 Mantener Tiempos demandas'!$O$45,'2 Mantener Tiempos demandas'!$P$45)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('2 Mantener Tiempos demandas'!$F$46,'2 Mantener Tiempos demandas'!$I$46,'2 Mantener Tiempos demandas'!$L$46,'2 Mantener Tiempos demandas'!$O$46,'2 Mantener Tiempos demandas'!$P$46)</c:f>
              <c:numCache>
                <c:formatCode>General</c:formatCode>
                <c:ptCount val="5"/>
                <c:pt idx="0">
                  <c:v>17.87</c:v>
                </c:pt>
                <c:pt idx="1">
                  <c:v>22</c:v>
                </c:pt>
                <c:pt idx="2">
                  <c:v>24.04</c:v>
                </c:pt>
                <c:pt idx="3">
                  <c:v>17.87</c:v>
                </c:pt>
                <c:pt idx="4" formatCode="0.0">
                  <c:v>20.445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D-4D92-9BB0-B2F45EB6857D}"/>
            </c:ext>
          </c:extLst>
        </c:ser>
        <c:ser>
          <c:idx val="1"/>
          <c:order val="1"/>
          <c:tx>
            <c:strRef>
              <c:f>'2 Mantener Tiempos demandas'!$C$47</c:f>
              <c:strCache>
                <c:ptCount val="1"/>
                <c:pt idx="0">
                  <c:v>Tiempo máximo permitido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 Mantener Tiempos demandas'!$F$45,'2 Mantener Tiempos demandas'!$I$45,'2 Mantener Tiempos demandas'!$L$45,'2 Mantener Tiempos demandas'!$O$45,'2 Mantener Tiempos demandas'!$P$45)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('2 Mantener Tiempos demandas'!$F$47,'2 Mantener Tiempos demandas'!$I$47,'2 Mantener Tiempos demandas'!$L$47,'2 Mantener Tiempos demandas'!$O$47,'2 Mantener Tiempos demandas'!$P$47)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D-4D92-9BB0-B2F45EB6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2"/>
          <c:order val="2"/>
          <c:tx>
            <c:strRef>
              <c:f>'2 Mantener Tiempos demandas'!$C$49</c:f>
              <c:strCache>
                <c:ptCount val="1"/>
                <c:pt idx="0">
                  <c:v>% de Cumplimiento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 Mantener Tiempos demandas'!$F$45,'2 Mantener Tiempos demandas'!$I$45,'2 Mantener Tiempos demandas'!$L$45,'2 Mantener Tiempos demandas'!$O$45,'2 Mantener Tiempos demandas'!$P$45)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('2 Mantener Tiempos demandas'!$F$49,'2 Mantener Tiempos demandas'!$I$49,'2 Mantener Tiempos demandas'!$L$49,'2 Mantener Tiempos demandas'!$O$49,'2 Mantener Tiempos demandas'!$P$49)</c:f>
              <c:numCache>
                <c:formatCode>0%</c:formatCode>
                <c:ptCount val="5"/>
                <c:pt idx="0">
                  <c:v>1</c:v>
                </c:pt>
                <c:pt idx="1">
                  <c:v>0.90909090909090906</c:v>
                </c:pt>
                <c:pt idx="2">
                  <c:v>0.83194675540765395</c:v>
                </c:pt>
                <c:pt idx="3">
                  <c:v>1</c:v>
                </c:pt>
                <c:pt idx="4">
                  <c:v>0.9782342871117633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51D-4D92-9BB0-B2F45EB68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71128"/>
        <c:axId val="1018370800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  <c:valAx>
        <c:axId val="1018370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018371128"/>
        <c:crosses val="max"/>
        <c:crossBetween val="between"/>
      </c:valAx>
      <c:catAx>
        <c:axId val="1018371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8370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593922848906498"/>
          <c:y val="0.85772699144314279"/>
          <c:w val="0.17406076021969938"/>
          <c:h val="0.142273236462143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'2.1 regist mantotiempo demandas'!$C$14</c:f>
              <c:strCache>
                <c:ptCount val="1"/>
                <c:pt idx="0">
                  <c:v>Tiempos duración admisión/rechazo de demandas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'2.1 regist mantotiempo demandas'!$D$13:$W$13</c:f>
              <c:strCache>
                <c:ptCount val="20"/>
                <c:pt idx="0">
                  <c:v>Trimestre I
2019</c:v>
                </c:pt>
                <c:pt idx="1">
                  <c:v>Trimestre II
2019</c:v>
                </c:pt>
                <c:pt idx="2">
                  <c:v>Trimestre III 
2019</c:v>
                </c:pt>
                <c:pt idx="3">
                  <c:v>Trimestre IV
2019</c:v>
                </c:pt>
                <c:pt idx="4">
                  <c:v>Trimestre I
 2020</c:v>
                </c:pt>
                <c:pt idx="5">
                  <c:v>Trimestre II
2020</c:v>
                </c:pt>
                <c:pt idx="6">
                  <c:v>Trimestre III
2020</c:v>
                </c:pt>
                <c:pt idx="7">
                  <c:v>Trimestre IV
 2020</c:v>
                </c:pt>
                <c:pt idx="8">
                  <c:v>Trimestre I
2021</c:v>
                </c:pt>
                <c:pt idx="9">
                  <c:v>Trimestre II
2021</c:v>
                </c:pt>
                <c:pt idx="10">
                  <c:v>Trimestre III
2021</c:v>
                </c:pt>
                <c:pt idx="11">
                  <c:v>Trimestre IV
2021</c:v>
                </c:pt>
                <c:pt idx="12">
                  <c:v>Trimestre I 2022</c:v>
                </c:pt>
                <c:pt idx="13">
                  <c:v>Trimestre II
2022</c:v>
                </c:pt>
                <c:pt idx="14">
                  <c:v>Trimestre III
2022</c:v>
                </c:pt>
                <c:pt idx="15">
                  <c:v>Trimestre IV
2022</c:v>
                </c:pt>
                <c:pt idx="16">
                  <c:v>Trimestre I 2023</c:v>
                </c:pt>
                <c:pt idx="17">
                  <c:v>Trimestre II
2023</c:v>
                </c:pt>
                <c:pt idx="18">
                  <c:v>Trimestre III
2023</c:v>
                </c:pt>
                <c:pt idx="19">
                  <c:v>Trimestre IV
2023</c:v>
                </c:pt>
              </c:strCache>
            </c:strRef>
          </c:cat>
          <c:val>
            <c:numRef>
              <c:f>'2.1 regist mantotiempo demandas'!$D$14:$W$14</c:f>
              <c:numCache>
                <c:formatCode>0.0</c:formatCode>
                <c:ptCount val="20"/>
                <c:pt idx="0" formatCode="General">
                  <c:v>24</c:v>
                </c:pt>
                <c:pt idx="1">
                  <c:v>26</c:v>
                </c:pt>
                <c:pt idx="2">
                  <c:v>22.711863999999998</c:v>
                </c:pt>
                <c:pt idx="3">
                  <c:v>19.8125</c:v>
                </c:pt>
                <c:pt idx="4">
                  <c:v>18.57</c:v>
                </c:pt>
                <c:pt idx="5" formatCode="0.00">
                  <c:v>18.72</c:v>
                </c:pt>
                <c:pt idx="6" formatCode="0.00">
                  <c:v>18.185185189999999</c:v>
                </c:pt>
                <c:pt idx="7" formatCode="0.00">
                  <c:v>19.550699999999999</c:v>
                </c:pt>
                <c:pt idx="8" formatCode="0.00">
                  <c:v>21.286799999999999</c:v>
                </c:pt>
                <c:pt idx="9" formatCode="0.00">
                  <c:v>17.864599999999999</c:v>
                </c:pt>
                <c:pt idx="10" formatCode="0.00">
                  <c:v>20.738700000000001</c:v>
                </c:pt>
                <c:pt idx="11" formatCode="0.00">
                  <c:v>19</c:v>
                </c:pt>
                <c:pt idx="12" formatCode="0.00">
                  <c:v>19.7</c:v>
                </c:pt>
                <c:pt idx="13" formatCode="0.00">
                  <c:v>19.7</c:v>
                </c:pt>
                <c:pt idx="14" formatCode="0.00">
                  <c:v>17.5</c:v>
                </c:pt>
                <c:pt idx="15" formatCode="0.00">
                  <c:v>19.25</c:v>
                </c:pt>
                <c:pt idx="16" formatCode="0.00">
                  <c:v>17.87</c:v>
                </c:pt>
                <c:pt idx="17" formatCode="0.00">
                  <c:v>22</c:v>
                </c:pt>
                <c:pt idx="18" formatCode="0.00">
                  <c:v>24.04</c:v>
                </c:pt>
                <c:pt idx="19" formatCode="0.00">
                  <c:v>17.87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18C-41E1-9738-45C2CF34A7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0921416"/>
        <c:axId val="930921088"/>
      </c:lineChart>
      <c:catAx>
        <c:axId val="9309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0921088"/>
        <c:crosses val="autoZero"/>
        <c:auto val="1"/>
        <c:lblAlgn val="ctr"/>
        <c:lblOffset val="100"/>
        <c:noMultiLvlLbl val="0"/>
      </c:catAx>
      <c:valAx>
        <c:axId val="9309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09214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5637999494408"/>
          <c:y val="0.35417576631084913"/>
          <c:w val="0.18275244738347907"/>
          <c:h val="0.20590660725005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Indicador - Proporción de procesos qure fueron admitidos en el término legal</a:t>
            </a:r>
            <a:endParaRPr lang="es-CO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79948253557567"/>
          <c:y val="2.710027100271002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'3 % procesos admitidos térm leg'!$C$46</c:f>
              <c:strCache>
                <c:ptCount val="1"/>
                <c:pt idx="0">
                  <c:v>Meta (% procesos admitidos en término legal)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('3 % procesos admitidos térm leg'!$F$45,'3 % procesos admitidos térm leg'!$I$45,'3 % procesos admitidos térm leg'!$L$45,'3 % procesos admitidos térm leg'!$O$45,'3 % procesos admitidos térm leg'!$P$45)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('3 % procesos admitidos térm leg'!$F$46,'3 % procesos admitidos térm leg'!$I$46,'3 % procesos admitidos térm leg'!$L$46,'3 % procesos admitidos térm leg'!$O$46,'3 % procesos admitidos térm leg'!$P$46)</c:f>
              <c:numCache>
                <c:formatCode>0%</c:formatCode>
                <c:ptCount val="5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E-4E5C-9CB9-3939D33EAC5F}"/>
            </c:ext>
          </c:extLst>
        </c:ser>
        <c:ser>
          <c:idx val="1"/>
          <c:order val="1"/>
          <c:tx>
            <c:strRef>
              <c:f>'3 % procesos admitidos térm leg'!$C$47</c:f>
              <c:strCache>
                <c:ptCount val="1"/>
                <c:pt idx="0">
                  <c:v>%  real procesos admitidos en término legal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('3 % procesos admitidos térm leg'!$F$45,'3 % procesos admitidos térm leg'!$I$45,'3 % procesos admitidos térm leg'!$L$45,'3 % procesos admitidos térm leg'!$O$45,'3 % procesos admitidos térm leg'!$P$45)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ACUMULADO 2023</c:v>
                </c:pt>
              </c:strCache>
            </c:strRef>
          </c:cat>
          <c:val>
            <c:numRef>
              <c:f>('3 % procesos admitidos térm leg'!$F$47,'3 % procesos admitidos térm leg'!$I$47,'3 % procesos admitidos térm leg'!$L$47,'3 % procesos admitidos térm leg'!$O$47,'3 % procesos admitidos térm leg'!$P$47)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0.97916666666666663</c:v>
                </c:pt>
                <c:pt idx="3">
                  <c:v>0.97435897435897434</c:v>
                </c:pt>
                <c:pt idx="4">
                  <c:v>0.9916666666666667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E-4E5C-9CB9-3939D33EAC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2"/>
          <c:order val="2"/>
          <c:tx>
            <c:strRef>
              <c:f>'3 % procesos admitidos térm leg'!$C$49</c:f>
              <c:strCache>
                <c:ptCount val="1"/>
                <c:pt idx="0">
                  <c:v>% cumplimiento frente a la meta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('3 % procesos admitidos térm leg'!$F$45,'3 % procesos admitidos térm leg'!$I$45)</c:f>
              <c:strCache>
                <c:ptCount val="2"/>
                <c:pt idx="0">
                  <c:v>MAR</c:v>
                </c:pt>
                <c:pt idx="1">
                  <c:v>JUN</c:v>
                </c:pt>
              </c:strCache>
            </c:strRef>
          </c:cat>
          <c:val>
            <c:numRef>
              <c:f>('3 % procesos admitidos térm leg'!$F$49,'3 % procesos admitidos térm leg'!$I$49,'3 % procesos admitidos térm leg'!$L$49,'3 % procesos admitidos térm leg'!$O$49,'3 % procesos admitidos térm leg'!$P$49)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4E-4E5C-9CB9-3939D33EAC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9483536"/>
        <c:axId val="1109481896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  <c:valAx>
        <c:axId val="11094818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crossAx val="1109483536"/>
        <c:crosses val="max"/>
        <c:crossBetween val="between"/>
      </c:valAx>
      <c:catAx>
        <c:axId val="110948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94818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76384349757056569"/>
          <c:y val="0.4512229264024924"/>
          <c:w val="0.23560291056761501"/>
          <c:h val="0.5108366941937135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0247358560582341E-2"/>
          <c:y val="0.10270680777133927"/>
          <c:w val="0.74857618071444787"/>
          <c:h val="0.75419315141133747"/>
        </c:manualLayout>
      </c:layout>
      <c:lineChart>
        <c:grouping val="standard"/>
        <c:varyColors val="0"/>
        <c:ser>
          <c:idx val="0"/>
          <c:order val="0"/>
          <c:tx>
            <c:strRef>
              <c:f>'3.1 registro % proc admit térm'!$B$16</c:f>
              <c:strCache>
                <c:ptCount val="1"/>
                <c:pt idx="0">
                  <c:v>Proporción de procesos que fueron admitidos en el término legal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registro % proc admit térm'!$C$15:$V$15</c:f>
              <c:strCache>
                <c:ptCount val="20"/>
                <c:pt idx="0">
                  <c:v>Trimestre I
2019</c:v>
                </c:pt>
                <c:pt idx="1">
                  <c:v>Trimestre II
2019</c:v>
                </c:pt>
                <c:pt idx="2">
                  <c:v>Trimestre III 
2019</c:v>
                </c:pt>
                <c:pt idx="3">
                  <c:v>Trimestre IV
2019</c:v>
                </c:pt>
                <c:pt idx="4">
                  <c:v>Trimestre I
 2020</c:v>
                </c:pt>
                <c:pt idx="5">
                  <c:v>Trimestre II
2020</c:v>
                </c:pt>
                <c:pt idx="6">
                  <c:v>Trimestre III
2020</c:v>
                </c:pt>
                <c:pt idx="7">
                  <c:v>Trimestre IV
2020</c:v>
                </c:pt>
                <c:pt idx="8">
                  <c:v>Trimestre I
 2021</c:v>
                </c:pt>
                <c:pt idx="9">
                  <c:v>Trimestre II
2021</c:v>
                </c:pt>
                <c:pt idx="10">
                  <c:v>Trimestre III
 2021</c:v>
                </c:pt>
                <c:pt idx="11">
                  <c:v>Trimestre IV
 2021</c:v>
                </c:pt>
                <c:pt idx="12">
                  <c:v>Trimestre I
 2022</c:v>
                </c:pt>
                <c:pt idx="13">
                  <c:v>Trimestre II
2022</c:v>
                </c:pt>
                <c:pt idx="14">
                  <c:v>Trimestre III
 2022</c:v>
                </c:pt>
                <c:pt idx="15">
                  <c:v>Trimestre IV
 2022</c:v>
                </c:pt>
                <c:pt idx="16">
                  <c:v>Trimestre I
 2023</c:v>
                </c:pt>
                <c:pt idx="17">
                  <c:v>Trimestre II
2023</c:v>
                </c:pt>
                <c:pt idx="18">
                  <c:v>Trimestre III
 2023</c:v>
                </c:pt>
                <c:pt idx="19">
                  <c:v>Trimestre IV
 2023</c:v>
                </c:pt>
              </c:strCache>
            </c:strRef>
          </c:cat>
          <c:val>
            <c:numRef>
              <c:f>'3.1 registro % proc admit térm'!$C$16:$V$16</c:f>
              <c:numCache>
                <c:formatCode>0%</c:formatCode>
                <c:ptCount val="20"/>
                <c:pt idx="0" formatCode="0.0%">
                  <c:v>0.97435897435897434</c:v>
                </c:pt>
                <c:pt idx="1">
                  <c:v>1</c:v>
                </c:pt>
                <c:pt idx="2" formatCode="0.0%">
                  <c:v>0.98305084745762705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 formatCode="0.0%">
                  <c:v>0.98550724637681164</c:v>
                </c:pt>
                <c:pt idx="8" formatCode="0.0%">
                  <c:v>0.98360655737704916</c:v>
                </c:pt>
                <c:pt idx="9" formatCode="0.0%">
                  <c:v>0.97916666666666663</c:v>
                </c:pt>
                <c:pt idx="10" formatCode="0.0%">
                  <c:v>0.963963963963964</c:v>
                </c:pt>
                <c:pt idx="11" formatCode="0.0%">
                  <c:v>0.97199999999999998</c:v>
                </c:pt>
                <c:pt idx="12" formatCode="0.0%">
                  <c:v>0.98799999999999999</c:v>
                </c:pt>
                <c:pt idx="13" formatCode="0.0%">
                  <c:v>0.96699999999999997</c:v>
                </c:pt>
                <c:pt idx="14" formatCode="0.0%">
                  <c:v>0.97099999999999997</c:v>
                </c:pt>
                <c:pt idx="15" formatCode="0.0%">
                  <c:v>0.97199999999999998</c:v>
                </c:pt>
                <c:pt idx="16" formatCode="0.0%">
                  <c:v>1</c:v>
                </c:pt>
                <c:pt idx="17" formatCode="0.0%">
                  <c:v>1</c:v>
                </c:pt>
                <c:pt idx="18" formatCode="0.0%">
                  <c:v>0.97916666666666663</c:v>
                </c:pt>
                <c:pt idx="19" formatCode="0.0%">
                  <c:v>0.97435897435897434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4F-4628-9046-BAEA1F61950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3229392"/>
        <c:axId val="1013229720"/>
      </c:lineChart>
      <c:catAx>
        <c:axId val="101322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229720"/>
        <c:crosses val="autoZero"/>
        <c:auto val="1"/>
        <c:lblAlgn val="ctr"/>
        <c:lblOffset val="100"/>
        <c:noMultiLvlLbl val="0"/>
      </c:catAx>
      <c:valAx>
        <c:axId val="101322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22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994707371706044"/>
          <c:y val="0.50168197025568395"/>
          <c:w val="0.17427153524535519"/>
          <c:h val="0.2322605994215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447676</xdr:colOff>
      <xdr:row>52</xdr:row>
      <xdr:rowOff>57148</xdr:rowOff>
    </xdr:from>
    <xdr:to>
      <xdr:col>15</xdr:col>
      <xdr:colOff>1104900</xdr:colOff>
      <xdr:row>66</xdr:row>
      <xdr:rowOff>1142999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119061</xdr:colOff>
      <xdr:row>19</xdr:row>
      <xdr:rowOff>357186</xdr:rowOff>
    </xdr:from>
    <xdr:to>
      <xdr:col>16</xdr:col>
      <xdr:colOff>381000</xdr:colOff>
      <xdr:row>29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" name="Group 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51" name="Rectangle 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2" name="Text Box 3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3" name="Group 1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54" name="Rectangle 16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5" name="Text Box 17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6" name="Group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57" name="Rectangle 2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8" name="Text Box 3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9" name="Group 1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60" name="Rectangle 1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1" name="Text Box 17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2" name="Group 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7950200" y="104775"/>
          <a:chExt cx="0" cy="314325"/>
        </a:xfrm>
      </xdr:grpSpPr>
      <xdr:sp macro="" textlink="">
        <xdr:nvSpPr>
          <xdr:cNvPr id="63" name="Rectangle 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4" name="Text Box 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5" name="Group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7" name="Text Box 3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8" name="Group 1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69" name="Rectangle 16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0" name="Text Box 17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1" name="Group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72" name="Rectangle 2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3" name="Text Box 3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4" name="Group 1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75" name="Rectangle 16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6" name="Text Box 17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7" name="Group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7950200" y="104775"/>
          <a:chExt cx="0" cy="314325"/>
        </a:xfrm>
      </xdr:grpSpPr>
      <xdr:sp macro="" textlink="">
        <xdr:nvSpPr>
          <xdr:cNvPr id="78" name="Rectangle 2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9" name="Text Box 3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0" name="Group 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81" name="Rectangle 2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2" name="Text Box 3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3" name="Group 1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84" name="Rectangle 16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5" name="Text Box 17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6" name="Group 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87" name="Rectangle 2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8" name="Text Box 3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9" name="Group 1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5362575" y="104775"/>
          <a:chExt cx="0" cy="314325"/>
        </a:xfrm>
      </xdr:grpSpPr>
      <xdr:sp macro="" textlink="">
        <xdr:nvSpPr>
          <xdr:cNvPr id="90" name="Rectangle 16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1" name="Text Box 17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2" name="Group 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>
          <a:grpSpLocks/>
        </xdr:cNvGrpSpPr>
      </xdr:nvGrpSpPr>
      <xdr:grpSpPr bwMode="auto">
        <a:xfrm>
          <a:off x="4226719" y="104775"/>
          <a:ext cx="0" cy="428625"/>
          <a:chOff x="7950200" y="104775"/>
          <a:chExt cx="0" cy="314325"/>
        </a:xfrm>
      </xdr:grpSpPr>
      <xdr:sp macro="" textlink="">
        <xdr:nvSpPr>
          <xdr:cNvPr id="93" name="Rectangle 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4" name="Text Box 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5" name="Imagen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2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1476376</xdr:colOff>
      <xdr:row>51</xdr:row>
      <xdr:rowOff>123824</xdr:rowOff>
    </xdr:from>
    <xdr:to>
      <xdr:col>14</xdr:col>
      <xdr:colOff>704851</xdr:colOff>
      <xdr:row>66</xdr:row>
      <xdr:rowOff>495300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2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1654966</xdr:colOff>
      <xdr:row>14</xdr:row>
      <xdr:rowOff>261937</xdr:rowOff>
    </xdr:from>
    <xdr:to>
      <xdr:col>18</xdr:col>
      <xdr:colOff>357186</xdr:colOff>
      <xdr:row>30</xdr:row>
      <xdr:rowOff>23813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79" name="Group 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80" name="Rectangle 2">
            <a:extLst>
              <a:ext uri="{FF2B5EF4-FFF2-40B4-BE49-F238E27FC236}">
                <a16:creationId xmlns:a16="http://schemas.microsoft.com/office/drawing/2014/main" id="{00000000-0008-0000-0300-000018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1" name="Text Box 3">
            <a:extLst>
              <a:ext uri="{FF2B5EF4-FFF2-40B4-BE49-F238E27FC236}">
                <a16:creationId xmlns:a16="http://schemas.microsoft.com/office/drawing/2014/main" id="{00000000-0008-0000-0300-00001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2" name="Group 1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83" name="Rectangle 16">
            <a:extLst>
              <a:ext uri="{FF2B5EF4-FFF2-40B4-BE49-F238E27FC236}">
                <a16:creationId xmlns:a16="http://schemas.microsoft.com/office/drawing/2014/main" id="{00000000-0008-0000-0300-00001B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4" name="Text Box 17">
            <a:extLst>
              <a:ext uri="{FF2B5EF4-FFF2-40B4-BE49-F238E27FC236}">
                <a16:creationId xmlns:a16="http://schemas.microsoft.com/office/drawing/2014/main" id="{00000000-0008-0000-0300-00001C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5" name="Group 1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86" name="Rectangle 2">
            <a:extLst>
              <a:ext uri="{FF2B5EF4-FFF2-40B4-BE49-F238E27FC236}">
                <a16:creationId xmlns:a16="http://schemas.microsoft.com/office/drawing/2014/main" id="{00000000-0008-0000-0300-00001E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7" name="Text Box 3">
            <a:extLst>
              <a:ext uri="{FF2B5EF4-FFF2-40B4-BE49-F238E27FC236}">
                <a16:creationId xmlns:a16="http://schemas.microsoft.com/office/drawing/2014/main" id="{00000000-0008-0000-0300-00001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8" name="Group 15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89" name="Rectangle 16">
            <a:extLst>
              <a:ext uri="{FF2B5EF4-FFF2-40B4-BE49-F238E27FC236}">
                <a16:creationId xmlns:a16="http://schemas.microsoft.com/office/drawing/2014/main" id="{00000000-0008-0000-0300-000021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0" name="Text Box 17">
            <a:extLst>
              <a:ext uri="{FF2B5EF4-FFF2-40B4-BE49-F238E27FC236}">
                <a16:creationId xmlns:a16="http://schemas.microsoft.com/office/drawing/2014/main" id="{00000000-0008-0000-0300-000022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1" name="Group 1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7950200" y="104775"/>
          <a:chExt cx="0" cy="314325"/>
        </a:xfrm>
      </xdr:grpSpPr>
      <xdr:sp macro="" textlink="">
        <xdr:nvSpPr>
          <xdr:cNvPr id="292" name="Rectangle 2">
            <a:extLst>
              <a:ext uri="{FF2B5EF4-FFF2-40B4-BE49-F238E27FC236}">
                <a16:creationId xmlns:a16="http://schemas.microsoft.com/office/drawing/2014/main" id="{00000000-0008-0000-03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3" name="Text Box 3">
            <a:extLst>
              <a:ext uri="{FF2B5EF4-FFF2-40B4-BE49-F238E27FC236}">
                <a16:creationId xmlns:a16="http://schemas.microsoft.com/office/drawing/2014/main" id="{00000000-0008-0000-0300-00002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4" name="Group 1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95" name="Rectangle 2">
            <a:extLst>
              <a:ext uri="{FF2B5EF4-FFF2-40B4-BE49-F238E27FC236}">
                <a16:creationId xmlns:a16="http://schemas.microsoft.com/office/drawing/2014/main" id="{00000000-0008-0000-0300-000027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6" name="Text Box 3">
            <a:extLst>
              <a:ext uri="{FF2B5EF4-FFF2-40B4-BE49-F238E27FC236}">
                <a16:creationId xmlns:a16="http://schemas.microsoft.com/office/drawing/2014/main" id="{00000000-0008-0000-0300-00002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7" name="Group 15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298" name="Rectangle 16">
            <a:extLst>
              <a:ext uri="{FF2B5EF4-FFF2-40B4-BE49-F238E27FC236}">
                <a16:creationId xmlns:a16="http://schemas.microsoft.com/office/drawing/2014/main" id="{00000000-0008-0000-0300-00002A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9" name="Text Box 17">
            <a:extLst>
              <a:ext uri="{FF2B5EF4-FFF2-40B4-BE49-F238E27FC236}">
                <a16:creationId xmlns:a16="http://schemas.microsoft.com/office/drawing/2014/main" id="{00000000-0008-0000-0300-00002B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0" name="Group 1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01" name="Rectangle 2">
            <a:extLst>
              <a:ext uri="{FF2B5EF4-FFF2-40B4-BE49-F238E27FC236}">
                <a16:creationId xmlns:a16="http://schemas.microsoft.com/office/drawing/2014/main" id="{00000000-0008-0000-0300-00002D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2" name="Text Box 3">
            <a:extLst>
              <a:ext uri="{FF2B5EF4-FFF2-40B4-BE49-F238E27FC236}">
                <a16:creationId xmlns:a16="http://schemas.microsoft.com/office/drawing/2014/main" id="{00000000-0008-0000-0300-00002E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3" name="Group 15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04" name="Rectangle 16">
            <a:extLst>
              <a:ext uri="{FF2B5EF4-FFF2-40B4-BE49-F238E27FC236}">
                <a16:creationId xmlns:a16="http://schemas.microsoft.com/office/drawing/2014/main" id="{00000000-0008-0000-03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5" name="Text Box 17">
            <a:extLst>
              <a:ext uri="{FF2B5EF4-FFF2-40B4-BE49-F238E27FC236}">
                <a16:creationId xmlns:a16="http://schemas.microsoft.com/office/drawing/2014/main" id="{00000000-0008-0000-0300-00003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6" name="Group 1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7950200" y="104775"/>
          <a:chExt cx="0" cy="314325"/>
        </a:xfrm>
      </xdr:grpSpPr>
      <xdr:sp macro="" textlink="">
        <xdr:nvSpPr>
          <xdr:cNvPr id="307" name="Rectangle 2">
            <a:extLst>
              <a:ext uri="{FF2B5EF4-FFF2-40B4-BE49-F238E27FC236}">
                <a16:creationId xmlns:a16="http://schemas.microsoft.com/office/drawing/2014/main" id="{00000000-0008-0000-0300-000033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8" name="Text Box 3">
            <a:extLst>
              <a:ext uri="{FF2B5EF4-FFF2-40B4-BE49-F238E27FC236}">
                <a16:creationId xmlns:a16="http://schemas.microsoft.com/office/drawing/2014/main" id="{00000000-0008-0000-0300-00003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9" name="Group 1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10" name="Rectangle 2">
            <a:extLst>
              <a:ext uri="{FF2B5EF4-FFF2-40B4-BE49-F238E27FC236}">
                <a16:creationId xmlns:a16="http://schemas.microsoft.com/office/drawing/2014/main" id="{00000000-0008-0000-0300-000036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1" name="Text Box 3">
            <a:extLst>
              <a:ext uri="{FF2B5EF4-FFF2-40B4-BE49-F238E27FC236}">
                <a16:creationId xmlns:a16="http://schemas.microsoft.com/office/drawing/2014/main" id="{00000000-0008-0000-0300-00003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2" name="Group 1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13" name="Rectangle 16">
            <a:extLst>
              <a:ext uri="{FF2B5EF4-FFF2-40B4-BE49-F238E27FC236}">
                <a16:creationId xmlns:a16="http://schemas.microsoft.com/office/drawing/2014/main" id="{00000000-0008-0000-0300-000039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4" name="Text Box 17">
            <a:extLst>
              <a:ext uri="{FF2B5EF4-FFF2-40B4-BE49-F238E27FC236}">
                <a16:creationId xmlns:a16="http://schemas.microsoft.com/office/drawing/2014/main" id="{00000000-0008-0000-0300-00003A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5" name="Group 1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16" name="Rectangle 2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7" name="Text Box 3">
            <a:extLst>
              <a:ext uri="{FF2B5EF4-FFF2-40B4-BE49-F238E27FC236}">
                <a16:creationId xmlns:a16="http://schemas.microsoft.com/office/drawing/2014/main" id="{00000000-0008-0000-0300-00003D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8" name="Group 15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5362575" y="104775"/>
          <a:chExt cx="0" cy="314325"/>
        </a:xfrm>
      </xdr:grpSpPr>
      <xdr:sp macro="" textlink="">
        <xdr:nvSpPr>
          <xdr:cNvPr id="319" name="Rectangle 16">
            <a:extLst>
              <a:ext uri="{FF2B5EF4-FFF2-40B4-BE49-F238E27FC236}">
                <a16:creationId xmlns:a16="http://schemas.microsoft.com/office/drawing/2014/main" id="{00000000-0008-0000-0300-00003F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20" name="Text Box 17">
            <a:extLst>
              <a:ext uri="{FF2B5EF4-FFF2-40B4-BE49-F238E27FC236}">
                <a16:creationId xmlns:a16="http://schemas.microsoft.com/office/drawing/2014/main" id="{00000000-0008-0000-0300-00004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21" name="Group 1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GrpSpPr>
          <a:grpSpLocks/>
        </xdr:cNvGrpSpPr>
      </xdr:nvGrpSpPr>
      <xdr:grpSpPr bwMode="auto">
        <a:xfrm>
          <a:off x="3429000" y="104775"/>
          <a:ext cx="0" cy="428625"/>
          <a:chOff x="7950200" y="104775"/>
          <a:chExt cx="0" cy="314325"/>
        </a:xfrm>
      </xdr:grpSpPr>
      <xdr:sp macro="" textlink="">
        <xdr:nvSpPr>
          <xdr:cNvPr id="322" name="Rectangle 2">
            <a:extLst>
              <a:ext uri="{FF2B5EF4-FFF2-40B4-BE49-F238E27FC236}">
                <a16:creationId xmlns:a16="http://schemas.microsoft.com/office/drawing/2014/main" id="{00000000-0008-0000-0300-000042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23" name="Text Box 3">
            <a:extLst>
              <a:ext uri="{FF2B5EF4-FFF2-40B4-BE49-F238E27FC236}">
                <a16:creationId xmlns:a16="http://schemas.microsoft.com/office/drawing/2014/main" id="{00000000-0008-0000-0300-00004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</xdr:col>
      <xdr:colOff>166687</xdr:colOff>
      <xdr:row>0</xdr:row>
      <xdr:rowOff>78582</xdr:rowOff>
    </xdr:from>
    <xdr:to>
      <xdr:col>1</xdr:col>
      <xdr:colOff>1462087</xdr:colOff>
      <xdr:row>3</xdr:row>
      <xdr:rowOff>288132</xdr:rowOff>
    </xdr:to>
    <xdr:pic>
      <xdr:nvPicPr>
        <xdr:cNvPr id="324" name="Imagen 1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78582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1619250</xdr:colOff>
      <xdr:row>51</xdr:row>
      <xdr:rowOff>133349</xdr:rowOff>
    </xdr:from>
    <xdr:to>
      <xdr:col>14</xdr:col>
      <xdr:colOff>638176</xdr:colOff>
      <xdr:row>66</xdr:row>
      <xdr:rowOff>476250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5" name="Rectangle 2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" name="Text Box 3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" name="Text Box 17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11" name="Rectangle 2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2" name="Text Box 3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3" name="Group 1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14" name="Rectangle 16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5" name="Text Box 17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6" name="Group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7950200" y="104775"/>
          <a:chExt cx="0" cy="314325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8" name="Text Box 3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9" name="Group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20" name="Rectangle 2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1" name="Text Box 3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2" name="Group 1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23" name="Rectangle 16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4" name="Text Box 17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5" name="Group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26" name="Rectangle 2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7" name="Text Box 3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" name="Group 15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29" name="Rectangle 16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" name="Text Box 17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" name="Group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7950200" y="104775"/>
          <a:chExt cx="0" cy="314325"/>
        </a:xfrm>
      </xdr:grpSpPr>
      <xdr:sp macro="" textlink="">
        <xdr:nvSpPr>
          <xdr:cNvPr id="32" name="Rectangle 2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3" name="Text Box 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4" name="Group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35" name="Rectangle 2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6" name="Text Box 3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7" name="Group 15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38" name="Rectangle 16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9" name="Text Box 17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41" name="Rectangle 2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2" name="Text Box 3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3" name="Group 1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5362575" y="104775"/>
          <a:chExt cx="0" cy="314325"/>
        </a:xfrm>
      </xdr:grpSpPr>
      <xdr:sp macro="" textlink="">
        <xdr:nvSpPr>
          <xdr:cNvPr id="44" name="Rectangle 16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5" name="Text Box 17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6" name="Group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GrpSpPr>
          <a:grpSpLocks/>
        </xdr:cNvGrpSpPr>
      </xdr:nvGrpSpPr>
      <xdr:grpSpPr bwMode="auto">
        <a:xfrm>
          <a:off x="5226844" y="104775"/>
          <a:ext cx="0" cy="428625"/>
          <a:chOff x="7950200" y="104775"/>
          <a:chExt cx="0" cy="314325"/>
        </a:xfrm>
      </xdr:grpSpPr>
      <xdr:sp macro="" textlink="">
        <xdr:nvSpPr>
          <xdr:cNvPr id="47" name="Rectangle 2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8" name="Text Box 3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</xdr:col>
      <xdr:colOff>166687</xdr:colOff>
      <xdr:row>0</xdr:row>
      <xdr:rowOff>78582</xdr:rowOff>
    </xdr:from>
    <xdr:to>
      <xdr:col>1</xdr:col>
      <xdr:colOff>1462087</xdr:colOff>
      <xdr:row>3</xdr:row>
      <xdr:rowOff>288132</xdr:rowOff>
    </xdr:to>
    <xdr:pic>
      <xdr:nvPicPr>
        <xdr:cNvPr id="49" name="Imagen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" y="78582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2857498</xdr:colOff>
      <xdr:row>16</xdr:row>
      <xdr:rowOff>307181</xdr:rowOff>
    </xdr:from>
    <xdr:to>
      <xdr:col>12</xdr:col>
      <xdr:colOff>440530</xdr:colOff>
      <xdr:row>28</xdr:row>
      <xdr:rowOff>321469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abativa\OneDrive%20-%20SUPERINTENDENCIA%20DE%20SOCIEDADES\2023%20-%20Supersociedades\Mercantiles\Indicadores\Procesos_Especiale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ronunciamiento de demandas"/>
      <sheetName val="1.1 Registro pronunciamient dem"/>
      <sheetName val="2 Audiencias realizadas"/>
      <sheetName val="2.1 regist audienci realizadas"/>
      <sheetName val="3 Comportamiento Inventario"/>
      <sheetName val="3.1. Registro comportamin Inven"/>
    </sheetNames>
    <sheetDataSet>
      <sheetData sheetId="0">
        <row r="12">
          <cell r="C12" t="str">
            <v>PROCESOS ESPECIALES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5"/>
  <sheetViews>
    <sheetView topLeftCell="A40" workbookViewId="0">
      <selection activeCell="P47" sqref="P47"/>
    </sheetView>
  </sheetViews>
  <sheetFormatPr baseColWidth="10" defaultRowHeight="12.75" x14ac:dyDescent="0.2"/>
  <cols>
    <col min="1" max="1" width="3" style="59" customWidth="1"/>
    <col min="2" max="2" width="30" style="62" customWidth="1"/>
    <col min="3" max="3" width="26.5703125" style="59" customWidth="1"/>
    <col min="4" max="4" width="5" style="59" bestFit="1" customWidth="1"/>
    <col min="5" max="5" width="5.5703125" style="59" customWidth="1"/>
    <col min="6" max="6" width="9.5703125" style="59" bestFit="1" customWidth="1"/>
    <col min="7" max="7" width="5.42578125" style="59" bestFit="1" customWidth="1"/>
    <col min="8" max="8" width="5.140625" style="59" bestFit="1" customWidth="1"/>
    <col min="9" max="9" width="9.5703125" style="59" customWidth="1"/>
    <col min="10" max="10" width="4.140625" style="59" bestFit="1" customWidth="1"/>
    <col min="11" max="11" width="6.42578125" style="59" bestFit="1" customWidth="1"/>
    <col min="12" max="12" width="9.5703125" style="59" bestFit="1" customWidth="1"/>
    <col min="13" max="13" width="8.42578125" style="59" customWidth="1"/>
    <col min="14" max="14" width="6.42578125" style="59" customWidth="1"/>
    <col min="15" max="15" width="11" style="59" customWidth="1"/>
    <col min="16" max="16" width="17.7109375" style="59" customWidth="1"/>
    <col min="17" max="17" width="11.42578125" style="60" hidden="1" customWidth="1"/>
    <col min="18" max="16384" width="11.42578125" style="59"/>
  </cols>
  <sheetData>
    <row r="1" spans="1:17" ht="13.5" thickBot="1" x14ac:dyDescent="0.25">
      <c r="B1" s="59"/>
    </row>
    <row r="2" spans="1:17" ht="16.5" customHeight="1" x14ac:dyDescent="0.2">
      <c r="B2" s="148"/>
      <c r="C2" s="151" t="s">
        <v>34</v>
      </c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4" t="s">
        <v>88</v>
      </c>
      <c r="O2" s="155"/>
      <c r="P2" s="156"/>
      <c r="Q2" s="61">
        <v>0.8</v>
      </c>
    </row>
    <row r="3" spans="1:17" ht="15.75" customHeight="1" x14ac:dyDescent="0.2">
      <c r="B3" s="149"/>
      <c r="C3" s="157" t="s">
        <v>36</v>
      </c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60" t="s">
        <v>97</v>
      </c>
      <c r="O3" s="161"/>
      <c r="P3" s="162"/>
      <c r="Q3" s="61">
        <v>0.79998999999999998</v>
      </c>
    </row>
    <row r="4" spans="1:17" ht="15.75" customHeight="1" x14ac:dyDescent="0.2">
      <c r="B4" s="149"/>
      <c r="C4" s="157" t="s">
        <v>37</v>
      </c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60" t="s">
        <v>89</v>
      </c>
      <c r="O4" s="161"/>
      <c r="P4" s="162"/>
      <c r="Q4" s="61">
        <v>0.65</v>
      </c>
    </row>
    <row r="5" spans="1:17" ht="16.5" customHeight="1" thickBot="1" x14ac:dyDescent="0.25">
      <c r="B5" s="150"/>
      <c r="C5" s="163" t="s">
        <v>38</v>
      </c>
      <c r="D5" s="164"/>
      <c r="E5" s="164"/>
      <c r="F5" s="164"/>
      <c r="G5" s="164"/>
      <c r="H5" s="164"/>
      <c r="I5" s="164"/>
      <c r="J5" s="164"/>
      <c r="K5" s="164"/>
      <c r="L5" s="164"/>
      <c r="M5" s="165"/>
      <c r="N5" s="166" t="s">
        <v>39</v>
      </c>
      <c r="O5" s="167"/>
      <c r="P5" s="168"/>
      <c r="Q5" s="61">
        <v>0.64999899999999999</v>
      </c>
    </row>
    <row r="6" spans="1:17" ht="3" customHeight="1" thickBot="1" x14ac:dyDescent="0.25">
      <c r="B6" s="59"/>
      <c r="Q6" s="61"/>
    </row>
    <row r="7" spans="1:17" x14ac:dyDescent="0.2">
      <c r="A7" s="62"/>
      <c r="B7" s="169" t="s">
        <v>42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  <c r="Q7" s="61"/>
    </row>
    <row r="8" spans="1:17" ht="13.5" thickBot="1" x14ac:dyDescent="0.25">
      <c r="A8" s="62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</row>
    <row r="9" spans="1:17" ht="3" customHeight="1" thickBot="1" x14ac:dyDescent="0.25">
      <c r="A9" s="62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7" ht="26.25" customHeight="1" thickBot="1" x14ac:dyDescent="0.25">
      <c r="A10" s="62"/>
      <c r="B10" s="63" t="s">
        <v>46</v>
      </c>
      <c r="C10" s="176">
        <v>2023</v>
      </c>
      <c r="D10" s="177"/>
      <c r="E10" s="177"/>
      <c r="F10" s="177"/>
      <c r="G10" s="177"/>
      <c r="H10" s="177"/>
      <c r="I10" s="178"/>
      <c r="J10" s="179" t="s">
        <v>1</v>
      </c>
      <c r="K10" s="180"/>
      <c r="L10" s="180"/>
      <c r="M10" s="180"/>
      <c r="N10" s="181" t="s">
        <v>106</v>
      </c>
      <c r="O10" s="182"/>
      <c r="P10" s="183"/>
    </row>
    <row r="11" spans="1:17" ht="3" customHeight="1" thickBot="1" x14ac:dyDescent="0.25">
      <c r="A11" s="62"/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7"/>
    </row>
    <row r="12" spans="1:17" ht="30" customHeight="1" thickBot="1" x14ac:dyDescent="0.25">
      <c r="A12" s="62"/>
      <c r="B12" s="3" t="s">
        <v>0</v>
      </c>
      <c r="C12" s="187" t="s">
        <v>53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8"/>
    </row>
    <row r="13" spans="1:17" ht="3" customHeight="1" thickBot="1" x14ac:dyDescent="0.25">
      <c r="A13" s="62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7" ht="30" customHeight="1" thickBot="1" x14ac:dyDescent="0.25">
      <c r="A14" s="62"/>
      <c r="B14" s="3" t="s">
        <v>6</v>
      </c>
      <c r="C14" s="192" t="s">
        <v>126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4"/>
    </row>
    <row r="15" spans="1:17" ht="3" customHeight="1" thickBot="1" x14ac:dyDescent="0.25">
      <c r="A15" s="62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7" ht="30" customHeight="1" thickBot="1" x14ac:dyDescent="0.25">
      <c r="A16" s="62"/>
      <c r="B16" s="3" t="s">
        <v>23</v>
      </c>
      <c r="C16" s="181" t="s">
        <v>114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</row>
    <row r="17" spans="1:18" ht="4.5" customHeight="1" thickBot="1" x14ac:dyDescent="0.25">
      <c r="A17" s="62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8" ht="30" customHeight="1" thickBot="1" x14ac:dyDescent="0.25">
      <c r="A18" s="62"/>
      <c r="B18" s="3" t="s">
        <v>10</v>
      </c>
      <c r="C18" s="195" t="s">
        <v>104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7"/>
    </row>
    <row r="19" spans="1:18" ht="3" customHeight="1" thickBot="1" x14ac:dyDescent="0.25">
      <c r="A19" s="62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</row>
    <row r="20" spans="1:18" ht="17.25" customHeight="1" thickBot="1" x14ac:dyDescent="0.25">
      <c r="A20" s="62"/>
      <c r="B20" s="199" t="s">
        <v>24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8" ht="3" customHeight="1" thickBot="1" x14ac:dyDescent="0.25">
      <c r="A21" s="62"/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/>
    </row>
    <row r="22" spans="1:18" ht="47.25" customHeight="1" thickBot="1" x14ac:dyDescent="0.25">
      <c r="A22" s="62"/>
      <c r="B22" s="3" t="s">
        <v>3</v>
      </c>
      <c r="C22" s="205" t="s">
        <v>190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7"/>
    </row>
    <row r="23" spans="1:18" ht="3" customHeight="1" thickBot="1" x14ac:dyDescent="0.25">
      <c r="A23" s="62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8" ht="54" customHeight="1" thickBot="1" x14ac:dyDescent="0.25">
      <c r="A24" s="62"/>
      <c r="B24" s="3" t="s">
        <v>11</v>
      </c>
      <c r="C24" s="218" t="s">
        <v>193</v>
      </c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20"/>
    </row>
    <row r="25" spans="1:18" ht="3" customHeight="1" thickBot="1" x14ac:dyDescent="0.25">
      <c r="A25" s="62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3"/>
    </row>
    <row r="26" spans="1:18" ht="22.5" customHeight="1" thickBot="1" x14ac:dyDescent="0.25">
      <c r="A26" s="62"/>
      <c r="B26" s="64" t="s">
        <v>2</v>
      </c>
      <c r="C26" s="224" t="s">
        <v>202</v>
      </c>
      <c r="D26" s="225"/>
      <c r="E26" s="225"/>
      <c r="F26" s="225"/>
      <c r="G26" s="225"/>
      <c r="H26" s="225"/>
      <c r="I26" s="225"/>
      <c r="J26" s="226"/>
      <c r="K26" s="226"/>
      <c r="L26" s="226"/>
      <c r="M26" s="226"/>
      <c r="N26" s="226"/>
      <c r="O26" s="226"/>
      <c r="P26" s="227"/>
      <c r="R26" s="65">
        <f>170/22</f>
        <v>7.7272727272727275</v>
      </c>
    </row>
    <row r="27" spans="1:18" ht="3" customHeight="1" thickBot="1" x14ac:dyDescent="0.25">
      <c r="A27" s="62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</row>
    <row r="28" spans="1:18" ht="33.75" customHeight="1" thickBot="1" x14ac:dyDescent="0.25">
      <c r="A28" s="62"/>
      <c r="B28" s="64" t="s">
        <v>12</v>
      </c>
      <c r="C28" s="66" t="s">
        <v>13</v>
      </c>
      <c r="D28" s="231" t="s">
        <v>115</v>
      </c>
      <c r="E28" s="232"/>
      <c r="F28" s="232"/>
      <c r="G28" s="233"/>
      <c r="H28" s="234" t="s">
        <v>14</v>
      </c>
      <c r="I28" s="234"/>
      <c r="J28" s="234"/>
      <c r="K28" s="231" t="s">
        <v>116</v>
      </c>
      <c r="L28" s="232"/>
      <c r="M28" s="233"/>
      <c r="N28" s="235" t="s">
        <v>15</v>
      </c>
      <c r="O28" s="236"/>
      <c r="P28" s="17" t="s">
        <v>117</v>
      </c>
    </row>
    <row r="29" spans="1:18" ht="3" customHeight="1" thickBot="1" x14ac:dyDescent="0.25">
      <c r="A29" s="6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10"/>
    </row>
    <row r="30" spans="1:18" ht="13.5" thickBot="1" x14ac:dyDescent="0.25">
      <c r="A30" s="62"/>
      <c r="B30" s="67" t="s">
        <v>7</v>
      </c>
      <c r="C30" s="211" t="s">
        <v>87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</row>
    <row r="31" spans="1:18" ht="3" customHeight="1" thickBot="1" x14ac:dyDescent="0.25">
      <c r="A31" s="62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6"/>
    </row>
    <row r="32" spans="1:18" ht="13.5" thickBot="1" x14ac:dyDescent="0.25">
      <c r="A32" s="62"/>
      <c r="B32" s="67" t="s">
        <v>4</v>
      </c>
      <c r="C32" s="215" t="s">
        <v>108</v>
      </c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7"/>
    </row>
    <row r="33" spans="1:16" ht="3" customHeight="1" thickBot="1" x14ac:dyDescent="0.25">
      <c r="A33" s="62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4"/>
    </row>
    <row r="34" spans="1:16" ht="13.5" thickBot="1" x14ac:dyDescent="0.25">
      <c r="A34" s="62"/>
      <c r="B34" s="67" t="s">
        <v>22</v>
      </c>
      <c r="C34" s="215" t="s">
        <v>108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7"/>
    </row>
    <row r="35" spans="1:16" ht="3" customHeight="1" thickBot="1" x14ac:dyDescent="0.25">
      <c r="A35" s="62"/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5"/>
    </row>
    <row r="36" spans="1:16" ht="16.5" customHeight="1" thickBot="1" x14ac:dyDescent="0.25">
      <c r="A36" s="62"/>
      <c r="B36" s="67" t="s">
        <v>41</v>
      </c>
      <c r="C36" s="215" t="s">
        <v>110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7"/>
    </row>
    <row r="37" spans="1:16" ht="3" customHeight="1" thickBot="1" x14ac:dyDescent="0.25">
      <c r="A37" s="62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x14ac:dyDescent="0.2">
      <c r="A38" s="62"/>
      <c r="B38" s="246" t="s">
        <v>16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8"/>
    </row>
    <row r="39" spans="1:16" x14ac:dyDescent="0.2">
      <c r="A39" s="62"/>
      <c r="B39" s="69" t="s">
        <v>21</v>
      </c>
      <c r="C39" s="249" t="s">
        <v>17</v>
      </c>
      <c r="D39" s="249"/>
      <c r="E39" s="249"/>
      <c r="F39" s="249"/>
      <c r="G39" s="249"/>
      <c r="H39" s="249" t="s">
        <v>7</v>
      </c>
      <c r="I39" s="249"/>
      <c r="J39" s="249"/>
      <c r="K39" s="249"/>
      <c r="L39" s="249"/>
      <c r="M39" s="249" t="s">
        <v>18</v>
      </c>
      <c r="N39" s="249"/>
      <c r="O39" s="249"/>
      <c r="P39" s="250"/>
    </row>
    <row r="40" spans="1:16" ht="87" customHeight="1" x14ac:dyDescent="0.2">
      <c r="A40" s="62"/>
      <c r="B40" s="16" t="s">
        <v>201</v>
      </c>
      <c r="C40" s="283" t="s">
        <v>191</v>
      </c>
      <c r="D40" s="284"/>
      <c r="E40" s="284"/>
      <c r="F40" s="284"/>
      <c r="G40" s="285"/>
      <c r="H40" s="240" t="s">
        <v>119</v>
      </c>
      <c r="I40" s="241"/>
      <c r="J40" s="241"/>
      <c r="K40" s="241"/>
      <c r="L40" s="242"/>
      <c r="M40" s="237" t="s">
        <v>121</v>
      </c>
      <c r="N40" s="237"/>
      <c r="O40" s="237"/>
      <c r="P40" s="238"/>
    </row>
    <row r="41" spans="1:16" ht="74.25" customHeight="1" x14ac:dyDescent="0.2">
      <c r="A41" s="62"/>
      <c r="B41" s="16" t="s">
        <v>192</v>
      </c>
      <c r="C41" s="239" t="s">
        <v>211</v>
      </c>
      <c r="D41" s="239"/>
      <c r="E41" s="239"/>
      <c r="F41" s="239"/>
      <c r="G41" s="239"/>
      <c r="H41" s="240" t="s">
        <v>120</v>
      </c>
      <c r="I41" s="241"/>
      <c r="J41" s="241"/>
      <c r="K41" s="241"/>
      <c r="L41" s="242"/>
      <c r="M41" s="237" t="s">
        <v>122</v>
      </c>
      <c r="N41" s="237"/>
      <c r="O41" s="237"/>
      <c r="P41" s="238"/>
    </row>
    <row r="42" spans="1:16" ht="3" customHeight="1" thickBot="1" x14ac:dyDescent="0.25">
      <c r="A42" s="62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6" ht="13.5" customHeight="1" thickBot="1" x14ac:dyDescent="0.25">
      <c r="A43" s="62"/>
      <c r="B43" s="253" t="s">
        <v>8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5"/>
    </row>
    <row r="44" spans="1:16" ht="3" customHeight="1" thickBot="1" x14ac:dyDescent="0.25">
      <c r="A44" s="62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1:16" x14ac:dyDescent="0.2">
      <c r="A45" s="62"/>
      <c r="B45" s="256" t="s">
        <v>19</v>
      </c>
      <c r="C45" s="74" t="s">
        <v>9</v>
      </c>
      <c r="D45" s="75" t="s">
        <v>56</v>
      </c>
      <c r="E45" s="75" t="s">
        <v>57</v>
      </c>
      <c r="F45" s="75" t="s">
        <v>58</v>
      </c>
      <c r="G45" s="75" t="s">
        <v>59</v>
      </c>
      <c r="H45" s="75" t="s">
        <v>60</v>
      </c>
      <c r="I45" s="75" t="s">
        <v>61</v>
      </c>
      <c r="J45" s="75" t="s">
        <v>62</v>
      </c>
      <c r="K45" s="75" t="s">
        <v>63</v>
      </c>
      <c r="L45" s="75" t="s">
        <v>64</v>
      </c>
      <c r="M45" s="75" t="s">
        <v>65</v>
      </c>
      <c r="N45" s="75" t="s">
        <v>66</v>
      </c>
      <c r="O45" s="76" t="s">
        <v>67</v>
      </c>
      <c r="P45" s="77" t="s">
        <v>107</v>
      </c>
    </row>
    <row r="46" spans="1:16" x14ac:dyDescent="0.2">
      <c r="A46" s="62"/>
      <c r="B46" s="257"/>
      <c r="C46" s="23" t="s">
        <v>123</v>
      </c>
      <c r="D46" s="78"/>
      <c r="E46" s="78"/>
      <c r="F46" s="95">
        <f>'1.1 Registro tiempos sentencias'!D10</f>
        <v>155.22999999999999</v>
      </c>
      <c r="G46" s="95"/>
      <c r="H46" s="95"/>
      <c r="I46" s="95">
        <f>'1.1 Registro tiempos sentencias'!E10</f>
        <v>225.36</v>
      </c>
      <c r="J46" s="95"/>
      <c r="K46" s="95"/>
      <c r="L46" s="95">
        <f>'1.1 Registro tiempos sentencias'!F10</f>
        <v>171.74</v>
      </c>
      <c r="M46" s="95"/>
      <c r="N46" s="95"/>
      <c r="O46" s="95">
        <f>'1.1 Registro tiempos sentencias'!G10</f>
        <v>158.97</v>
      </c>
      <c r="P46" s="95">
        <f>'1.1 Registro tiempos sentencias'!H10</f>
        <v>177.82500000000002</v>
      </c>
    </row>
    <row r="47" spans="1:16" ht="27.75" customHeight="1" x14ac:dyDescent="0.2">
      <c r="A47" s="62"/>
      <c r="B47" s="257"/>
      <c r="C47" s="22" t="s">
        <v>124</v>
      </c>
      <c r="D47" s="79"/>
      <c r="E47" s="79"/>
      <c r="F47" s="79">
        <v>170</v>
      </c>
      <c r="G47" s="79"/>
      <c r="H47" s="79"/>
      <c r="I47" s="79">
        <v>170</v>
      </c>
      <c r="J47" s="79"/>
      <c r="K47" s="79"/>
      <c r="L47" s="79">
        <v>170</v>
      </c>
      <c r="M47" s="79"/>
      <c r="N47" s="79"/>
      <c r="O47" s="79">
        <v>170</v>
      </c>
      <c r="P47" s="79">
        <v>170</v>
      </c>
    </row>
    <row r="48" spans="1:16" ht="27.75" hidden="1" customHeight="1" thickBot="1" x14ac:dyDescent="0.25">
      <c r="A48" s="62"/>
      <c r="B48" s="257"/>
      <c r="C48" s="18" t="s">
        <v>205</v>
      </c>
      <c r="D48" s="80"/>
      <c r="E48" s="80"/>
      <c r="F48" s="81">
        <f>F47/F46</f>
        <v>1.0951491335437737</v>
      </c>
      <c r="G48" s="82"/>
      <c r="H48" s="82"/>
      <c r="I48" s="81">
        <f>I47/I46</f>
        <v>0.75434859779907704</v>
      </c>
      <c r="J48" s="82"/>
      <c r="K48" s="82"/>
      <c r="L48" s="81">
        <f>L47/L46</f>
        <v>0.98986840572959123</v>
      </c>
      <c r="M48" s="82"/>
      <c r="N48" s="82"/>
      <c r="O48" s="81">
        <f>O47/O46</f>
        <v>1.069384160533434</v>
      </c>
      <c r="P48" s="81">
        <f>P47/P46</f>
        <v>0.95599606354562061</v>
      </c>
    </row>
    <row r="49" spans="1:16" ht="37.5" customHeight="1" thickBot="1" x14ac:dyDescent="0.25">
      <c r="A49" s="62"/>
      <c r="B49" s="258"/>
      <c r="C49" s="18" t="s">
        <v>125</v>
      </c>
      <c r="D49" s="80"/>
      <c r="E49" s="80"/>
      <c r="F49" s="81">
        <f>IF(F48&gt;=1,1,F48)</f>
        <v>1</v>
      </c>
      <c r="G49" s="82"/>
      <c r="H49" s="82"/>
      <c r="I49" s="81">
        <f>IF(I48&gt;=1,1,I48)</f>
        <v>0.75434859779907704</v>
      </c>
      <c r="J49" s="82"/>
      <c r="K49" s="82"/>
      <c r="L49" s="81">
        <f>IF(L48&gt;=1,1,L48)</f>
        <v>0.98986840572959123</v>
      </c>
      <c r="M49" s="82"/>
      <c r="N49" s="82"/>
      <c r="O49" s="81">
        <f>IF(O48&gt;=1,1,O48)</f>
        <v>1</v>
      </c>
      <c r="P49" s="81">
        <f>IF(P48&gt;=1,1,P48)</f>
        <v>0.95599606354562061</v>
      </c>
    </row>
    <row r="50" spans="1:16" ht="26.25" customHeight="1" thickBot="1" x14ac:dyDescent="0.25">
      <c r="A50" s="62"/>
      <c r="B50" s="83">
        <v>0.9</v>
      </c>
      <c r="C50" s="84"/>
      <c r="D50" s="84"/>
      <c r="E50" s="84"/>
      <c r="F50" s="85" t="str">
        <f>+$C$26</f>
        <v>Que la duración de los procesos no exceda el tiempo máximo permitido que es:  170 días</v>
      </c>
      <c r="G50" s="84"/>
      <c r="H50" s="84"/>
      <c r="I50" s="85" t="str">
        <f>+$C$26</f>
        <v>Que la duración de los procesos no exceda el tiempo máximo permitido que es:  170 días</v>
      </c>
      <c r="J50" s="84"/>
      <c r="K50" s="84"/>
      <c r="L50" s="85" t="str">
        <f>+$C$26</f>
        <v>Que la duración de los procesos no exceda el tiempo máximo permitido que es:  170 días</v>
      </c>
      <c r="M50" s="84"/>
      <c r="N50" s="84"/>
      <c r="O50" s="85" t="str">
        <f>+$C$26</f>
        <v>Que la duración de los procesos no exceda el tiempo máximo permitido que es:  170 días</v>
      </c>
      <c r="P50" s="85" t="str">
        <f>+$C$26</f>
        <v>Que la duración de los procesos no exceda el tiempo máximo permitido que es:  170 días</v>
      </c>
    </row>
    <row r="51" spans="1:16" ht="22.5" customHeight="1" thickBot="1" x14ac:dyDescent="0.25">
      <c r="A51" s="62"/>
      <c r="B51" s="259" t="s">
        <v>20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1"/>
    </row>
    <row r="52" spans="1:16" x14ac:dyDescent="0.2">
      <c r="A52" s="62"/>
      <c r="B52" s="262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4"/>
    </row>
    <row r="53" spans="1:16" x14ac:dyDescent="0.2">
      <c r="A53" s="62"/>
      <c r="B53" s="265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7"/>
    </row>
    <row r="54" spans="1:16" x14ac:dyDescent="0.2">
      <c r="A54" s="62"/>
      <c r="B54" s="265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7"/>
    </row>
    <row r="55" spans="1:16" x14ac:dyDescent="0.2">
      <c r="A55" s="62"/>
      <c r="B55" s="265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7"/>
    </row>
    <row r="56" spans="1:16" x14ac:dyDescent="0.2">
      <c r="A56" s="62"/>
      <c r="B56" s="265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7"/>
    </row>
    <row r="57" spans="1:16" x14ac:dyDescent="0.2">
      <c r="A57" s="62"/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</row>
    <row r="58" spans="1:16" x14ac:dyDescent="0.2">
      <c r="A58" s="62"/>
      <c r="B58" s="265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7"/>
    </row>
    <row r="59" spans="1:16" x14ac:dyDescent="0.2">
      <c r="A59" s="62"/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7"/>
    </row>
    <row r="60" spans="1:16" x14ac:dyDescent="0.2">
      <c r="A60" s="62"/>
      <c r="B60" s="265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7"/>
    </row>
    <row r="61" spans="1:16" x14ac:dyDescent="0.2">
      <c r="A61" s="62"/>
      <c r="B61" s="265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7"/>
    </row>
    <row r="62" spans="1:16" x14ac:dyDescent="0.2">
      <c r="A62" s="62"/>
      <c r="B62" s="2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7"/>
    </row>
    <row r="63" spans="1:16" x14ac:dyDescent="0.2">
      <c r="A63" s="62"/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7"/>
    </row>
    <row r="64" spans="1:16" x14ac:dyDescent="0.2">
      <c r="A64" s="62"/>
      <c r="B64" s="265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7"/>
    </row>
    <row r="65" spans="1:17" x14ac:dyDescent="0.2">
      <c r="A65" s="62"/>
      <c r="B65" s="265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7"/>
    </row>
    <row r="66" spans="1:17" x14ac:dyDescent="0.2">
      <c r="A66" s="62"/>
      <c r="B66" s="265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7"/>
    </row>
    <row r="67" spans="1:17" ht="99" customHeight="1" thickBot="1" x14ac:dyDescent="0.25">
      <c r="A67" s="62"/>
      <c r="B67" s="268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70"/>
    </row>
    <row r="68" spans="1:17" s="87" customFormat="1" ht="15" customHeight="1" thickBot="1" x14ac:dyDescent="0.25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86"/>
    </row>
    <row r="69" spans="1:17" ht="15" customHeight="1" x14ac:dyDescent="0.2">
      <c r="A69" s="62"/>
      <c r="B69" s="272" t="s">
        <v>5</v>
      </c>
      <c r="C69" s="274" t="s">
        <v>203</v>
      </c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6"/>
    </row>
    <row r="70" spans="1:17" ht="49.5" customHeight="1" x14ac:dyDescent="0.2">
      <c r="A70" s="62"/>
      <c r="B70" s="273"/>
      <c r="C70" s="277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9"/>
    </row>
    <row r="71" spans="1:17" ht="15" customHeight="1" x14ac:dyDescent="0.2">
      <c r="A71" s="62"/>
      <c r="B71" s="273"/>
      <c r="C71" s="280" t="s">
        <v>204</v>
      </c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2"/>
    </row>
    <row r="72" spans="1:17" ht="49.5" customHeight="1" thickBot="1" x14ac:dyDescent="0.25">
      <c r="A72" s="62"/>
      <c r="B72" s="273"/>
      <c r="C72" s="277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9"/>
    </row>
    <row r="73" spans="1:17" ht="30.75" customHeight="1" thickBot="1" x14ac:dyDescent="0.25">
      <c r="A73" s="62"/>
      <c r="B73" s="15" t="s">
        <v>40</v>
      </c>
      <c r="C73" s="211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8"/>
    </row>
    <row r="74" spans="1:17" ht="27.75" customHeight="1" thickBot="1" x14ac:dyDescent="0.25">
      <c r="A74" s="62"/>
      <c r="B74" s="15" t="s">
        <v>47</v>
      </c>
      <c r="C74" s="251" t="s">
        <v>48</v>
      </c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2"/>
    </row>
    <row r="75" spans="1:17" x14ac:dyDescent="0.2">
      <c r="B75" s="59"/>
    </row>
    <row r="76" spans="1:17" x14ac:dyDescent="0.2">
      <c r="B76" s="59"/>
    </row>
    <row r="77" spans="1:17" x14ac:dyDescent="0.2">
      <c r="B77" s="59"/>
      <c r="C77" s="88"/>
    </row>
    <row r="78" spans="1:17" hidden="1" x14ac:dyDescent="0.2">
      <c r="B78" s="59"/>
      <c r="C78" s="59">
        <v>2018</v>
      </c>
    </row>
    <row r="79" spans="1:17" hidden="1" x14ac:dyDescent="0.2">
      <c r="B79" s="59"/>
      <c r="C79" s="59">
        <v>2019</v>
      </c>
    </row>
    <row r="80" spans="1:17" x14ac:dyDescent="0.2">
      <c r="B80" s="59"/>
    </row>
    <row r="81" spans="2:17" x14ac:dyDescent="0.2">
      <c r="B81" s="59"/>
    </row>
    <row r="82" spans="2:17" x14ac:dyDescent="0.2">
      <c r="B82" s="59"/>
    </row>
    <row r="83" spans="2:17" x14ac:dyDescent="0.2">
      <c r="B83" s="59"/>
    </row>
    <row r="84" spans="2:17" x14ac:dyDescent="0.2">
      <c r="B84" s="59"/>
    </row>
    <row r="85" spans="2:17" s="60" customFormat="1" x14ac:dyDescent="0.2"/>
    <row r="86" spans="2:17" s="60" customFormat="1" x14ac:dyDescent="0.2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</row>
    <row r="87" spans="2:17" s="60" customFormat="1" x14ac:dyDescent="0.2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</row>
    <row r="88" spans="2:17" s="60" customFormat="1" x14ac:dyDescent="0.2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</row>
    <row r="89" spans="2:17" s="60" customFormat="1" x14ac:dyDescent="0.2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</row>
    <row r="90" spans="2:17" s="60" customFormat="1" x14ac:dyDescent="0.2">
      <c r="B90" s="90"/>
      <c r="C90" s="90"/>
      <c r="D90" s="90"/>
      <c r="E90" s="90"/>
      <c r="F90" s="90"/>
      <c r="G90" s="89"/>
      <c r="H90" s="89"/>
      <c r="I90" s="89"/>
      <c r="J90" s="89"/>
      <c r="K90" s="89"/>
      <c r="L90" s="89"/>
      <c r="M90" s="89"/>
      <c r="N90" s="89"/>
      <c r="O90" s="89"/>
    </row>
    <row r="91" spans="2:17" s="60" customFormat="1" x14ac:dyDescent="0.2">
      <c r="B91" s="90"/>
      <c r="C91" s="90"/>
      <c r="D91" s="90"/>
      <c r="E91" s="90"/>
      <c r="F91" s="90"/>
      <c r="G91" s="89"/>
      <c r="H91" s="89"/>
      <c r="I91" s="89"/>
      <c r="J91" s="89"/>
      <c r="K91" s="89"/>
      <c r="L91" s="89"/>
      <c r="M91" s="89"/>
      <c r="N91" s="89"/>
      <c r="O91" s="89"/>
    </row>
    <row r="92" spans="2:17" s="60" customFormat="1" x14ac:dyDescent="0.2">
      <c r="B92" s="90"/>
      <c r="C92" s="90"/>
      <c r="D92" s="90"/>
      <c r="E92" s="90"/>
      <c r="F92" s="90"/>
      <c r="G92" s="89"/>
      <c r="H92" s="89"/>
      <c r="I92" s="89"/>
      <c r="J92" s="89"/>
      <c r="K92" s="89"/>
      <c r="L92" s="89"/>
      <c r="M92" s="89"/>
      <c r="N92" s="89"/>
      <c r="O92" s="89"/>
      <c r="Q92" s="91" t="s">
        <v>109</v>
      </c>
    </row>
    <row r="93" spans="2:17" s="60" customFormat="1" x14ac:dyDescent="0.2">
      <c r="B93" s="90"/>
      <c r="C93" s="90"/>
      <c r="D93" s="90"/>
      <c r="E93" s="90"/>
      <c r="F93" s="90"/>
      <c r="G93" s="89"/>
      <c r="H93" s="89"/>
      <c r="I93" s="89"/>
      <c r="J93" s="89"/>
      <c r="K93" s="89"/>
      <c r="L93" s="89"/>
      <c r="M93" s="89"/>
      <c r="N93" s="89"/>
      <c r="O93" s="89"/>
      <c r="Q93" s="91" t="s">
        <v>110</v>
      </c>
    </row>
    <row r="94" spans="2:17" s="60" customFormat="1" x14ac:dyDescent="0.2">
      <c r="B94" s="90"/>
      <c r="C94" s="90"/>
      <c r="D94" s="90"/>
      <c r="E94" s="90"/>
      <c r="F94" s="90"/>
      <c r="G94" s="89"/>
      <c r="H94" s="89"/>
      <c r="I94" s="89"/>
      <c r="J94" s="89"/>
      <c r="K94" s="89"/>
      <c r="L94" s="89"/>
      <c r="M94" s="89"/>
      <c r="N94" s="89"/>
      <c r="O94" s="89"/>
      <c r="Q94" s="91" t="s">
        <v>111</v>
      </c>
    </row>
    <row r="95" spans="2:17" s="60" customFormat="1" x14ac:dyDescent="0.2">
      <c r="B95" s="90"/>
      <c r="C95" s="90"/>
      <c r="D95" s="90"/>
      <c r="E95" s="90"/>
      <c r="F95" s="90"/>
      <c r="G95" s="89"/>
      <c r="H95" s="89"/>
      <c r="I95" s="89"/>
      <c r="J95" s="89"/>
      <c r="K95" s="89"/>
      <c r="L95" s="89"/>
      <c r="M95" s="89"/>
      <c r="N95" s="89"/>
      <c r="O95" s="89"/>
      <c r="Q95" s="91" t="s">
        <v>108</v>
      </c>
    </row>
    <row r="96" spans="2:17" s="60" customFormat="1" x14ac:dyDescent="0.2">
      <c r="B96" s="90"/>
      <c r="C96" s="90"/>
      <c r="D96" s="90"/>
      <c r="E96" s="90"/>
      <c r="F96" s="90"/>
      <c r="G96" s="89"/>
      <c r="H96" s="89"/>
      <c r="I96" s="89"/>
      <c r="J96" s="89"/>
      <c r="K96" s="89"/>
      <c r="L96" s="89"/>
      <c r="M96" s="89"/>
      <c r="N96" s="89"/>
      <c r="O96" s="89"/>
      <c r="P96" s="92"/>
      <c r="Q96" s="91" t="s">
        <v>112</v>
      </c>
    </row>
    <row r="97" spans="2:17" s="60" customFormat="1" x14ac:dyDescent="0.2">
      <c r="B97" s="90"/>
      <c r="C97" s="90"/>
      <c r="D97" s="90"/>
      <c r="E97" s="90"/>
      <c r="F97" s="90"/>
      <c r="G97" s="89"/>
      <c r="H97" s="89"/>
      <c r="I97" s="89"/>
      <c r="J97" s="89"/>
      <c r="K97" s="89"/>
      <c r="L97" s="89"/>
      <c r="M97" s="89"/>
      <c r="N97" s="89"/>
      <c r="O97" s="89"/>
      <c r="P97" s="92"/>
      <c r="Q97" s="91" t="s">
        <v>113</v>
      </c>
    </row>
    <row r="98" spans="2:17" s="60" customFormat="1" x14ac:dyDescent="0.2">
      <c r="B98" s="90"/>
      <c r="C98" s="90"/>
      <c r="D98" s="90"/>
      <c r="E98" s="90"/>
      <c r="F98" s="90"/>
      <c r="G98" s="89"/>
      <c r="H98" s="89"/>
      <c r="I98" s="89"/>
      <c r="J98" s="89"/>
      <c r="K98" s="89"/>
      <c r="L98" s="89"/>
      <c r="M98" s="89"/>
      <c r="N98" s="89"/>
      <c r="O98" s="89"/>
      <c r="P98" s="92"/>
    </row>
    <row r="99" spans="2:17" s="60" customFormat="1" x14ac:dyDescent="0.2">
      <c r="B99" s="90"/>
      <c r="C99" s="90"/>
      <c r="D99" s="90"/>
      <c r="E99" s="90"/>
      <c r="F99" s="90"/>
      <c r="G99" s="89"/>
      <c r="H99" s="89"/>
      <c r="I99" s="89"/>
      <c r="J99" s="89"/>
      <c r="K99" s="89"/>
      <c r="L99" s="89"/>
      <c r="M99" s="89"/>
      <c r="N99" s="89"/>
      <c r="O99" s="89"/>
      <c r="P99" s="92"/>
    </row>
    <row r="100" spans="2:17" s="60" customFormat="1" x14ac:dyDescent="0.2">
      <c r="B100" s="93"/>
      <c r="C100" s="93"/>
      <c r="D100" s="90"/>
      <c r="E100" s="90"/>
      <c r="F100" s="90"/>
      <c r="G100" s="89"/>
      <c r="H100" s="89"/>
      <c r="I100" s="89"/>
      <c r="J100" s="89"/>
      <c r="K100" s="89"/>
      <c r="L100" s="89"/>
      <c r="M100" s="89"/>
      <c r="N100" s="89"/>
      <c r="O100" s="89"/>
      <c r="P100" s="92"/>
    </row>
    <row r="101" spans="2:17" s="60" customFormat="1" x14ac:dyDescent="0.2">
      <c r="B101" s="93"/>
      <c r="C101" s="93"/>
      <c r="D101" s="90"/>
      <c r="E101" s="90"/>
      <c r="F101" s="90"/>
      <c r="G101" s="89"/>
      <c r="H101" s="89"/>
      <c r="I101" s="89"/>
      <c r="J101" s="89"/>
      <c r="K101" s="89"/>
      <c r="L101" s="89"/>
      <c r="M101" s="89"/>
      <c r="N101" s="89"/>
      <c r="O101" s="89"/>
      <c r="P101" s="92"/>
    </row>
    <row r="102" spans="2:17" s="60" customFormat="1" x14ac:dyDescent="0.2">
      <c r="B102" s="93"/>
      <c r="C102" s="93"/>
      <c r="D102" s="90"/>
      <c r="E102" s="90"/>
      <c r="F102" s="90"/>
      <c r="G102" s="89"/>
      <c r="H102" s="89"/>
      <c r="I102" s="89"/>
      <c r="J102" s="89"/>
      <c r="K102" s="89"/>
      <c r="L102" s="89"/>
      <c r="M102" s="89"/>
      <c r="N102" s="89"/>
      <c r="O102" s="89"/>
      <c r="P102" s="92"/>
    </row>
    <row r="103" spans="2:17" s="60" customFormat="1" x14ac:dyDescent="0.2">
      <c r="B103" s="90"/>
      <c r="C103" s="93"/>
      <c r="D103" s="90"/>
      <c r="E103" s="90"/>
      <c r="F103" s="90"/>
      <c r="G103" s="89"/>
      <c r="H103" s="89"/>
      <c r="I103" s="89"/>
      <c r="J103" s="89"/>
      <c r="K103" s="89"/>
      <c r="L103" s="89"/>
      <c r="M103" s="94"/>
      <c r="N103" s="89"/>
      <c r="O103" s="89"/>
      <c r="P103" s="92"/>
    </row>
    <row r="104" spans="2:17" s="60" customFormat="1" x14ac:dyDescent="0.2">
      <c r="B104" s="90"/>
      <c r="C104" s="93"/>
      <c r="D104" s="90"/>
      <c r="E104" s="90"/>
      <c r="F104" s="90"/>
      <c r="G104" s="89"/>
      <c r="H104" s="89"/>
      <c r="I104" s="89"/>
      <c r="J104" s="89"/>
      <c r="K104" s="89"/>
      <c r="L104" s="89"/>
      <c r="M104" s="89"/>
      <c r="N104" s="89" t="s">
        <v>44</v>
      </c>
      <c r="O104" s="89"/>
      <c r="P104" s="92"/>
    </row>
    <row r="105" spans="2:17" s="60" customFormat="1" x14ac:dyDescent="0.2">
      <c r="B105" s="90"/>
      <c r="C105" s="93"/>
      <c r="D105" s="90"/>
      <c r="E105" s="90"/>
      <c r="F105" s="90"/>
      <c r="G105" s="89"/>
      <c r="H105" s="89"/>
      <c r="I105" s="89"/>
      <c r="J105" s="89"/>
      <c r="K105" s="89"/>
      <c r="L105" s="89"/>
      <c r="M105" s="89"/>
      <c r="N105" s="89"/>
      <c r="O105" s="89"/>
      <c r="P105" s="92"/>
    </row>
    <row r="106" spans="2:17" s="60" customFormat="1" x14ac:dyDescent="0.2">
      <c r="B106" s="90"/>
      <c r="C106" s="93"/>
      <c r="D106" s="90"/>
      <c r="E106" s="90"/>
      <c r="F106" s="90"/>
      <c r="G106" s="89"/>
      <c r="H106" s="89"/>
      <c r="I106" s="89"/>
      <c r="J106" s="89"/>
      <c r="K106" s="89"/>
      <c r="L106" s="89"/>
      <c r="M106" s="89"/>
      <c r="N106" s="89"/>
      <c r="O106" s="89"/>
      <c r="P106" s="92"/>
    </row>
    <row r="107" spans="2:17" s="60" customFormat="1" x14ac:dyDescent="0.2">
      <c r="B107" s="90"/>
      <c r="C107" s="90"/>
      <c r="D107" s="90"/>
      <c r="E107" s="90"/>
      <c r="F107" s="90"/>
      <c r="G107" s="89"/>
      <c r="H107" s="89"/>
      <c r="I107" s="89"/>
      <c r="J107" s="89"/>
      <c r="K107" s="89"/>
      <c r="L107" s="89"/>
      <c r="M107" s="89"/>
      <c r="N107" s="89"/>
      <c r="O107" s="89"/>
      <c r="P107" s="92"/>
    </row>
    <row r="108" spans="2:17" s="60" customFormat="1" x14ac:dyDescent="0.2">
      <c r="B108" s="90"/>
      <c r="C108" s="90"/>
      <c r="D108" s="90"/>
      <c r="E108" s="90"/>
      <c r="F108" s="90"/>
      <c r="G108" s="89"/>
      <c r="H108" s="89"/>
      <c r="I108" s="89"/>
      <c r="J108" s="89"/>
      <c r="K108" s="89"/>
      <c r="L108" s="89"/>
      <c r="M108" s="89"/>
      <c r="N108" s="89"/>
      <c r="O108" s="89"/>
      <c r="P108" s="92"/>
    </row>
    <row r="109" spans="2:17" s="60" customFormat="1" x14ac:dyDescent="0.2">
      <c r="B109" s="90"/>
      <c r="C109" s="90"/>
      <c r="D109" s="90"/>
      <c r="E109" s="90"/>
      <c r="F109" s="90"/>
      <c r="G109" s="89"/>
      <c r="H109" s="89"/>
      <c r="I109" s="89"/>
      <c r="J109" s="89"/>
      <c r="K109" s="89"/>
      <c r="L109" s="89"/>
      <c r="M109" s="89"/>
      <c r="N109" s="89"/>
      <c r="O109" s="89"/>
      <c r="P109" s="92"/>
    </row>
    <row r="110" spans="2:17" s="60" customFormat="1" ht="12.75" customHeight="1" x14ac:dyDescent="0.2">
      <c r="B110" s="90"/>
      <c r="C110" s="90"/>
      <c r="D110" s="90"/>
      <c r="E110" s="90"/>
      <c r="F110" s="90"/>
      <c r="G110" s="89"/>
      <c r="H110" s="89"/>
      <c r="I110" s="89"/>
      <c r="J110" s="89"/>
      <c r="K110" s="89"/>
      <c r="L110" s="89"/>
      <c r="M110" s="89"/>
      <c r="N110" s="89"/>
      <c r="O110" s="89"/>
    </row>
    <row r="111" spans="2:17" s="60" customFormat="1" x14ac:dyDescent="0.2">
      <c r="B111" s="90"/>
      <c r="C111" s="90"/>
      <c r="D111" s="90"/>
      <c r="E111" s="90"/>
      <c r="F111" s="90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2:17" s="60" customFormat="1" x14ac:dyDescent="0.2">
      <c r="B112" s="90"/>
      <c r="C112" s="90"/>
      <c r="D112" s="90"/>
      <c r="E112" s="90"/>
      <c r="F112" s="90"/>
      <c r="G112" s="89"/>
      <c r="H112" s="89"/>
      <c r="I112" s="89"/>
      <c r="J112" s="89"/>
      <c r="K112" s="89"/>
      <c r="L112" s="89"/>
      <c r="M112" s="89"/>
      <c r="N112" s="89"/>
      <c r="O112" s="89"/>
    </row>
    <row r="113" spans="2:15" s="60" customFormat="1" x14ac:dyDescent="0.2">
      <c r="B113" s="90"/>
      <c r="C113" s="90"/>
      <c r="D113" s="90"/>
      <c r="E113" s="90"/>
      <c r="F113" s="90"/>
      <c r="G113" s="89"/>
      <c r="H113" s="89"/>
      <c r="I113" s="89"/>
      <c r="J113" s="89"/>
      <c r="K113" s="89"/>
      <c r="L113" s="89"/>
      <c r="M113" s="89"/>
      <c r="N113" s="89"/>
      <c r="O113" s="89"/>
    </row>
    <row r="114" spans="2:15" s="60" customFormat="1" x14ac:dyDescent="0.2">
      <c r="B114" s="90"/>
      <c r="C114" s="90"/>
      <c r="D114" s="90"/>
      <c r="E114" s="90"/>
      <c r="F114" s="90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2:15" s="60" customFormat="1" x14ac:dyDescent="0.2">
      <c r="B115" s="5"/>
      <c r="C115" s="90"/>
      <c r="D115" s="90"/>
      <c r="E115" s="90"/>
      <c r="F115" s="90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2:15" s="60" customFormat="1" x14ac:dyDescent="0.2">
      <c r="B116" s="5"/>
      <c r="C116" s="90"/>
      <c r="D116" s="90"/>
      <c r="E116" s="90"/>
      <c r="F116" s="90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2:15" s="60" customFormat="1" x14ac:dyDescent="0.2">
      <c r="B117" s="5"/>
      <c r="C117" s="90"/>
      <c r="D117" s="90"/>
      <c r="E117" s="90"/>
      <c r="F117" s="90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2:15" s="60" customFormat="1" x14ac:dyDescent="0.2">
      <c r="B118" s="5"/>
      <c r="C118" s="90"/>
      <c r="D118" s="90"/>
      <c r="E118" s="90"/>
      <c r="F118" s="90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2:15" s="60" customFormat="1" x14ac:dyDescent="0.2">
      <c r="B119" s="5"/>
      <c r="C119" s="90"/>
      <c r="D119" s="90"/>
      <c r="E119" s="90"/>
      <c r="F119" s="90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2:15" s="60" customFormat="1" x14ac:dyDescent="0.2">
      <c r="B120" s="5"/>
      <c r="C120" s="90"/>
      <c r="D120" s="90"/>
      <c r="E120" s="90"/>
      <c r="F120" s="90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2:15" s="60" customFormat="1" x14ac:dyDescent="0.2">
      <c r="B121" s="5"/>
      <c r="C121" s="90"/>
      <c r="D121" s="90"/>
      <c r="E121" s="90"/>
      <c r="F121" s="90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2:15" s="60" customFormat="1" x14ac:dyDescent="0.2">
      <c r="B122" s="6"/>
      <c r="C122" s="90"/>
      <c r="D122" s="90"/>
      <c r="E122" s="90"/>
      <c r="F122" s="90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2:15" s="60" customFormat="1" x14ac:dyDescent="0.2">
      <c r="B123" s="6"/>
      <c r="C123" s="90"/>
      <c r="D123" s="90"/>
      <c r="E123" s="90"/>
      <c r="F123" s="90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2:15" s="60" customFormat="1" x14ac:dyDescent="0.2">
      <c r="B124" s="90"/>
      <c r="C124" s="90"/>
      <c r="D124" s="90"/>
      <c r="E124" s="90"/>
      <c r="F124" s="90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2:15" s="60" customFormat="1" x14ac:dyDescent="0.2">
      <c r="B125" s="12" t="s">
        <v>101</v>
      </c>
      <c r="C125" s="90"/>
      <c r="D125" s="90"/>
      <c r="E125" s="90"/>
      <c r="F125" s="90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2:15" s="60" customFormat="1" x14ac:dyDescent="0.2">
      <c r="B126" s="12" t="s">
        <v>102</v>
      </c>
      <c r="C126" s="90"/>
      <c r="D126" s="90"/>
      <c r="E126" s="90"/>
      <c r="F126" s="90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2:15" s="60" customFormat="1" x14ac:dyDescent="0.2">
      <c r="B127" s="12" t="s">
        <v>103</v>
      </c>
      <c r="C127" s="90"/>
      <c r="D127" s="90"/>
      <c r="E127" s="90"/>
      <c r="F127" s="90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2:15" s="60" customFormat="1" x14ac:dyDescent="0.2">
      <c r="B128" s="12" t="s">
        <v>105</v>
      </c>
      <c r="C128" s="90"/>
      <c r="D128" s="90"/>
      <c r="E128" s="90"/>
      <c r="F128" s="90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2:16" s="60" customFormat="1" x14ac:dyDescent="0.2">
      <c r="B129" s="13" t="s">
        <v>104</v>
      </c>
      <c r="C129" s="90"/>
      <c r="D129" s="90"/>
      <c r="E129" s="90"/>
      <c r="F129" s="90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2:16" s="60" customFormat="1" x14ac:dyDescent="0.2">
      <c r="B130" s="11"/>
      <c r="C130" s="90"/>
      <c r="D130" s="90"/>
      <c r="E130" s="90"/>
      <c r="F130" s="90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2:16" s="60" customFormat="1" x14ac:dyDescent="0.2">
      <c r="B131" s="9"/>
      <c r="C131" s="90"/>
      <c r="D131" s="90"/>
      <c r="E131" s="90"/>
      <c r="F131" s="90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2:16" s="60" customFormat="1" x14ac:dyDescent="0.2">
      <c r="B132" s="9"/>
      <c r="C132" s="90"/>
      <c r="D132" s="90"/>
      <c r="E132" s="90"/>
      <c r="F132" s="90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2:16" s="60" customFormat="1" x14ac:dyDescent="0.2">
      <c r="B133" s="5"/>
      <c r="C133" s="90"/>
      <c r="D133" s="90"/>
      <c r="E133" s="90"/>
      <c r="F133" s="90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2:16" s="62" customFormat="1" x14ac:dyDescent="0.2">
      <c r="B134" s="5"/>
      <c r="C134" s="90"/>
      <c r="D134" s="90"/>
      <c r="E134" s="90"/>
      <c r="F134" s="90"/>
      <c r="G134" s="89"/>
      <c r="H134" s="89"/>
      <c r="I134" s="89"/>
      <c r="J134" s="89"/>
      <c r="K134" s="89"/>
      <c r="L134" s="89"/>
      <c r="M134" s="89"/>
      <c r="N134" s="89"/>
      <c r="O134" s="89"/>
      <c r="P134" s="60"/>
    </row>
    <row r="135" spans="2:16" s="62" customFormat="1" hidden="1" x14ac:dyDescent="0.2">
      <c r="B135" s="90" t="s">
        <v>25</v>
      </c>
      <c r="C135" s="90"/>
      <c r="D135" s="90"/>
      <c r="E135" s="90"/>
      <c r="F135" s="90"/>
      <c r="G135" s="89"/>
      <c r="H135" s="89"/>
      <c r="I135" s="89"/>
      <c r="J135" s="89"/>
      <c r="K135" s="89"/>
      <c r="L135" s="89"/>
      <c r="M135" s="89"/>
      <c r="N135" s="89"/>
      <c r="O135" s="89"/>
      <c r="P135" s="60"/>
    </row>
    <row r="136" spans="2:16" s="62" customFormat="1" hidden="1" x14ac:dyDescent="0.2">
      <c r="B136" s="93" t="s">
        <v>33</v>
      </c>
      <c r="C136" s="90"/>
      <c r="D136" s="90"/>
      <c r="E136" s="90"/>
      <c r="F136" s="90"/>
      <c r="G136" s="89"/>
      <c r="H136" s="89"/>
      <c r="I136" s="89"/>
      <c r="J136" s="89"/>
      <c r="K136" s="89"/>
      <c r="L136" s="89"/>
      <c r="M136" s="89"/>
      <c r="N136" s="89"/>
      <c r="O136" s="89"/>
      <c r="P136" s="60"/>
    </row>
    <row r="137" spans="2:16" s="62" customFormat="1" hidden="1" x14ac:dyDescent="0.2">
      <c r="B137" s="93" t="s">
        <v>73</v>
      </c>
      <c r="C137" s="90"/>
      <c r="D137" s="90"/>
      <c r="E137" s="90"/>
      <c r="F137" s="90"/>
      <c r="G137" s="89"/>
      <c r="H137" s="89"/>
      <c r="I137" s="89"/>
      <c r="J137" s="89"/>
      <c r="K137" s="89"/>
      <c r="L137" s="89"/>
      <c r="M137" s="89"/>
      <c r="N137" s="89"/>
      <c r="O137" s="89"/>
      <c r="P137" s="60"/>
    </row>
    <row r="138" spans="2:16" s="62" customFormat="1" hidden="1" x14ac:dyDescent="0.2">
      <c r="B138" s="93" t="s">
        <v>26</v>
      </c>
      <c r="C138" s="90"/>
      <c r="D138" s="90"/>
      <c r="E138" s="90"/>
      <c r="F138" s="90"/>
      <c r="G138" s="89"/>
      <c r="H138" s="89"/>
      <c r="I138" s="89"/>
      <c r="J138" s="89"/>
      <c r="K138" s="89"/>
      <c r="L138" s="89"/>
      <c r="M138" s="89"/>
      <c r="N138" s="89"/>
      <c r="O138" s="89"/>
      <c r="P138" s="60"/>
    </row>
    <row r="139" spans="2:16" s="62" customFormat="1" hidden="1" x14ac:dyDescent="0.2">
      <c r="B139" s="93" t="s">
        <v>79</v>
      </c>
      <c r="C139" s="90"/>
      <c r="D139" s="90"/>
      <c r="E139" s="90"/>
      <c r="F139" s="90"/>
      <c r="G139" s="89"/>
      <c r="H139" s="89"/>
      <c r="I139" s="89"/>
      <c r="J139" s="89"/>
      <c r="K139" s="89"/>
      <c r="L139" s="89"/>
      <c r="M139" s="89"/>
      <c r="N139" s="89"/>
      <c r="O139" s="89"/>
      <c r="P139" s="60"/>
    </row>
    <row r="140" spans="2:16" s="62" customFormat="1" hidden="1" x14ac:dyDescent="0.2">
      <c r="B140" s="93" t="s">
        <v>98</v>
      </c>
      <c r="C140" s="90"/>
      <c r="D140" s="90"/>
      <c r="E140" s="90"/>
      <c r="F140" s="90"/>
      <c r="G140" s="89"/>
      <c r="H140" s="89"/>
      <c r="I140" s="89"/>
      <c r="J140" s="89"/>
      <c r="K140" s="89"/>
      <c r="L140" s="89"/>
      <c r="M140" s="89"/>
      <c r="N140" s="89"/>
      <c r="O140" s="89"/>
      <c r="P140" s="60"/>
    </row>
    <row r="141" spans="2:16" s="62" customFormat="1" hidden="1" x14ac:dyDescent="0.2">
      <c r="B141" s="93" t="s">
        <v>81</v>
      </c>
      <c r="C141" s="90"/>
      <c r="D141" s="90"/>
      <c r="E141" s="90"/>
      <c r="F141" s="90"/>
      <c r="G141" s="89"/>
      <c r="H141" s="89"/>
      <c r="I141" s="89"/>
      <c r="J141" s="89"/>
      <c r="K141" s="89"/>
      <c r="L141" s="89"/>
      <c r="M141" s="89"/>
      <c r="N141" s="89"/>
      <c r="O141" s="89"/>
      <c r="P141" s="60"/>
    </row>
    <row r="142" spans="2:16" s="62" customFormat="1" hidden="1" x14ac:dyDescent="0.2">
      <c r="B142" s="93" t="s">
        <v>31</v>
      </c>
      <c r="C142" s="90"/>
      <c r="D142" s="90"/>
      <c r="E142" s="90"/>
      <c r="F142" s="90"/>
      <c r="G142" s="89"/>
      <c r="H142" s="89"/>
      <c r="I142" s="89"/>
      <c r="J142" s="89"/>
      <c r="K142" s="89"/>
      <c r="L142" s="89"/>
      <c r="M142" s="89"/>
      <c r="N142" s="89"/>
      <c r="O142" s="89"/>
      <c r="P142" s="60"/>
    </row>
    <row r="143" spans="2:16" s="62" customFormat="1" hidden="1" x14ac:dyDescent="0.2">
      <c r="B143" s="93" t="s">
        <v>70</v>
      </c>
      <c r="C143" s="90"/>
      <c r="D143" s="90"/>
      <c r="E143" s="90"/>
      <c r="F143" s="90"/>
      <c r="G143" s="89"/>
      <c r="H143" s="89"/>
      <c r="I143" s="89"/>
      <c r="J143" s="89"/>
      <c r="K143" s="89"/>
      <c r="L143" s="89"/>
      <c r="M143" s="89"/>
      <c r="N143" s="89"/>
      <c r="O143" s="89"/>
      <c r="P143" s="60"/>
    </row>
    <row r="144" spans="2:16" s="62" customFormat="1" hidden="1" x14ac:dyDescent="0.2">
      <c r="B144" s="93" t="s">
        <v>74</v>
      </c>
      <c r="C144" s="90"/>
      <c r="D144" s="90"/>
      <c r="E144" s="90"/>
      <c r="F144" s="90"/>
      <c r="G144" s="89"/>
      <c r="H144" s="89"/>
      <c r="I144" s="89"/>
      <c r="J144" s="89"/>
      <c r="K144" s="89"/>
      <c r="L144" s="89"/>
      <c r="M144" s="89"/>
      <c r="N144" s="89"/>
      <c r="O144" s="89"/>
      <c r="P144" s="60"/>
    </row>
    <row r="145" spans="2:16" hidden="1" x14ac:dyDescent="0.2">
      <c r="B145" s="8" t="s">
        <v>95</v>
      </c>
      <c r="C145" s="90"/>
      <c r="D145" s="90"/>
      <c r="E145" s="90"/>
      <c r="F145" s="90"/>
      <c r="G145" s="89"/>
      <c r="H145" s="89"/>
      <c r="I145" s="89"/>
      <c r="J145" s="89"/>
      <c r="K145" s="89"/>
      <c r="L145" s="89"/>
      <c r="M145" s="89"/>
      <c r="N145" s="89"/>
      <c r="O145" s="89"/>
      <c r="P145" s="60"/>
    </row>
    <row r="146" spans="2:16" hidden="1" x14ac:dyDescent="0.2">
      <c r="B146" s="93" t="s">
        <v>72</v>
      </c>
      <c r="C146" s="90"/>
      <c r="D146" s="90"/>
      <c r="E146" s="90"/>
      <c r="F146" s="90"/>
      <c r="G146" s="89"/>
      <c r="H146" s="89"/>
      <c r="I146" s="89"/>
      <c r="J146" s="89"/>
      <c r="K146" s="89"/>
      <c r="L146" s="89"/>
      <c r="M146" s="89"/>
      <c r="N146" s="89"/>
      <c r="O146" s="89"/>
      <c r="P146" s="60"/>
    </row>
    <row r="147" spans="2:16" hidden="1" x14ac:dyDescent="0.2">
      <c r="B147" s="93" t="s">
        <v>77</v>
      </c>
      <c r="C147" s="90"/>
      <c r="D147" s="90"/>
      <c r="E147" s="90"/>
      <c r="F147" s="90"/>
      <c r="G147" s="89"/>
      <c r="H147" s="89"/>
      <c r="I147" s="89"/>
      <c r="J147" s="89"/>
      <c r="K147" s="89"/>
      <c r="L147" s="89"/>
      <c r="M147" s="89"/>
      <c r="N147" s="89"/>
      <c r="O147" s="89"/>
      <c r="P147" s="60"/>
    </row>
    <row r="148" spans="2:16" hidden="1" x14ac:dyDescent="0.2">
      <c r="B148" s="93" t="s">
        <v>80</v>
      </c>
      <c r="C148" s="90"/>
      <c r="D148" s="90"/>
      <c r="E148" s="90"/>
      <c r="F148" s="90"/>
      <c r="G148" s="89"/>
      <c r="H148" s="89"/>
      <c r="I148" s="89"/>
      <c r="J148" s="89"/>
      <c r="K148" s="89"/>
      <c r="L148" s="89"/>
      <c r="M148" s="89"/>
      <c r="N148" s="89"/>
      <c r="O148" s="89"/>
      <c r="P148" s="60"/>
    </row>
    <row r="149" spans="2:16" hidden="1" x14ac:dyDescent="0.2">
      <c r="B149" s="93" t="s">
        <v>78</v>
      </c>
      <c r="C149" s="90"/>
      <c r="D149" s="90"/>
      <c r="E149" s="90"/>
      <c r="F149" s="90"/>
      <c r="G149" s="89"/>
      <c r="H149" s="89"/>
      <c r="I149" s="89"/>
      <c r="J149" s="89"/>
      <c r="K149" s="89"/>
      <c r="L149" s="89"/>
      <c r="M149" s="89"/>
      <c r="N149" s="89"/>
      <c r="O149" s="89"/>
      <c r="P149" s="60"/>
    </row>
    <row r="150" spans="2:16" hidden="1" x14ac:dyDescent="0.2">
      <c r="B150" s="93" t="s">
        <v>75</v>
      </c>
      <c r="C150" s="90"/>
      <c r="D150" s="90"/>
      <c r="E150" s="90"/>
      <c r="F150" s="90"/>
      <c r="G150" s="89"/>
      <c r="H150" s="89"/>
      <c r="I150" s="89"/>
      <c r="J150" s="89"/>
      <c r="K150" s="89"/>
      <c r="L150" s="89"/>
      <c r="M150" s="89"/>
      <c r="N150" s="89"/>
      <c r="O150" s="89"/>
      <c r="P150" s="60"/>
    </row>
    <row r="151" spans="2:16" hidden="1" x14ac:dyDescent="0.2">
      <c r="B151" s="93" t="s">
        <v>68</v>
      </c>
      <c r="C151" s="90"/>
      <c r="D151" s="90"/>
      <c r="E151" s="90"/>
      <c r="F151" s="90"/>
      <c r="G151" s="89"/>
      <c r="H151" s="89"/>
      <c r="I151" s="89"/>
      <c r="J151" s="89"/>
      <c r="K151" s="89"/>
      <c r="L151" s="89"/>
      <c r="M151" s="89"/>
      <c r="N151" s="89"/>
      <c r="O151" s="89"/>
      <c r="P151" s="60"/>
    </row>
    <row r="152" spans="2:16" hidden="1" x14ac:dyDescent="0.2">
      <c r="B152" s="93" t="s">
        <v>76</v>
      </c>
      <c r="C152" s="90"/>
      <c r="D152" s="90"/>
      <c r="E152" s="90"/>
      <c r="F152" s="90"/>
      <c r="G152" s="89"/>
      <c r="H152" s="89"/>
      <c r="I152" s="89"/>
      <c r="J152" s="89"/>
      <c r="K152" s="89"/>
      <c r="L152" s="89"/>
      <c r="M152" s="89"/>
      <c r="N152" s="89"/>
      <c r="O152" s="89"/>
      <c r="P152" s="60"/>
    </row>
    <row r="153" spans="2:16" hidden="1" x14ac:dyDescent="0.2">
      <c r="B153" s="93" t="s">
        <v>69</v>
      </c>
      <c r="C153" s="90"/>
      <c r="D153" s="90"/>
      <c r="E153" s="90"/>
      <c r="F153" s="90"/>
      <c r="G153" s="89"/>
      <c r="H153" s="89"/>
      <c r="I153" s="89"/>
      <c r="J153" s="89"/>
      <c r="K153" s="89"/>
      <c r="L153" s="89"/>
      <c r="M153" s="89"/>
      <c r="N153" s="89"/>
      <c r="O153" s="89"/>
      <c r="P153" s="60"/>
    </row>
    <row r="154" spans="2:16" hidden="1" x14ac:dyDescent="0.2">
      <c r="B154" s="93" t="s">
        <v>71</v>
      </c>
      <c r="C154" s="90"/>
      <c r="D154" s="90"/>
      <c r="E154" s="90"/>
      <c r="F154" s="90"/>
      <c r="G154" s="89"/>
      <c r="H154" s="89"/>
      <c r="I154" s="89"/>
      <c r="J154" s="89"/>
      <c r="K154" s="89"/>
      <c r="L154" s="89"/>
      <c r="M154" s="89"/>
      <c r="N154" s="89"/>
      <c r="O154" s="89"/>
      <c r="P154" s="60"/>
    </row>
    <row r="155" spans="2:16" hidden="1" x14ac:dyDescent="0.2">
      <c r="B155" s="93" t="s">
        <v>29</v>
      </c>
      <c r="C155" s="90"/>
      <c r="D155" s="90"/>
      <c r="E155" s="90"/>
      <c r="F155" s="90"/>
      <c r="G155" s="89"/>
      <c r="H155" s="89"/>
      <c r="I155" s="89"/>
      <c r="J155" s="89"/>
      <c r="K155" s="89"/>
      <c r="L155" s="89"/>
      <c r="M155" s="89"/>
      <c r="N155" s="89"/>
      <c r="O155" s="89"/>
      <c r="P155" s="60"/>
    </row>
    <row r="156" spans="2:16" hidden="1" x14ac:dyDescent="0.2">
      <c r="B156" s="93" t="s">
        <v>32</v>
      </c>
      <c r="C156" s="90"/>
      <c r="D156" s="90"/>
      <c r="E156" s="90"/>
      <c r="F156" s="90"/>
      <c r="G156" s="89"/>
      <c r="H156" s="89"/>
      <c r="I156" s="89"/>
      <c r="J156" s="89"/>
      <c r="K156" s="89"/>
      <c r="L156" s="89"/>
      <c r="M156" s="89"/>
      <c r="N156" s="89"/>
      <c r="O156" s="89"/>
      <c r="P156" s="60"/>
    </row>
    <row r="157" spans="2:16" hidden="1" x14ac:dyDescent="0.2">
      <c r="B157" s="93" t="s">
        <v>28</v>
      </c>
      <c r="C157" s="90"/>
      <c r="D157" s="90"/>
      <c r="E157" s="90"/>
      <c r="F157" s="90"/>
      <c r="G157" s="89"/>
      <c r="H157" s="89"/>
      <c r="I157" s="89"/>
      <c r="J157" s="89"/>
      <c r="K157" s="89"/>
      <c r="L157" s="89"/>
      <c r="M157" s="89"/>
      <c r="N157" s="89"/>
      <c r="O157" s="89"/>
      <c r="P157" s="60"/>
    </row>
    <row r="158" spans="2:16" hidden="1" x14ac:dyDescent="0.2">
      <c r="B158" s="93" t="s">
        <v>30</v>
      </c>
      <c r="C158" s="90"/>
      <c r="D158" s="90"/>
      <c r="E158" s="90"/>
      <c r="F158" s="90"/>
      <c r="G158" s="89"/>
      <c r="H158" s="89"/>
      <c r="I158" s="89"/>
      <c r="J158" s="89"/>
      <c r="K158" s="89"/>
      <c r="L158" s="89"/>
      <c r="M158" s="89"/>
      <c r="N158" s="89"/>
      <c r="O158" s="89"/>
      <c r="P158" s="60"/>
    </row>
    <row r="159" spans="2:16" hidden="1" x14ac:dyDescent="0.2">
      <c r="B159" s="93" t="s">
        <v>54</v>
      </c>
      <c r="C159" s="90"/>
      <c r="D159" s="90"/>
      <c r="E159" s="90"/>
      <c r="F159" s="90"/>
      <c r="G159" s="89"/>
      <c r="H159" s="89"/>
      <c r="I159" s="89"/>
      <c r="J159" s="89"/>
      <c r="K159" s="89"/>
      <c r="L159" s="89"/>
      <c r="M159" s="89"/>
      <c r="N159" s="89"/>
      <c r="O159" s="89"/>
      <c r="P159" s="60"/>
    </row>
    <row r="160" spans="2:16" hidden="1" x14ac:dyDescent="0.2">
      <c r="B160" s="93" t="s">
        <v>53</v>
      </c>
      <c r="C160" s="90"/>
      <c r="D160" s="90"/>
      <c r="E160" s="90"/>
      <c r="F160" s="90"/>
      <c r="G160" s="89"/>
      <c r="H160" s="89"/>
      <c r="I160" s="89"/>
      <c r="J160" s="89"/>
      <c r="K160" s="89"/>
      <c r="L160" s="89"/>
      <c r="M160" s="89"/>
      <c r="N160" s="89"/>
      <c r="O160" s="89"/>
      <c r="P160" s="60"/>
    </row>
    <row r="161" spans="2:16" hidden="1" x14ac:dyDescent="0.2">
      <c r="B161" s="93" t="s">
        <v>27</v>
      </c>
      <c r="C161" s="90"/>
      <c r="D161" s="90"/>
      <c r="E161" s="90"/>
      <c r="F161" s="90"/>
      <c r="G161" s="89"/>
      <c r="H161" s="89"/>
      <c r="I161" s="89"/>
      <c r="J161" s="89"/>
      <c r="K161" s="89"/>
      <c r="L161" s="89"/>
      <c r="M161" s="89"/>
      <c r="N161" s="89"/>
      <c r="O161" s="89"/>
      <c r="P161" s="60"/>
    </row>
    <row r="162" spans="2:16" hidden="1" x14ac:dyDescent="0.2">
      <c r="B162" s="93" t="s">
        <v>52</v>
      </c>
      <c r="C162" s="90"/>
      <c r="D162" s="90"/>
      <c r="E162" s="90"/>
      <c r="F162" s="90"/>
      <c r="G162" s="89"/>
      <c r="H162" s="89"/>
      <c r="I162" s="89"/>
      <c r="J162" s="89"/>
      <c r="K162" s="89"/>
      <c r="L162" s="89"/>
      <c r="M162" s="89"/>
      <c r="N162" s="89"/>
      <c r="O162" s="89"/>
      <c r="P162" s="60"/>
    </row>
    <row r="163" spans="2:16" x14ac:dyDescent="0.2">
      <c r="B163" s="90"/>
      <c r="C163" s="90"/>
      <c r="D163" s="90"/>
      <c r="E163" s="90"/>
      <c r="F163" s="90"/>
      <c r="G163" s="89"/>
      <c r="H163" s="89"/>
      <c r="I163" s="89"/>
      <c r="J163" s="89"/>
      <c r="K163" s="89"/>
      <c r="L163" s="89"/>
      <c r="M163" s="89"/>
      <c r="N163" s="89"/>
      <c r="O163" s="89"/>
      <c r="P163" s="60"/>
    </row>
    <row r="164" spans="2:16" x14ac:dyDescent="0.2">
      <c r="B164" s="90"/>
      <c r="C164" s="90"/>
      <c r="D164" s="90"/>
      <c r="E164" s="90"/>
      <c r="F164" s="90"/>
      <c r="G164" s="89"/>
      <c r="H164" s="89"/>
      <c r="I164" s="89"/>
      <c r="J164" s="89"/>
      <c r="K164" s="89"/>
      <c r="L164" s="89"/>
      <c r="M164" s="89"/>
      <c r="N164" s="89"/>
      <c r="O164" s="89"/>
      <c r="P164" s="60"/>
    </row>
    <row r="165" spans="2:16" x14ac:dyDescent="0.2">
      <c r="B165" s="90"/>
      <c r="C165" s="90"/>
      <c r="D165" s="90"/>
      <c r="E165" s="90"/>
      <c r="F165" s="90"/>
      <c r="G165" s="89"/>
      <c r="H165" s="89"/>
      <c r="I165" s="89"/>
      <c r="J165" s="89"/>
      <c r="K165" s="89"/>
      <c r="L165" s="89"/>
      <c r="M165" s="89"/>
      <c r="N165" s="89"/>
      <c r="O165" s="89"/>
      <c r="P165" s="60"/>
    </row>
    <row r="166" spans="2:16" hidden="1" x14ac:dyDescent="0.2">
      <c r="B166" s="90" t="s">
        <v>96</v>
      </c>
      <c r="C166" s="90"/>
      <c r="D166" s="90"/>
      <c r="E166" s="90"/>
      <c r="F166" s="90"/>
      <c r="G166" s="89"/>
      <c r="H166" s="89"/>
      <c r="I166" s="89"/>
      <c r="J166" s="89"/>
      <c r="K166" s="89"/>
      <c r="L166" s="89"/>
      <c r="M166" s="89"/>
      <c r="N166" s="89"/>
      <c r="O166" s="89"/>
      <c r="P166" s="60"/>
    </row>
    <row r="167" spans="2:16" hidden="1" x14ac:dyDescent="0.2">
      <c r="B167" s="93" t="s">
        <v>43</v>
      </c>
      <c r="C167" s="90"/>
      <c r="D167" s="90"/>
      <c r="E167" s="90"/>
      <c r="F167" s="90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2:16" hidden="1" x14ac:dyDescent="0.2">
      <c r="B168" s="93" t="s">
        <v>48</v>
      </c>
      <c r="C168" s="90"/>
      <c r="D168" s="90"/>
      <c r="E168" s="90"/>
      <c r="F168" s="90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2:16" x14ac:dyDescent="0.2">
      <c r="B169" s="89"/>
      <c r="C169" s="90"/>
      <c r="D169" s="90"/>
      <c r="E169" s="90"/>
      <c r="F169" s="90"/>
      <c r="G169" s="89"/>
      <c r="H169" s="89"/>
      <c r="I169" s="89"/>
      <c r="J169" s="89"/>
      <c r="K169" s="89"/>
      <c r="L169" s="89"/>
      <c r="M169" s="89"/>
      <c r="N169" s="89"/>
      <c r="O169" s="89"/>
    </row>
    <row r="170" spans="2:16" x14ac:dyDescent="0.2">
      <c r="B170" s="10"/>
      <c r="C170" s="90"/>
      <c r="D170" s="90"/>
      <c r="E170" s="90"/>
      <c r="F170" s="90"/>
      <c r="G170" s="89"/>
      <c r="H170" s="89"/>
      <c r="I170" s="89"/>
      <c r="J170" s="89"/>
      <c r="K170" s="89"/>
      <c r="L170" s="89"/>
      <c r="M170" s="89"/>
      <c r="N170" s="89"/>
      <c r="O170" s="89"/>
    </row>
    <row r="171" spans="2:16" x14ac:dyDescent="0.2">
      <c r="B171" s="10"/>
      <c r="C171" s="90"/>
      <c r="D171" s="90"/>
      <c r="E171" s="90"/>
      <c r="F171" s="90"/>
      <c r="G171" s="89"/>
      <c r="H171" s="89"/>
      <c r="I171" s="89"/>
      <c r="J171" s="89"/>
      <c r="K171" s="89"/>
      <c r="L171" s="89"/>
      <c r="M171" s="89"/>
      <c r="N171" s="89"/>
      <c r="O171" s="89"/>
    </row>
    <row r="172" spans="2:16" x14ac:dyDescent="0.2">
      <c r="B172" s="10"/>
      <c r="C172" s="90"/>
      <c r="D172" s="90"/>
      <c r="E172" s="90"/>
      <c r="F172" s="90"/>
      <c r="G172" s="89"/>
      <c r="H172" s="89"/>
      <c r="I172" s="89"/>
      <c r="J172" s="89"/>
      <c r="K172" s="89"/>
      <c r="L172" s="89"/>
      <c r="M172" s="89"/>
      <c r="N172" s="89"/>
      <c r="O172" s="89"/>
    </row>
    <row r="173" spans="2:16" x14ac:dyDescent="0.2">
      <c r="B173" s="10"/>
      <c r="C173" s="90"/>
      <c r="D173" s="90"/>
      <c r="E173" s="90"/>
      <c r="F173" s="90"/>
      <c r="G173" s="89"/>
      <c r="H173" s="89"/>
      <c r="I173" s="89"/>
      <c r="J173" s="89"/>
      <c r="K173" s="89"/>
      <c r="L173" s="89"/>
      <c r="M173" s="89"/>
      <c r="N173" s="89"/>
      <c r="O173" s="89"/>
    </row>
    <row r="174" spans="2:16" x14ac:dyDescent="0.2">
      <c r="B174" s="10"/>
      <c r="C174" s="90"/>
      <c r="D174" s="90"/>
      <c r="E174" s="90"/>
      <c r="F174" s="90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2:16" s="60" customFormat="1" hidden="1" x14ac:dyDescent="0.2">
      <c r="B175" s="5" t="s">
        <v>100</v>
      </c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</row>
    <row r="176" spans="2:16" s="60" customFormat="1" hidden="1" x14ac:dyDescent="0.2">
      <c r="B176" s="6" t="s">
        <v>99</v>
      </c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</row>
    <row r="177" spans="2:15" s="60" customFormat="1" ht="38.25" hidden="1" x14ac:dyDescent="0.2">
      <c r="B177" s="7" t="s">
        <v>45</v>
      </c>
    </row>
    <row r="178" spans="2:15" s="60" customFormat="1" ht="38.25" hidden="1" x14ac:dyDescent="0.2">
      <c r="B178" s="7" t="s">
        <v>90</v>
      </c>
    </row>
    <row r="179" spans="2:15" s="60" customFormat="1" ht="38.25" hidden="1" x14ac:dyDescent="0.2">
      <c r="B179" s="7" t="s">
        <v>91</v>
      </c>
    </row>
    <row r="180" spans="2:15" s="60" customFormat="1" ht="63.75" hidden="1" x14ac:dyDescent="0.2">
      <c r="B180" s="7" t="s">
        <v>92</v>
      </c>
    </row>
    <row r="181" spans="2:15" s="60" customFormat="1" ht="51" hidden="1" x14ac:dyDescent="0.2">
      <c r="B181" s="7" t="s">
        <v>93</v>
      </c>
    </row>
    <row r="182" spans="2:15" s="60" customFormat="1" ht="38.25" hidden="1" x14ac:dyDescent="0.2">
      <c r="B182" s="7" t="s">
        <v>94</v>
      </c>
    </row>
    <row r="183" spans="2:15" s="60" customFormat="1" ht="25.5" hidden="1" x14ac:dyDescent="0.2">
      <c r="B183" s="7" t="s">
        <v>82</v>
      </c>
    </row>
    <row r="184" spans="2:15" s="60" customFormat="1" hidden="1" x14ac:dyDescent="0.2">
      <c r="B184" s="7" t="s">
        <v>55</v>
      </c>
    </row>
    <row r="185" spans="2:15" x14ac:dyDescent="0.2"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</sheetData>
  <sheetProtection formatColumns="0" formatRows="0"/>
  <mergeCells count="65">
    <mergeCell ref="C34:P34"/>
    <mergeCell ref="C36:P36"/>
    <mergeCell ref="C74:P74"/>
    <mergeCell ref="B43:P43"/>
    <mergeCell ref="B45:B49"/>
    <mergeCell ref="B51:P51"/>
    <mergeCell ref="B52:P67"/>
    <mergeCell ref="A68:P68"/>
    <mergeCell ref="B69:B72"/>
    <mergeCell ref="C69:P69"/>
    <mergeCell ref="C70:P70"/>
    <mergeCell ref="C71:P71"/>
    <mergeCell ref="C72:P72"/>
    <mergeCell ref="C73:P73"/>
    <mergeCell ref="C40:G40"/>
    <mergeCell ref="H40:L40"/>
    <mergeCell ref="M40:P40"/>
    <mergeCell ref="C41:G41"/>
    <mergeCell ref="H41:L41"/>
    <mergeCell ref="M41:P41"/>
    <mergeCell ref="B35:P35"/>
    <mergeCell ref="B38:P38"/>
    <mergeCell ref="C39:G39"/>
    <mergeCell ref="H39:L39"/>
    <mergeCell ref="M39:P39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B33:P33"/>
    <mergeCell ref="C32:P32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F46">
    <cfRule type="cellIs" dxfId="91" priority="117" stopIfTrue="1" operator="lessThan">
      <formula>170</formula>
    </cfRule>
    <cfRule type="cellIs" dxfId="90" priority="118" stopIfTrue="1" operator="between">
      <formula>170</formula>
      <formula>178</formula>
    </cfRule>
    <cfRule type="cellIs" dxfId="89" priority="119" stopIfTrue="1" operator="greaterThan">
      <formula>178</formula>
    </cfRule>
    <cfRule type="cellIs" dxfId="88" priority="120" stopIfTrue="1" operator="equal">
      <formula>0</formula>
    </cfRule>
  </conditionalFormatting>
  <conditionalFormatting sqref="F48:F49">
    <cfRule type="cellIs" dxfId="87" priority="49" stopIfTrue="1" operator="equal">
      <formula>0</formula>
    </cfRule>
    <cfRule type="cellIs" dxfId="86" priority="50" stopIfTrue="1" operator="lessThan">
      <formula>0.955</formula>
    </cfRule>
    <cfRule type="cellIs" dxfId="85" priority="51" stopIfTrue="1" operator="greaterThanOrEqual">
      <formula>1</formula>
    </cfRule>
    <cfRule type="cellIs" dxfId="84" priority="52" stopIfTrue="1" operator="between">
      <formula>0.955</formula>
      <formula>0.9941</formula>
    </cfRule>
  </conditionalFormatting>
  <conditionalFormatting sqref="I46">
    <cfRule type="cellIs" dxfId="83" priority="113" stopIfTrue="1" operator="lessThan">
      <formula>170</formula>
    </cfRule>
    <cfRule type="cellIs" dxfId="82" priority="114" stopIfTrue="1" operator="between">
      <formula>170</formula>
      <formula>178</formula>
    </cfRule>
    <cfRule type="cellIs" dxfId="81" priority="115" stopIfTrue="1" operator="greaterThan">
      <formula>178</formula>
    </cfRule>
    <cfRule type="cellIs" dxfId="80" priority="116" stopIfTrue="1" operator="equal">
      <formula>0</formula>
    </cfRule>
  </conditionalFormatting>
  <conditionalFormatting sqref="I48:I49">
    <cfRule type="cellIs" dxfId="79" priority="13" stopIfTrue="1" operator="equal">
      <formula>0</formula>
    </cfRule>
    <cfRule type="cellIs" dxfId="78" priority="14" stopIfTrue="1" operator="lessThan">
      <formula>0.955</formula>
    </cfRule>
    <cfRule type="cellIs" dxfId="77" priority="15" stopIfTrue="1" operator="greaterThanOrEqual">
      <formula>1</formula>
    </cfRule>
    <cfRule type="cellIs" dxfId="76" priority="16" stopIfTrue="1" operator="between">
      <formula>0.955</formula>
      <formula>0.9941</formula>
    </cfRule>
  </conditionalFormatting>
  <conditionalFormatting sqref="L46">
    <cfRule type="cellIs" dxfId="75" priority="109" stopIfTrue="1" operator="lessThan">
      <formula>170</formula>
    </cfRule>
    <cfRule type="cellIs" dxfId="74" priority="110" stopIfTrue="1" operator="between">
      <formula>170</formula>
      <formula>178</formula>
    </cfRule>
    <cfRule type="cellIs" dxfId="73" priority="111" stopIfTrue="1" operator="greaterThan">
      <formula>178</formula>
    </cfRule>
    <cfRule type="cellIs" dxfId="72" priority="112" stopIfTrue="1" operator="equal">
      <formula>0</formula>
    </cfRule>
  </conditionalFormatting>
  <conditionalFormatting sqref="L48:L49">
    <cfRule type="cellIs" dxfId="71" priority="9" stopIfTrue="1" operator="equal">
      <formula>0</formula>
    </cfRule>
    <cfRule type="cellIs" dxfId="70" priority="10" stopIfTrue="1" operator="lessThan">
      <formula>0.955</formula>
    </cfRule>
    <cfRule type="cellIs" dxfId="69" priority="11" stopIfTrue="1" operator="greaterThanOrEqual">
      <formula>1</formula>
    </cfRule>
    <cfRule type="cellIs" dxfId="68" priority="12" stopIfTrue="1" operator="between">
      <formula>0.955</formula>
      <formula>0.9941</formula>
    </cfRule>
  </conditionalFormatting>
  <conditionalFormatting sqref="O46:P46">
    <cfRule type="cellIs" dxfId="67" priority="101" stopIfTrue="1" operator="lessThan">
      <formula>170</formula>
    </cfRule>
    <cfRule type="cellIs" dxfId="66" priority="102" stopIfTrue="1" operator="between">
      <formula>170</formula>
      <formula>178</formula>
    </cfRule>
    <cfRule type="cellIs" dxfId="65" priority="103" stopIfTrue="1" operator="greaterThan">
      <formula>178</formula>
    </cfRule>
    <cfRule type="cellIs" dxfId="64" priority="104" stopIfTrue="1" operator="equal">
      <formula>0</formula>
    </cfRule>
  </conditionalFormatting>
  <conditionalFormatting sqref="O48:P49">
    <cfRule type="cellIs" dxfId="63" priority="1" stopIfTrue="1" operator="equal">
      <formula>0</formula>
    </cfRule>
    <cfRule type="cellIs" dxfId="62" priority="2" stopIfTrue="1" operator="lessThan">
      <formula>0.955</formula>
    </cfRule>
    <cfRule type="cellIs" dxfId="61" priority="3" stopIfTrue="1" operator="greaterThanOrEqual">
      <formula>1</formula>
    </cfRule>
    <cfRule type="cellIs" dxfId="60" priority="4" stopIfTrue="1" operator="between">
      <formula>0.955</formula>
      <formula>0.9941</formula>
    </cfRule>
  </conditionalFormatting>
  <dataValidations count="6">
    <dataValidation type="list" allowBlank="1" showInputMessage="1" showErrorMessage="1" sqref="C36:P36 C34:P34 C32:P32">
      <formula1>$Q$92:$Q$97</formula1>
    </dataValidation>
    <dataValidation type="list" allowBlank="1" showInputMessage="1" showErrorMessage="1" sqref="C74:P74">
      <formula1>$B$167:$B$168</formula1>
    </dataValidation>
    <dataValidation type="list" allowBlank="1" showInputMessage="1" showErrorMessage="1" sqref="C12:P12">
      <formula1>$B$136:$B$162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8:P18">
      <formula1>$B$125:$B$129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tabSelected="1" zoomScale="80" zoomScaleNormal="80" workbookViewId="0">
      <selection activeCell="H11" sqref="H11"/>
    </sheetView>
  </sheetViews>
  <sheetFormatPr baseColWidth="10" defaultRowHeight="30" customHeight="1" x14ac:dyDescent="0.2"/>
  <cols>
    <col min="1" max="1" width="39.5703125" style="2" customWidth="1"/>
    <col min="2" max="2" width="23.7109375" style="2" customWidth="1"/>
    <col min="3" max="13" width="15" style="2" customWidth="1"/>
    <col min="14" max="14" width="15" style="1" customWidth="1"/>
    <col min="15" max="21" width="15" style="2" customWidth="1"/>
    <col min="22" max="16384" width="11.42578125" style="2"/>
  </cols>
  <sheetData>
    <row r="1" spans="1:24" ht="30" customHeight="1" x14ac:dyDescent="0.25">
      <c r="A1" s="288"/>
      <c r="B1" s="289" t="s">
        <v>34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1"/>
      <c r="P1" s="292" t="s">
        <v>35</v>
      </c>
      <c r="Q1" s="293"/>
      <c r="R1" s="107"/>
      <c r="S1" s="107"/>
      <c r="U1" s="1"/>
      <c r="V1" s="107"/>
      <c r="W1" s="107"/>
      <c r="X1" s="107"/>
    </row>
    <row r="2" spans="1:24" ht="30" customHeight="1" x14ac:dyDescent="0.25">
      <c r="A2" s="288"/>
      <c r="B2" s="289" t="s">
        <v>49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1"/>
      <c r="P2" s="292" t="s">
        <v>97</v>
      </c>
      <c r="Q2" s="293"/>
      <c r="R2" s="107"/>
      <c r="S2" s="107"/>
      <c r="U2" s="14">
        <v>0.8</v>
      </c>
      <c r="V2" s="107"/>
      <c r="W2" s="107"/>
      <c r="X2" s="107"/>
    </row>
    <row r="3" spans="1:24" ht="30" customHeight="1" x14ac:dyDescent="0.25">
      <c r="A3" s="288"/>
      <c r="B3" s="289" t="s">
        <v>50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/>
      <c r="P3" s="292" t="s">
        <v>214</v>
      </c>
      <c r="Q3" s="293"/>
      <c r="R3" s="107"/>
      <c r="S3" s="107"/>
      <c r="U3" s="14">
        <v>0.79998999999999998</v>
      </c>
      <c r="V3" s="107"/>
      <c r="W3" s="107"/>
      <c r="X3" s="107"/>
    </row>
    <row r="4" spans="1:24" ht="30" customHeight="1" x14ac:dyDescent="0.25">
      <c r="A4" s="288"/>
      <c r="B4" s="289" t="s">
        <v>51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1"/>
      <c r="P4" s="293" t="s">
        <v>39</v>
      </c>
      <c r="Q4" s="293"/>
      <c r="R4" s="108"/>
      <c r="S4" s="108"/>
      <c r="U4" s="14">
        <v>0.65</v>
      </c>
      <c r="V4" s="108"/>
      <c r="W4" s="108"/>
      <c r="X4" s="108"/>
    </row>
    <row r="5" spans="1:24" ht="18" x14ac:dyDescent="0.25">
      <c r="A5" s="109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112"/>
      <c r="Q5" s="112"/>
      <c r="R5" s="108"/>
      <c r="S5" s="108"/>
      <c r="U5" s="14"/>
      <c r="V5" s="108"/>
      <c r="W5" s="108"/>
      <c r="X5" s="108"/>
    </row>
    <row r="6" spans="1:24" ht="21" customHeight="1" x14ac:dyDescent="0.2">
      <c r="A6" s="113" t="s">
        <v>0</v>
      </c>
      <c r="B6" s="300" t="str">
        <f>IF('[1]1 Pronunciamiento de demandas'!C12="","",'[1]1 Pronunciamiento de demandas'!C12)</f>
        <v>PROCESOS ESPECIALES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U6" s="14"/>
    </row>
    <row r="7" spans="1:24" ht="13.5" thickBot="1" x14ac:dyDescent="0.25"/>
    <row r="8" spans="1:24" s="48" customFormat="1" ht="30" customHeight="1" thickBot="1" x14ac:dyDescent="0.25">
      <c r="A8" s="294">
        <v>2023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6"/>
    </row>
    <row r="9" spans="1:24" s="48" customFormat="1" ht="30" customHeight="1" thickBot="1" x14ac:dyDescent="0.25">
      <c r="A9" s="49" t="s">
        <v>127</v>
      </c>
      <c r="B9" s="295" t="s">
        <v>128</v>
      </c>
      <c r="C9" s="295"/>
      <c r="D9" s="50" t="s">
        <v>129</v>
      </c>
      <c r="E9" s="50" t="s">
        <v>130</v>
      </c>
      <c r="F9" s="50" t="s">
        <v>131</v>
      </c>
      <c r="G9" s="50" t="s">
        <v>132</v>
      </c>
      <c r="H9" s="50" t="s">
        <v>194</v>
      </c>
      <c r="I9" s="295" t="s">
        <v>133</v>
      </c>
      <c r="J9" s="295"/>
      <c r="K9" s="295"/>
      <c r="L9" s="295"/>
      <c r="M9" s="295"/>
      <c r="N9" s="296"/>
    </row>
    <row r="10" spans="1:24" s="48" customFormat="1" ht="93.75" customHeight="1" thickBot="1" x14ac:dyDescent="0.25">
      <c r="A10" s="51" t="s">
        <v>121</v>
      </c>
      <c r="B10" s="297" t="str">
        <f>'1 Mantener tiempos sentencias'!B40</f>
        <v>Tiempo observado: es el tiempo promedio registrado de duración de los procesos en el trimestre: el tiempo para fallar se mide a partir de la fecha de notificación del último demandado.</v>
      </c>
      <c r="C10" s="297"/>
      <c r="D10" s="52">
        <v>155.22999999999999</v>
      </c>
      <c r="E10" s="362">
        <v>225.36</v>
      </c>
      <c r="F10" s="52">
        <v>171.74</v>
      </c>
      <c r="G10" s="52">
        <v>158.97</v>
      </c>
      <c r="H10" s="363">
        <f>AVERAGE(D10:G10)</f>
        <v>177.82500000000002</v>
      </c>
      <c r="I10" s="298"/>
      <c r="J10" s="298"/>
      <c r="K10" s="298"/>
      <c r="L10" s="298"/>
      <c r="M10" s="298"/>
      <c r="N10" s="299"/>
    </row>
    <row r="11" spans="1:24" s="48" customFormat="1" ht="93.75" customHeight="1" x14ac:dyDescent="0.2">
      <c r="A11" s="357"/>
      <c r="B11" s="358"/>
      <c r="C11" s="358"/>
      <c r="D11" s="365" t="s">
        <v>233</v>
      </c>
      <c r="E11" s="366">
        <f>AVERAGE(D10:E10)</f>
        <v>190.29500000000002</v>
      </c>
      <c r="F11" s="367" t="s">
        <v>234</v>
      </c>
      <c r="G11" s="368">
        <f>AVERAGE(F10:G10)</f>
        <v>165.35500000000002</v>
      </c>
      <c r="H11" s="364"/>
      <c r="I11" s="361"/>
      <c r="J11" s="361"/>
      <c r="K11" s="361"/>
      <c r="L11" s="361"/>
      <c r="M11" s="361"/>
      <c r="N11" s="361"/>
    </row>
    <row r="12" spans="1:24" s="48" customFormat="1" ht="93.75" hidden="1" customHeight="1" x14ac:dyDescent="0.2">
      <c r="A12" s="357"/>
      <c r="B12" s="358"/>
      <c r="C12" s="358"/>
      <c r="D12" s="359" t="s">
        <v>229</v>
      </c>
      <c r="E12" s="360" t="s">
        <v>230</v>
      </c>
      <c r="F12" s="359" t="s">
        <v>232</v>
      </c>
      <c r="G12" s="359" t="s">
        <v>231</v>
      </c>
      <c r="H12" s="359"/>
      <c r="I12" s="361"/>
      <c r="J12" s="361"/>
      <c r="K12" s="361"/>
      <c r="L12" s="361"/>
      <c r="M12" s="361"/>
      <c r="N12" s="361"/>
    </row>
    <row r="13" spans="1:24" ht="30" customHeight="1" x14ac:dyDescent="0.2">
      <c r="A13" s="24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24" s="24" customFormat="1" ht="19.5" customHeight="1" x14ac:dyDescent="0.2">
      <c r="C14" s="286" t="s">
        <v>211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</row>
    <row r="15" spans="1:24" s="24" customFormat="1" ht="30" customHeight="1" x14ac:dyDescent="0.2">
      <c r="A15" s="27" t="s">
        <v>134</v>
      </c>
      <c r="B15" s="43" t="s">
        <v>135</v>
      </c>
      <c r="C15" s="43" t="s">
        <v>136</v>
      </c>
      <c r="D15" s="43" t="s">
        <v>137</v>
      </c>
      <c r="E15" s="43" t="s">
        <v>138</v>
      </c>
      <c r="F15" s="43" t="s">
        <v>139</v>
      </c>
      <c r="G15" s="43" t="s">
        <v>140</v>
      </c>
      <c r="H15" s="43" t="s">
        <v>141</v>
      </c>
      <c r="I15" s="43" t="s">
        <v>142</v>
      </c>
      <c r="J15" s="43" t="s">
        <v>143</v>
      </c>
      <c r="K15" s="43" t="s">
        <v>144</v>
      </c>
      <c r="L15" s="43" t="s">
        <v>145</v>
      </c>
      <c r="M15" s="43" t="s">
        <v>146</v>
      </c>
      <c r="N15" s="43" t="s">
        <v>195</v>
      </c>
      <c r="O15" s="43" t="s">
        <v>196</v>
      </c>
      <c r="P15" s="43" t="s">
        <v>165</v>
      </c>
      <c r="Q15" s="43" t="s">
        <v>197</v>
      </c>
      <c r="R15" s="57" t="s">
        <v>198</v>
      </c>
      <c r="S15" s="57" t="s">
        <v>199</v>
      </c>
      <c r="T15" s="57" t="s">
        <v>166</v>
      </c>
      <c r="U15" s="57" t="s">
        <v>200</v>
      </c>
    </row>
    <row r="16" spans="1:24" s="24" customFormat="1" ht="38.25" customHeight="1" x14ac:dyDescent="0.2">
      <c r="A16" s="28">
        <f>AVERAGE(C16:U16)</f>
        <v>173.90832681578948</v>
      </c>
      <c r="B16" s="29" t="s">
        <v>147</v>
      </c>
      <c r="C16" s="30">
        <v>193</v>
      </c>
      <c r="D16" s="30">
        <v>215.78290430000001</v>
      </c>
      <c r="E16" s="30">
        <v>173.99530519999999</v>
      </c>
      <c r="F16" s="31">
        <v>206.29</v>
      </c>
      <c r="G16" s="31">
        <v>119.94</v>
      </c>
      <c r="H16" s="31">
        <v>163.95</v>
      </c>
      <c r="I16" s="31">
        <v>177</v>
      </c>
      <c r="J16" s="32">
        <v>129</v>
      </c>
      <c r="K16" s="33">
        <v>184</v>
      </c>
      <c r="L16" s="33">
        <v>175</v>
      </c>
      <c r="M16" s="33">
        <v>155</v>
      </c>
      <c r="N16" s="32">
        <v>180</v>
      </c>
      <c r="O16" s="53">
        <v>139</v>
      </c>
      <c r="P16" s="53">
        <v>167</v>
      </c>
      <c r="Q16" s="53">
        <v>214</v>
      </c>
      <c r="R16" s="58">
        <f>D10</f>
        <v>155.22999999999999</v>
      </c>
      <c r="S16" s="58">
        <f t="shared" ref="S16:U16" si="0">E10</f>
        <v>225.36</v>
      </c>
      <c r="T16" s="58">
        <f t="shared" si="0"/>
        <v>171.74</v>
      </c>
      <c r="U16" s="58">
        <f t="shared" si="0"/>
        <v>158.97</v>
      </c>
    </row>
    <row r="17" spans="1:22" s="24" customFormat="1" ht="38.25" customHeight="1" x14ac:dyDescent="0.2">
      <c r="A17" s="28">
        <f>AVERAGE(C17:U17)</f>
        <v>8.5262927584977444</v>
      </c>
      <c r="B17" s="34" t="s">
        <v>148</v>
      </c>
      <c r="C17" s="35">
        <f>+C16/C19</f>
        <v>9.65</v>
      </c>
      <c r="D17" s="35">
        <f t="shared" ref="D17:O17" si="1">+D16/D19</f>
        <v>10.275376395238096</v>
      </c>
      <c r="E17" s="35">
        <f t="shared" si="1"/>
        <v>8.4191276709677414</v>
      </c>
      <c r="F17" s="35">
        <f t="shared" si="1"/>
        <v>9.9817741935483859</v>
      </c>
      <c r="G17" s="35">
        <f t="shared" si="1"/>
        <v>6.2037931034482758</v>
      </c>
      <c r="H17" s="35">
        <f t="shared" si="1"/>
        <v>7.8071428571428569</v>
      </c>
      <c r="I17" s="35">
        <f t="shared" si="1"/>
        <v>8.7049180327868854</v>
      </c>
      <c r="J17" s="35">
        <f t="shared" si="1"/>
        <v>6.3442622950819674</v>
      </c>
      <c r="K17" s="35">
        <f t="shared" si="1"/>
        <v>9.1999999999999993</v>
      </c>
      <c r="L17" s="35">
        <f t="shared" si="1"/>
        <v>8.3333333333333339</v>
      </c>
      <c r="M17" s="35">
        <f t="shared" si="1"/>
        <v>7.5</v>
      </c>
      <c r="N17" s="35">
        <f t="shared" si="1"/>
        <v>8.7096774193548381</v>
      </c>
      <c r="O17" s="35">
        <f t="shared" si="1"/>
        <v>6.95</v>
      </c>
      <c r="P17" s="35">
        <f>+P16/P19</f>
        <v>7.9523809523809526</v>
      </c>
      <c r="Q17" s="35">
        <f>+Q16/Q19</f>
        <v>10.524590163934427</v>
      </c>
      <c r="R17" s="54">
        <f>+R16/R19</f>
        <v>7.3919047619047618</v>
      </c>
      <c r="S17" s="54">
        <f t="shared" ref="S17" si="2">+S16/S19</f>
        <v>11.656551724137932</v>
      </c>
      <c r="T17" s="54">
        <f>+T16/T19</f>
        <v>8.4462295081967227</v>
      </c>
      <c r="U17" s="54">
        <f>+U16/U19</f>
        <v>7.9485000000000001</v>
      </c>
      <c r="V17" s="35">
        <f>AVERAGE(R17:U17)</f>
        <v>8.8607964985598553</v>
      </c>
    </row>
    <row r="18" spans="1:22" s="25" customFormat="1" ht="30" customHeight="1" x14ac:dyDescent="0.2">
      <c r="A18" s="28">
        <f>AVERAGE(C18:U18)</f>
        <v>61.210526315789473</v>
      </c>
      <c r="B18" s="34" t="s">
        <v>149</v>
      </c>
      <c r="C18" s="36">
        <v>60</v>
      </c>
      <c r="D18" s="36">
        <v>63</v>
      </c>
      <c r="E18" s="36">
        <v>62</v>
      </c>
      <c r="F18" s="36">
        <v>62</v>
      </c>
      <c r="G18" s="36">
        <v>58</v>
      </c>
      <c r="H18" s="36">
        <v>63</v>
      </c>
      <c r="I18" s="36">
        <v>61</v>
      </c>
      <c r="J18" s="35">
        <v>61</v>
      </c>
      <c r="K18" s="35">
        <v>60</v>
      </c>
      <c r="L18" s="35">
        <v>63</v>
      </c>
      <c r="M18" s="35">
        <v>62</v>
      </c>
      <c r="N18" s="36">
        <v>62</v>
      </c>
      <c r="O18" s="36">
        <v>60</v>
      </c>
      <c r="P18" s="36">
        <v>63</v>
      </c>
      <c r="Q18" s="36">
        <v>61</v>
      </c>
      <c r="R18" s="55">
        <v>63</v>
      </c>
      <c r="S18" s="55">
        <v>58</v>
      </c>
      <c r="T18" s="55">
        <v>61</v>
      </c>
      <c r="U18" s="55">
        <v>60</v>
      </c>
      <c r="V18" s="36"/>
    </row>
    <row r="19" spans="1:22" s="24" customFormat="1" ht="30" customHeight="1" x14ac:dyDescent="0.2">
      <c r="A19" s="37">
        <f>AVERAGE(C19:U19)</f>
        <v>20.403508771929818</v>
      </c>
      <c r="B19" s="34" t="s">
        <v>150</v>
      </c>
      <c r="C19" s="38">
        <f t="shared" ref="C19:O19" si="3">+C18/3</f>
        <v>20</v>
      </c>
      <c r="D19" s="38">
        <f t="shared" si="3"/>
        <v>21</v>
      </c>
      <c r="E19" s="38">
        <f t="shared" si="3"/>
        <v>20.666666666666668</v>
      </c>
      <c r="F19" s="38">
        <f t="shared" si="3"/>
        <v>20.666666666666668</v>
      </c>
      <c r="G19" s="38">
        <f t="shared" si="3"/>
        <v>19.333333333333332</v>
      </c>
      <c r="H19" s="38">
        <f t="shared" si="3"/>
        <v>21</v>
      </c>
      <c r="I19" s="38">
        <f t="shared" si="3"/>
        <v>20.333333333333332</v>
      </c>
      <c r="J19" s="38">
        <f t="shared" si="3"/>
        <v>20.333333333333332</v>
      </c>
      <c r="K19" s="38">
        <f t="shared" si="3"/>
        <v>20</v>
      </c>
      <c r="L19" s="38">
        <f>+L18/3</f>
        <v>21</v>
      </c>
      <c r="M19" s="38">
        <f t="shared" si="3"/>
        <v>20.666666666666668</v>
      </c>
      <c r="N19" s="38">
        <f t="shared" si="3"/>
        <v>20.666666666666668</v>
      </c>
      <c r="O19" s="38">
        <f t="shared" si="3"/>
        <v>20</v>
      </c>
      <c r="P19" s="38">
        <f>+P18/3</f>
        <v>21</v>
      </c>
      <c r="Q19" s="38">
        <f>+Q18/3</f>
        <v>20.333333333333332</v>
      </c>
      <c r="R19" s="56">
        <f>+R18/3</f>
        <v>21</v>
      </c>
      <c r="S19" s="56">
        <f t="shared" ref="S19" si="4">+S18/3</f>
        <v>19.333333333333332</v>
      </c>
      <c r="T19" s="56">
        <f>+T18/3</f>
        <v>20.333333333333332</v>
      </c>
      <c r="U19" s="56">
        <f>+U18/3</f>
        <v>20</v>
      </c>
      <c r="V19" s="38">
        <f>AVERAGE(R19:U19)</f>
        <v>20.166666666666664</v>
      </c>
    </row>
    <row r="20" spans="1:22" ht="30" customHeight="1" x14ac:dyDescent="0.2">
      <c r="A20" s="24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22" ht="30" customHeight="1" x14ac:dyDescent="0.2">
      <c r="A21" s="24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22" ht="30" customHeight="1" x14ac:dyDescent="0.2">
      <c r="A22" s="24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22" ht="30" customHeight="1" x14ac:dyDescent="0.2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22" ht="30" customHeight="1" x14ac:dyDescent="0.2">
      <c r="A24" s="2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22" ht="30" customHeight="1" x14ac:dyDescent="0.2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22" ht="30" customHeight="1" x14ac:dyDescent="0.2">
      <c r="A26" s="24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22" ht="30" customHeight="1" x14ac:dyDescent="0.2">
      <c r="A27" s="24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</sheetData>
  <sheetProtection formatColumns="0" formatRows="0"/>
  <mergeCells count="16">
    <mergeCell ref="C14:U14"/>
    <mergeCell ref="A1:A4"/>
    <mergeCell ref="B1:O1"/>
    <mergeCell ref="P1:Q1"/>
    <mergeCell ref="B2:O2"/>
    <mergeCell ref="A8:N8"/>
    <mergeCell ref="B9:C9"/>
    <mergeCell ref="I9:N9"/>
    <mergeCell ref="B10:C10"/>
    <mergeCell ref="I10:N10"/>
    <mergeCell ref="B6:Q6"/>
    <mergeCell ref="P2:Q2"/>
    <mergeCell ref="B3:O3"/>
    <mergeCell ref="P3:Q3"/>
    <mergeCell ref="B4:O4"/>
    <mergeCell ref="P4:Q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9"/>
  <sheetViews>
    <sheetView topLeftCell="A25" workbookViewId="0">
      <selection activeCell="P49" sqref="P49"/>
    </sheetView>
  </sheetViews>
  <sheetFormatPr baseColWidth="10" defaultRowHeight="12.75" x14ac:dyDescent="0.2"/>
  <cols>
    <col min="1" max="1" width="3" style="59" customWidth="1"/>
    <col min="2" max="2" width="30" style="62" customWidth="1"/>
    <col min="3" max="3" width="26.5703125" style="59" customWidth="1"/>
    <col min="4" max="4" width="5" style="59" bestFit="1" customWidth="1"/>
    <col min="5" max="5" width="5.5703125" style="59" customWidth="1"/>
    <col min="6" max="6" width="9.5703125" style="59" bestFit="1" customWidth="1"/>
    <col min="7" max="7" width="5.42578125" style="59" bestFit="1" customWidth="1"/>
    <col min="8" max="8" width="5.140625" style="59" bestFit="1" customWidth="1"/>
    <col min="9" max="9" width="9.5703125" style="59" customWidth="1"/>
    <col min="10" max="10" width="4.140625" style="59" bestFit="1" customWidth="1"/>
    <col min="11" max="11" width="6.42578125" style="59" bestFit="1" customWidth="1"/>
    <col min="12" max="12" width="9.5703125" style="59" bestFit="1" customWidth="1"/>
    <col min="13" max="13" width="8.42578125" style="59" customWidth="1"/>
    <col min="14" max="14" width="6.42578125" style="59" customWidth="1"/>
    <col min="15" max="15" width="11" style="59" customWidth="1"/>
    <col min="16" max="16" width="17.7109375" style="59" customWidth="1"/>
    <col min="17" max="17" width="11.42578125" style="60" hidden="1" customWidth="1"/>
    <col min="18" max="16384" width="11.42578125" style="59"/>
  </cols>
  <sheetData>
    <row r="1" spans="1:17" ht="13.5" thickBot="1" x14ac:dyDescent="0.25">
      <c r="B1" s="59"/>
    </row>
    <row r="2" spans="1:17" ht="16.5" customHeight="1" x14ac:dyDescent="0.2">
      <c r="B2" s="148"/>
      <c r="C2" s="151" t="s">
        <v>34</v>
      </c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4" t="s">
        <v>88</v>
      </c>
      <c r="O2" s="155"/>
      <c r="P2" s="156"/>
      <c r="Q2" s="61">
        <v>0.8</v>
      </c>
    </row>
    <row r="3" spans="1:17" ht="15.75" customHeight="1" x14ac:dyDescent="0.2">
      <c r="B3" s="149"/>
      <c r="C3" s="157" t="s">
        <v>36</v>
      </c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60" t="s">
        <v>97</v>
      </c>
      <c r="O3" s="161"/>
      <c r="P3" s="162"/>
      <c r="Q3" s="61">
        <v>0.79998999999999998</v>
      </c>
    </row>
    <row r="4" spans="1:17" ht="15.75" customHeight="1" x14ac:dyDescent="0.2">
      <c r="B4" s="149"/>
      <c r="C4" s="157" t="s">
        <v>37</v>
      </c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60" t="s">
        <v>89</v>
      </c>
      <c r="O4" s="161"/>
      <c r="P4" s="162"/>
      <c r="Q4" s="61">
        <v>0.65</v>
      </c>
    </row>
    <row r="5" spans="1:17" ht="16.5" customHeight="1" thickBot="1" x14ac:dyDescent="0.25">
      <c r="B5" s="150"/>
      <c r="C5" s="163" t="s">
        <v>38</v>
      </c>
      <c r="D5" s="164"/>
      <c r="E5" s="164"/>
      <c r="F5" s="164"/>
      <c r="G5" s="164"/>
      <c r="H5" s="164"/>
      <c r="I5" s="164"/>
      <c r="J5" s="164"/>
      <c r="K5" s="164"/>
      <c r="L5" s="164"/>
      <c r="M5" s="165"/>
      <c r="N5" s="166" t="s">
        <v>39</v>
      </c>
      <c r="O5" s="167"/>
      <c r="P5" s="168"/>
      <c r="Q5" s="61">
        <v>0.64999899999999999</v>
      </c>
    </row>
    <row r="6" spans="1:17" ht="3" customHeight="1" thickBot="1" x14ac:dyDescent="0.25">
      <c r="B6" s="59"/>
      <c r="Q6" s="61"/>
    </row>
    <row r="7" spans="1:17" x14ac:dyDescent="0.2">
      <c r="A7" s="62"/>
      <c r="B7" s="169" t="s">
        <v>42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  <c r="Q7" s="61"/>
    </row>
    <row r="8" spans="1:17" ht="13.5" thickBot="1" x14ac:dyDescent="0.25">
      <c r="A8" s="62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</row>
    <row r="9" spans="1:17" ht="3" customHeight="1" thickBot="1" x14ac:dyDescent="0.25">
      <c r="A9" s="62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7" ht="26.25" customHeight="1" thickBot="1" x14ac:dyDescent="0.25">
      <c r="A10" s="62"/>
      <c r="B10" s="63" t="s">
        <v>46</v>
      </c>
      <c r="C10" s="176">
        <v>2023</v>
      </c>
      <c r="D10" s="177"/>
      <c r="E10" s="177"/>
      <c r="F10" s="177"/>
      <c r="G10" s="177"/>
      <c r="H10" s="177"/>
      <c r="I10" s="178"/>
      <c r="J10" s="179" t="s">
        <v>1</v>
      </c>
      <c r="K10" s="180"/>
      <c r="L10" s="180"/>
      <c r="M10" s="180"/>
      <c r="N10" s="181" t="s">
        <v>106</v>
      </c>
      <c r="O10" s="182"/>
      <c r="P10" s="183"/>
    </row>
    <row r="11" spans="1:17" ht="3" customHeight="1" thickBot="1" x14ac:dyDescent="0.25">
      <c r="A11" s="62"/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7"/>
    </row>
    <row r="12" spans="1:17" ht="30" customHeight="1" thickBot="1" x14ac:dyDescent="0.25">
      <c r="A12" s="62"/>
      <c r="B12" s="3" t="s">
        <v>0</v>
      </c>
      <c r="C12" s="215" t="s">
        <v>53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2"/>
    </row>
    <row r="13" spans="1:17" ht="3" customHeight="1" thickBot="1" x14ac:dyDescent="0.25">
      <c r="A13" s="62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7" ht="30" customHeight="1" thickBot="1" x14ac:dyDescent="0.25">
      <c r="A14" s="62"/>
      <c r="B14" s="3" t="s">
        <v>6</v>
      </c>
      <c r="C14" s="192" t="s">
        <v>151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4"/>
    </row>
    <row r="15" spans="1:17" ht="3" customHeight="1" thickBot="1" x14ac:dyDescent="0.25">
      <c r="A15" s="62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7" ht="30" customHeight="1" thickBot="1" x14ac:dyDescent="0.25">
      <c r="A16" s="62"/>
      <c r="B16" s="3" t="s">
        <v>23</v>
      </c>
      <c r="C16" s="181" t="s">
        <v>152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</row>
    <row r="17" spans="1:16" ht="4.5" customHeight="1" thickBot="1" x14ac:dyDescent="0.25">
      <c r="A17" s="62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6" ht="30" customHeight="1" thickBot="1" x14ac:dyDescent="0.25">
      <c r="A18" s="62"/>
      <c r="B18" s="3" t="s">
        <v>10</v>
      </c>
      <c r="C18" s="195" t="s">
        <v>104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7"/>
    </row>
    <row r="19" spans="1:16" ht="3" customHeight="1" thickBot="1" x14ac:dyDescent="0.25">
      <c r="A19" s="62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</row>
    <row r="20" spans="1:16" ht="17.25" customHeight="1" thickBot="1" x14ac:dyDescent="0.25">
      <c r="A20" s="62"/>
      <c r="B20" s="253" t="s">
        <v>24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5"/>
    </row>
    <row r="21" spans="1:16" ht="3" customHeight="1" thickBot="1" x14ac:dyDescent="0.25">
      <c r="A21" s="62"/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/>
    </row>
    <row r="22" spans="1:16" ht="47.25" customHeight="1" thickBot="1" x14ac:dyDescent="0.25">
      <c r="A22" s="62"/>
      <c r="B22" s="3" t="s">
        <v>3</v>
      </c>
      <c r="C22" s="205" t="s">
        <v>206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7"/>
    </row>
    <row r="23" spans="1:16" ht="3" customHeight="1" thickBot="1" x14ac:dyDescent="0.25">
      <c r="A23" s="62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6" ht="45.75" customHeight="1" thickBot="1" x14ac:dyDescent="0.25">
      <c r="A24" s="62"/>
      <c r="B24" s="3" t="s">
        <v>11</v>
      </c>
      <c r="C24" s="218" t="s">
        <v>153</v>
      </c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20"/>
    </row>
    <row r="25" spans="1:16" ht="3" customHeight="1" thickBot="1" x14ac:dyDescent="0.25">
      <c r="A25" s="62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3"/>
    </row>
    <row r="26" spans="1:16" ht="22.5" customHeight="1" thickBot="1" x14ac:dyDescent="0.25">
      <c r="A26" s="62"/>
      <c r="B26" s="64" t="s">
        <v>2</v>
      </c>
      <c r="C26" s="224" t="s">
        <v>207</v>
      </c>
      <c r="D26" s="225"/>
      <c r="E26" s="225"/>
      <c r="F26" s="225"/>
      <c r="G26" s="225"/>
      <c r="H26" s="225"/>
      <c r="I26" s="225"/>
      <c r="J26" s="226"/>
      <c r="K26" s="226"/>
      <c r="L26" s="226"/>
      <c r="M26" s="226"/>
      <c r="N26" s="226"/>
      <c r="O26" s="226"/>
      <c r="P26" s="227"/>
    </row>
    <row r="27" spans="1:16" ht="3" customHeight="1" thickBot="1" x14ac:dyDescent="0.25">
      <c r="A27" s="62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</row>
    <row r="28" spans="1:16" ht="33.75" customHeight="1" thickBot="1" x14ac:dyDescent="0.25">
      <c r="A28" s="62"/>
      <c r="B28" s="64" t="s">
        <v>12</v>
      </c>
      <c r="C28" s="66" t="s">
        <v>13</v>
      </c>
      <c r="D28" s="231" t="s">
        <v>154</v>
      </c>
      <c r="E28" s="232"/>
      <c r="F28" s="232"/>
      <c r="G28" s="233"/>
      <c r="H28" s="234" t="s">
        <v>14</v>
      </c>
      <c r="I28" s="234"/>
      <c r="J28" s="234"/>
      <c r="K28" s="231" t="s">
        <v>155</v>
      </c>
      <c r="L28" s="232"/>
      <c r="M28" s="233"/>
      <c r="N28" s="235" t="s">
        <v>15</v>
      </c>
      <c r="O28" s="236"/>
      <c r="P28" s="17" t="s">
        <v>156</v>
      </c>
    </row>
    <row r="29" spans="1:16" ht="3" customHeight="1" thickBot="1" x14ac:dyDescent="0.25">
      <c r="A29" s="6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10"/>
    </row>
    <row r="30" spans="1:16" ht="13.5" thickBot="1" x14ac:dyDescent="0.25">
      <c r="A30" s="62"/>
      <c r="B30" s="67" t="s">
        <v>7</v>
      </c>
      <c r="C30" s="211" t="s">
        <v>157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</row>
    <row r="31" spans="1:16" ht="3" customHeight="1" thickBot="1" x14ac:dyDescent="0.25">
      <c r="A31" s="62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6"/>
    </row>
    <row r="32" spans="1:16" ht="13.5" thickBot="1" x14ac:dyDescent="0.25">
      <c r="A32" s="62"/>
      <c r="B32" s="67" t="s">
        <v>4</v>
      </c>
      <c r="C32" s="215" t="s">
        <v>108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2"/>
    </row>
    <row r="33" spans="1:16" ht="3" customHeight="1" thickBot="1" x14ac:dyDescent="0.25">
      <c r="A33" s="62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4"/>
    </row>
    <row r="34" spans="1:16" ht="13.5" thickBot="1" x14ac:dyDescent="0.25">
      <c r="A34" s="62"/>
      <c r="B34" s="67" t="s">
        <v>22</v>
      </c>
      <c r="C34" s="215" t="s">
        <v>108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2"/>
    </row>
    <row r="35" spans="1:16" ht="3" customHeight="1" thickBot="1" x14ac:dyDescent="0.25">
      <c r="A35" s="62"/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5"/>
    </row>
    <row r="36" spans="1:16" ht="16.5" customHeight="1" thickBot="1" x14ac:dyDescent="0.25">
      <c r="A36" s="62"/>
      <c r="B36" s="67" t="s">
        <v>41</v>
      </c>
      <c r="C36" s="215" t="s">
        <v>108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2"/>
    </row>
    <row r="37" spans="1:16" ht="3" customHeight="1" thickBot="1" x14ac:dyDescent="0.25">
      <c r="A37" s="62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x14ac:dyDescent="0.2">
      <c r="A38" s="62"/>
      <c r="B38" s="246" t="s">
        <v>16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8"/>
    </row>
    <row r="39" spans="1:16" x14ac:dyDescent="0.2">
      <c r="A39" s="62"/>
      <c r="B39" s="69" t="s">
        <v>21</v>
      </c>
      <c r="C39" s="249" t="s">
        <v>17</v>
      </c>
      <c r="D39" s="249"/>
      <c r="E39" s="249"/>
      <c r="F39" s="249"/>
      <c r="G39" s="249"/>
      <c r="H39" s="249" t="s">
        <v>7</v>
      </c>
      <c r="I39" s="249"/>
      <c r="J39" s="249"/>
      <c r="K39" s="249"/>
      <c r="L39" s="249"/>
      <c r="M39" s="249" t="s">
        <v>18</v>
      </c>
      <c r="N39" s="249"/>
      <c r="O39" s="249"/>
      <c r="P39" s="250"/>
    </row>
    <row r="40" spans="1:16" ht="81" customHeight="1" x14ac:dyDescent="0.2">
      <c r="A40" s="62"/>
      <c r="B40" s="16" t="s">
        <v>208</v>
      </c>
      <c r="C40" s="303" t="s">
        <v>118</v>
      </c>
      <c r="D40" s="304"/>
      <c r="E40" s="304"/>
      <c r="F40" s="304"/>
      <c r="G40" s="305"/>
      <c r="H40" s="303" t="s">
        <v>119</v>
      </c>
      <c r="I40" s="304"/>
      <c r="J40" s="304"/>
      <c r="K40" s="304"/>
      <c r="L40" s="305"/>
      <c r="M40" s="237" t="s">
        <v>121</v>
      </c>
      <c r="N40" s="237"/>
      <c r="O40" s="237"/>
      <c r="P40" s="238"/>
    </row>
    <row r="41" spans="1:16" ht="74.25" customHeight="1" x14ac:dyDescent="0.2">
      <c r="A41" s="62"/>
      <c r="B41" s="16" t="s">
        <v>209</v>
      </c>
      <c r="C41" s="303" t="s">
        <v>159</v>
      </c>
      <c r="D41" s="304"/>
      <c r="E41" s="304"/>
      <c r="F41" s="304"/>
      <c r="G41" s="305"/>
      <c r="H41" s="303" t="s">
        <v>119</v>
      </c>
      <c r="I41" s="304"/>
      <c r="J41" s="304"/>
      <c r="K41" s="304"/>
      <c r="L41" s="305"/>
      <c r="M41" s="237" t="s">
        <v>122</v>
      </c>
      <c r="N41" s="237"/>
      <c r="O41" s="237"/>
      <c r="P41" s="238"/>
    </row>
    <row r="42" spans="1:16" ht="3" customHeight="1" thickBot="1" x14ac:dyDescent="0.25">
      <c r="A42" s="62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6" ht="13.5" customHeight="1" thickBot="1" x14ac:dyDescent="0.25">
      <c r="A43" s="62"/>
      <c r="B43" s="253" t="s">
        <v>8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5"/>
    </row>
    <row r="44" spans="1:16" ht="3" customHeight="1" thickBot="1" x14ac:dyDescent="0.25">
      <c r="A44" s="62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1:16" x14ac:dyDescent="0.2">
      <c r="A45" s="62"/>
      <c r="B45" s="307" t="s">
        <v>19</v>
      </c>
      <c r="C45" s="74" t="s">
        <v>9</v>
      </c>
      <c r="D45" s="75" t="s">
        <v>56</v>
      </c>
      <c r="E45" s="75" t="s">
        <v>57</v>
      </c>
      <c r="F45" s="75" t="s">
        <v>58</v>
      </c>
      <c r="G45" s="75" t="s">
        <v>59</v>
      </c>
      <c r="H45" s="75" t="s">
        <v>60</v>
      </c>
      <c r="I45" s="75" t="s">
        <v>61</v>
      </c>
      <c r="J45" s="75" t="s">
        <v>62</v>
      </c>
      <c r="K45" s="75" t="s">
        <v>63</v>
      </c>
      <c r="L45" s="75" t="s">
        <v>64</v>
      </c>
      <c r="M45" s="75" t="s">
        <v>65</v>
      </c>
      <c r="N45" s="75" t="s">
        <v>66</v>
      </c>
      <c r="O45" s="76" t="s">
        <v>67</v>
      </c>
      <c r="P45" s="77" t="s">
        <v>107</v>
      </c>
    </row>
    <row r="46" spans="1:16" x14ac:dyDescent="0.2">
      <c r="A46" s="62"/>
      <c r="B46" s="308"/>
      <c r="C46" s="23" t="s">
        <v>123</v>
      </c>
      <c r="D46" s="78"/>
      <c r="E46" s="78"/>
      <c r="F46" s="78">
        <f>'2.1 regist mantotiempo demandas'!$D$10</f>
        <v>17.87</v>
      </c>
      <c r="G46" s="78"/>
      <c r="H46" s="78"/>
      <c r="I46" s="78">
        <f>'2.1 regist mantotiempo demandas'!$E$10</f>
        <v>22</v>
      </c>
      <c r="J46" s="78"/>
      <c r="K46" s="78"/>
      <c r="L46" s="78">
        <f>'2.1 regist mantotiempo demandas'!$F$10</f>
        <v>24.04</v>
      </c>
      <c r="M46" s="78"/>
      <c r="N46" s="78"/>
      <c r="O46" s="78">
        <f>'2.1 regist mantotiempo demandas'!$G$10</f>
        <v>17.87</v>
      </c>
      <c r="P46" s="369">
        <f>'2.1 regist mantotiempo demandas'!$H$10</f>
        <v>20.445</v>
      </c>
    </row>
    <row r="47" spans="1:16" ht="19.5" customHeight="1" x14ac:dyDescent="0.2">
      <c r="A47" s="62"/>
      <c r="B47" s="308"/>
      <c r="C47" s="23" t="s">
        <v>124</v>
      </c>
      <c r="D47" s="79"/>
      <c r="E47" s="79"/>
      <c r="F47" s="79">
        <v>20</v>
      </c>
      <c r="G47" s="79"/>
      <c r="H47" s="79"/>
      <c r="I47" s="79">
        <v>20</v>
      </c>
      <c r="J47" s="79"/>
      <c r="K47" s="79"/>
      <c r="L47" s="79">
        <v>20</v>
      </c>
      <c r="M47" s="79"/>
      <c r="N47" s="79"/>
      <c r="O47" s="79">
        <v>20</v>
      </c>
      <c r="P47" s="104">
        <v>20</v>
      </c>
    </row>
    <row r="48" spans="1:16" ht="19.5" hidden="1" customHeight="1" x14ac:dyDescent="0.2">
      <c r="A48" s="62"/>
      <c r="B48" s="308"/>
      <c r="C48" s="23" t="s">
        <v>205</v>
      </c>
      <c r="D48" s="79"/>
      <c r="E48" s="79"/>
      <c r="F48" s="103">
        <f>F47/F46</f>
        <v>1.119194180190263</v>
      </c>
      <c r="G48" s="79"/>
      <c r="H48" s="79"/>
      <c r="I48" s="103">
        <f>I47/I46</f>
        <v>0.90909090909090906</v>
      </c>
      <c r="J48" s="79"/>
      <c r="K48" s="79"/>
      <c r="L48" s="103">
        <f>L47/L46</f>
        <v>0.83194675540765395</v>
      </c>
      <c r="M48" s="79"/>
      <c r="N48" s="79"/>
      <c r="O48" s="103">
        <f>O47/O46</f>
        <v>1.119194180190263</v>
      </c>
      <c r="P48" s="105">
        <f>P47/P46</f>
        <v>0.9782342871117633</v>
      </c>
    </row>
    <row r="49" spans="1:16" ht="28.5" customHeight="1" thickBot="1" x14ac:dyDescent="0.25">
      <c r="A49" s="62"/>
      <c r="B49" s="309"/>
      <c r="C49" s="106" t="s">
        <v>160</v>
      </c>
      <c r="D49" s="80"/>
      <c r="E49" s="80"/>
      <c r="F49" s="81">
        <f>IF(F48&gt;=1,1,F48)</f>
        <v>1</v>
      </c>
      <c r="G49" s="82"/>
      <c r="H49" s="82"/>
      <c r="I49" s="370">
        <f>IF(I48&gt;=1,1,I48)</f>
        <v>0.90909090909090906</v>
      </c>
      <c r="J49" s="82"/>
      <c r="K49" s="82"/>
      <c r="L49" s="81">
        <f>IF(L48&gt;=1,1,L48)</f>
        <v>0.83194675540765395</v>
      </c>
      <c r="M49" s="82"/>
      <c r="N49" s="82"/>
      <c r="O49" s="81">
        <f>IF(O48&gt;=1,1,O48)</f>
        <v>1</v>
      </c>
      <c r="P49" s="371">
        <f>IF(P48&gt;=1,1,P48)</f>
        <v>0.9782342871117633</v>
      </c>
    </row>
    <row r="50" spans="1:16" ht="3" customHeight="1" thickBot="1" x14ac:dyDescent="0.25">
      <c r="A50" s="62"/>
      <c r="B50" s="83">
        <v>0.9</v>
      </c>
      <c r="C50" s="84"/>
      <c r="D50" s="84"/>
      <c r="E50" s="84"/>
      <c r="F50" s="85" t="str">
        <f>+$C$26</f>
        <v>Que la duración (tiempo de respuesta) en admisión o rechazo no supere:    20 días</v>
      </c>
      <c r="G50" s="84"/>
      <c r="H50" s="84"/>
      <c r="I50" s="85" t="str">
        <f>+$C$26</f>
        <v>Que la duración (tiempo de respuesta) en admisión o rechazo no supere:    20 días</v>
      </c>
      <c r="J50" s="84"/>
      <c r="K50" s="84"/>
      <c r="L50" s="85" t="str">
        <f>+$C$26</f>
        <v>Que la duración (tiempo de respuesta) en admisión o rechazo no supere:    20 días</v>
      </c>
      <c r="M50" s="84"/>
      <c r="N50" s="84"/>
      <c r="O50" s="85" t="str">
        <f>+$C$26</f>
        <v>Que la duración (tiempo de respuesta) en admisión o rechazo no supere:    20 días</v>
      </c>
      <c r="P50" s="85" t="str">
        <f>+$C$26</f>
        <v>Que la duración (tiempo de respuesta) en admisión o rechazo no supere:    20 días</v>
      </c>
    </row>
    <row r="51" spans="1:16" ht="22.5" customHeight="1" thickBot="1" x14ac:dyDescent="0.25">
      <c r="A51" s="62"/>
      <c r="B51" s="259" t="s">
        <v>20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1"/>
    </row>
    <row r="52" spans="1:16" x14ac:dyDescent="0.2">
      <c r="A52" s="62"/>
      <c r="B52" s="262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4"/>
    </row>
    <row r="53" spans="1:16" x14ac:dyDescent="0.2">
      <c r="A53" s="62"/>
      <c r="B53" s="265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7"/>
    </row>
    <row r="54" spans="1:16" x14ac:dyDescent="0.2">
      <c r="A54" s="62"/>
      <c r="B54" s="265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7"/>
    </row>
    <row r="55" spans="1:16" x14ac:dyDescent="0.2">
      <c r="A55" s="62"/>
      <c r="B55" s="265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7"/>
    </row>
    <row r="56" spans="1:16" x14ac:dyDescent="0.2">
      <c r="A56" s="62"/>
      <c r="B56" s="265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7"/>
    </row>
    <row r="57" spans="1:16" x14ac:dyDescent="0.2">
      <c r="A57" s="62"/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</row>
    <row r="58" spans="1:16" x14ac:dyDescent="0.2">
      <c r="A58" s="62"/>
      <c r="B58" s="265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7"/>
    </row>
    <row r="59" spans="1:16" x14ac:dyDescent="0.2">
      <c r="A59" s="62"/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7"/>
    </row>
    <row r="60" spans="1:16" x14ac:dyDescent="0.2">
      <c r="A60" s="62"/>
      <c r="B60" s="265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7"/>
    </row>
    <row r="61" spans="1:16" x14ac:dyDescent="0.2">
      <c r="A61" s="62"/>
      <c r="B61" s="265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7"/>
    </row>
    <row r="62" spans="1:16" x14ac:dyDescent="0.2">
      <c r="A62" s="62"/>
      <c r="B62" s="2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7"/>
    </row>
    <row r="63" spans="1:16" x14ac:dyDescent="0.2">
      <c r="A63" s="62"/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7"/>
    </row>
    <row r="64" spans="1:16" x14ac:dyDescent="0.2">
      <c r="A64" s="62"/>
      <c r="B64" s="265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7"/>
    </row>
    <row r="65" spans="1:17" x14ac:dyDescent="0.2">
      <c r="A65" s="62"/>
      <c r="B65" s="265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7"/>
    </row>
    <row r="66" spans="1:17" x14ac:dyDescent="0.2">
      <c r="A66" s="62"/>
      <c r="B66" s="265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7"/>
    </row>
    <row r="67" spans="1:17" ht="45.75" customHeight="1" thickBot="1" x14ac:dyDescent="0.25">
      <c r="A67" s="62"/>
      <c r="B67" s="268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70"/>
    </row>
    <row r="68" spans="1:17" s="87" customFormat="1" ht="3" customHeight="1" thickBot="1" x14ac:dyDescent="0.25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86"/>
    </row>
    <row r="69" spans="1:17" ht="15" customHeight="1" x14ac:dyDescent="0.2">
      <c r="A69" s="62"/>
      <c r="B69" s="272" t="s">
        <v>5</v>
      </c>
      <c r="C69" s="274" t="s">
        <v>83</v>
      </c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6"/>
    </row>
    <row r="70" spans="1:17" ht="49.5" customHeight="1" x14ac:dyDescent="0.2">
      <c r="A70" s="62"/>
      <c r="B70" s="273"/>
      <c r="C70" s="277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9"/>
    </row>
    <row r="71" spans="1:17" ht="15" customHeight="1" x14ac:dyDescent="0.2">
      <c r="A71" s="62"/>
      <c r="B71" s="273"/>
      <c r="C71" s="280" t="s">
        <v>84</v>
      </c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2"/>
    </row>
    <row r="72" spans="1:17" ht="49.5" customHeight="1" x14ac:dyDescent="0.2">
      <c r="A72" s="62"/>
      <c r="B72" s="273"/>
      <c r="C72" s="277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9"/>
    </row>
    <row r="73" spans="1:17" ht="18" customHeight="1" x14ac:dyDescent="0.2">
      <c r="A73" s="62"/>
      <c r="B73" s="273"/>
      <c r="C73" s="280" t="s">
        <v>85</v>
      </c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2"/>
    </row>
    <row r="74" spans="1:17" ht="49.5" customHeight="1" x14ac:dyDescent="0.2">
      <c r="A74" s="62"/>
      <c r="B74" s="273"/>
      <c r="C74" s="277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9"/>
    </row>
    <row r="75" spans="1:17" ht="17.25" customHeight="1" x14ac:dyDescent="0.2">
      <c r="A75" s="62"/>
      <c r="B75" s="273"/>
      <c r="C75" s="280" t="s">
        <v>86</v>
      </c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2"/>
    </row>
    <row r="76" spans="1:17" ht="49.5" customHeight="1" thickBot="1" x14ac:dyDescent="0.25">
      <c r="A76" s="62"/>
      <c r="B76" s="306"/>
      <c r="C76" s="310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2"/>
    </row>
    <row r="77" spans="1:17" ht="30.75" customHeight="1" thickBot="1" x14ac:dyDescent="0.25">
      <c r="A77" s="62"/>
      <c r="B77" s="15" t="s">
        <v>40</v>
      </c>
      <c r="C77" s="211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8"/>
    </row>
    <row r="78" spans="1:17" ht="27.75" customHeight="1" thickBot="1" x14ac:dyDescent="0.25">
      <c r="A78" s="62"/>
      <c r="B78" s="15" t="s">
        <v>47</v>
      </c>
      <c r="C78" s="251" t="s">
        <v>48</v>
      </c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2"/>
    </row>
    <row r="79" spans="1:17" x14ac:dyDescent="0.2">
      <c r="B79" s="59"/>
    </row>
    <row r="80" spans="1:17" x14ac:dyDescent="0.2">
      <c r="B80" s="59"/>
    </row>
    <row r="81" spans="2:17" x14ac:dyDescent="0.2">
      <c r="B81" s="59"/>
      <c r="C81" s="88"/>
    </row>
    <row r="82" spans="2:17" hidden="1" x14ac:dyDescent="0.2">
      <c r="B82" s="59"/>
      <c r="C82" s="59">
        <v>2018</v>
      </c>
    </row>
    <row r="83" spans="2:17" hidden="1" x14ac:dyDescent="0.2">
      <c r="B83" s="59"/>
      <c r="C83" s="59">
        <v>2019</v>
      </c>
    </row>
    <row r="84" spans="2:17" x14ac:dyDescent="0.2">
      <c r="B84" s="59"/>
    </row>
    <row r="85" spans="2:17" x14ac:dyDescent="0.2">
      <c r="B85" s="59"/>
    </row>
    <row r="86" spans="2:17" x14ac:dyDescent="0.2">
      <c r="B86" s="59"/>
    </row>
    <row r="87" spans="2:17" x14ac:dyDescent="0.2">
      <c r="B87" s="59"/>
    </row>
    <row r="88" spans="2:17" x14ac:dyDescent="0.2">
      <c r="B88" s="59"/>
    </row>
    <row r="89" spans="2:17" s="60" customFormat="1" x14ac:dyDescent="0.2"/>
    <row r="90" spans="2:17" s="60" customFormat="1" x14ac:dyDescent="0.2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</row>
    <row r="91" spans="2:17" s="60" customFormat="1" x14ac:dyDescent="0.2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</row>
    <row r="92" spans="2:17" s="60" customFormat="1" x14ac:dyDescent="0.2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</row>
    <row r="93" spans="2:17" s="60" customFormat="1" x14ac:dyDescent="0.2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</row>
    <row r="94" spans="2:17" s="60" customFormat="1" x14ac:dyDescent="0.2">
      <c r="B94" s="90"/>
      <c r="C94" s="90"/>
      <c r="D94" s="90"/>
      <c r="E94" s="90"/>
      <c r="F94" s="90"/>
      <c r="G94" s="89"/>
      <c r="H94" s="89"/>
      <c r="I94" s="89"/>
      <c r="J94" s="89"/>
      <c r="K94" s="89"/>
      <c r="L94" s="89"/>
      <c r="M94" s="89"/>
      <c r="N94" s="89"/>
      <c r="O94" s="89"/>
    </row>
    <row r="95" spans="2:17" s="60" customFormat="1" x14ac:dyDescent="0.2">
      <c r="B95" s="90"/>
      <c r="C95" s="90"/>
      <c r="D95" s="90"/>
      <c r="E95" s="90"/>
      <c r="F95" s="90"/>
      <c r="G95" s="89"/>
      <c r="H95" s="89"/>
      <c r="I95" s="89"/>
      <c r="J95" s="89"/>
      <c r="K95" s="89"/>
      <c r="L95" s="89"/>
      <c r="M95" s="89"/>
      <c r="N95" s="89"/>
      <c r="O95" s="89"/>
    </row>
    <row r="96" spans="2:17" s="60" customFormat="1" x14ac:dyDescent="0.2">
      <c r="B96" s="90"/>
      <c r="C96" s="90"/>
      <c r="D96" s="90"/>
      <c r="E96" s="90"/>
      <c r="F96" s="90"/>
      <c r="G96" s="89"/>
      <c r="H96" s="89"/>
      <c r="I96" s="89"/>
      <c r="J96" s="89"/>
      <c r="K96" s="89"/>
      <c r="L96" s="89"/>
      <c r="M96" s="89"/>
      <c r="N96" s="89"/>
      <c r="O96" s="89"/>
      <c r="Q96" s="91" t="s">
        <v>109</v>
      </c>
    </row>
    <row r="97" spans="2:17" s="60" customFormat="1" x14ac:dyDescent="0.2">
      <c r="B97" s="90"/>
      <c r="C97" s="90"/>
      <c r="D97" s="90"/>
      <c r="E97" s="90"/>
      <c r="F97" s="90"/>
      <c r="G97" s="89"/>
      <c r="H97" s="89"/>
      <c r="I97" s="89"/>
      <c r="J97" s="89"/>
      <c r="K97" s="89"/>
      <c r="L97" s="89"/>
      <c r="M97" s="89"/>
      <c r="N97" s="89"/>
      <c r="O97" s="89"/>
      <c r="Q97" s="91" t="s">
        <v>110</v>
      </c>
    </row>
    <row r="98" spans="2:17" s="60" customFormat="1" x14ac:dyDescent="0.2">
      <c r="B98" s="90"/>
      <c r="C98" s="90"/>
      <c r="D98" s="90"/>
      <c r="E98" s="90"/>
      <c r="F98" s="90"/>
      <c r="G98" s="89"/>
      <c r="H98" s="89"/>
      <c r="I98" s="89"/>
      <c r="J98" s="89"/>
      <c r="K98" s="89"/>
      <c r="L98" s="89"/>
      <c r="M98" s="89"/>
      <c r="N98" s="89"/>
      <c r="O98" s="89"/>
      <c r="Q98" s="91" t="s">
        <v>111</v>
      </c>
    </row>
    <row r="99" spans="2:17" s="60" customFormat="1" x14ac:dyDescent="0.2">
      <c r="B99" s="90"/>
      <c r="C99" s="90"/>
      <c r="D99" s="90"/>
      <c r="E99" s="90"/>
      <c r="F99" s="90"/>
      <c r="G99" s="89"/>
      <c r="H99" s="89"/>
      <c r="I99" s="89"/>
      <c r="J99" s="89"/>
      <c r="K99" s="89"/>
      <c r="L99" s="89"/>
      <c r="M99" s="89"/>
      <c r="N99" s="89"/>
      <c r="O99" s="89"/>
      <c r="Q99" s="91" t="s">
        <v>108</v>
      </c>
    </row>
    <row r="100" spans="2:17" s="60" customFormat="1" x14ac:dyDescent="0.2">
      <c r="B100" s="90"/>
      <c r="C100" s="90"/>
      <c r="D100" s="90"/>
      <c r="E100" s="90"/>
      <c r="F100" s="90"/>
      <c r="G100" s="89"/>
      <c r="H100" s="89"/>
      <c r="I100" s="89"/>
      <c r="J100" s="89"/>
      <c r="K100" s="89"/>
      <c r="L100" s="89"/>
      <c r="M100" s="89"/>
      <c r="N100" s="89"/>
      <c r="O100" s="89"/>
      <c r="P100" s="92"/>
      <c r="Q100" s="91" t="s">
        <v>112</v>
      </c>
    </row>
    <row r="101" spans="2:17" s="60" customFormat="1" x14ac:dyDescent="0.2">
      <c r="B101" s="90"/>
      <c r="C101" s="90"/>
      <c r="D101" s="90"/>
      <c r="E101" s="90"/>
      <c r="F101" s="90"/>
      <c r="G101" s="89"/>
      <c r="H101" s="89"/>
      <c r="I101" s="89"/>
      <c r="J101" s="89"/>
      <c r="K101" s="89"/>
      <c r="L101" s="89"/>
      <c r="M101" s="89"/>
      <c r="N101" s="89"/>
      <c r="O101" s="89"/>
      <c r="P101" s="92"/>
      <c r="Q101" s="91" t="s">
        <v>113</v>
      </c>
    </row>
    <row r="102" spans="2:17" s="60" customFormat="1" x14ac:dyDescent="0.2">
      <c r="B102" s="90"/>
      <c r="C102" s="90"/>
      <c r="D102" s="90"/>
      <c r="E102" s="90"/>
      <c r="F102" s="90"/>
      <c r="G102" s="89"/>
      <c r="H102" s="89"/>
      <c r="I102" s="89"/>
      <c r="J102" s="89"/>
      <c r="K102" s="89"/>
      <c r="L102" s="89"/>
      <c r="M102" s="89"/>
      <c r="N102" s="89"/>
      <c r="O102" s="89"/>
      <c r="P102" s="92"/>
    </row>
    <row r="103" spans="2:17" s="60" customFormat="1" x14ac:dyDescent="0.2">
      <c r="B103" s="90"/>
      <c r="C103" s="90"/>
      <c r="D103" s="90"/>
      <c r="E103" s="90"/>
      <c r="F103" s="90"/>
      <c r="G103" s="89"/>
      <c r="H103" s="89"/>
      <c r="I103" s="89"/>
      <c r="J103" s="89"/>
      <c r="K103" s="89"/>
      <c r="L103" s="89"/>
      <c r="M103" s="89"/>
      <c r="N103" s="89"/>
      <c r="O103" s="89"/>
      <c r="P103" s="92"/>
    </row>
    <row r="104" spans="2:17" s="60" customFormat="1" x14ac:dyDescent="0.2">
      <c r="B104" s="93"/>
      <c r="C104" s="93"/>
      <c r="D104" s="90"/>
      <c r="E104" s="90"/>
      <c r="F104" s="90"/>
      <c r="G104" s="89"/>
      <c r="H104" s="89"/>
      <c r="I104" s="89"/>
      <c r="J104" s="89"/>
      <c r="K104" s="89"/>
      <c r="L104" s="89"/>
      <c r="M104" s="89"/>
      <c r="N104" s="89"/>
      <c r="O104" s="89"/>
      <c r="P104" s="92"/>
    </row>
    <row r="105" spans="2:17" s="60" customFormat="1" x14ac:dyDescent="0.2">
      <c r="B105" s="93"/>
      <c r="C105" s="93"/>
      <c r="D105" s="90"/>
      <c r="E105" s="90"/>
      <c r="F105" s="90"/>
      <c r="G105" s="89"/>
      <c r="H105" s="89"/>
      <c r="I105" s="89"/>
      <c r="J105" s="89"/>
      <c r="K105" s="89"/>
      <c r="L105" s="89"/>
      <c r="M105" s="89"/>
      <c r="N105" s="89"/>
      <c r="O105" s="89"/>
      <c r="P105" s="92"/>
    </row>
    <row r="106" spans="2:17" s="60" customFormat="1" x14ac:dyDescent="0.2">
      <c r="B106" s="93"/>
      <c r="C106" s="93"/>
      <c r="D106" s="90"/>
      <c r="E106" s="90"/>
      <c r="F106" s="90"/>
      <c r="G106" s="89"/>
      <c r="H106" s="89"/>
      <c r="I106" s="89"/>
      <c r="J106" s="89"/>
      <c r="K106" s="89"/>
      <c r="L106" s="89"/>
      <c r="M106" s="89"/>
      <c r="N106" s="89"/>
      <c r="O106" s="89"/>
      <c r="P106" s="92"/>
    </row>
    <row r="107" spans="2:17" s="60" customFormat="1" x14ac:dyDescent="0.2">
      <c r="B107" s="90"/>
      <c r="C107" s="93"/>
      <c r="D107" s="90"/>
      <c r="E107" s="90"/>
      <c r="F107" s="90"/>
      <c r="G107" s="89"/>
      <c r="H107" s="89"/>
      <c r="I107" s="89"/>
      <c r="J107" s="89"/>
      <c r="K107" s="89"/>
      <c r="L107" s="89"/>
      <c r="M107" s="94"/>
      <c r="N107" s="89"/>
      <c r="O107" s="89"/>
      <c r="P107" s="92"/>
    </row>
    <row r="108" spans="2:17" s="60" customFormat="1" x14ac:dyDescent="0.2">
      <c r="B108" s="90"/>
      <c r="C108" s="93"/>
      <c r="D108" s="90"/>
      <c r="E108" s="90"/>
      <c r="F108" s="90"/>
      <c r="G108" s="89"/>
      <c r="H108" s="89"/>
      <c r="I108" s="89"/>
      <c r="J108" s="89"/>
      <c r="K108" s="89"/>
      <c r="L108" s="89"/>
      <c r="M108" s="89"/>
      <c r="N108" s="89" t="s">
        <v>44</v>
      </c>
      <c r="O108" s="89"/>
      <c r="P108" s="92"/>
    </row>
    <row r="109" spans="2:17" s="60" customFormat="1" x14ac:dyDescent="0.2">
      <c r="B109" s="90"/>
      <c r="C109" s="93"/>
      <c r="D109" s="90"/>
      <c r="E109" s="90"/>
      <c r="F109" s="90"/>
      <c r="G109" s="89"/>
      <c r="H109" s="89"/>
      <c r="I109" s="89"/>
      <c r="J109" s="89"/>
      <c r="K109" s="89"/>
      <c r="L109" s="89"/>
      <c r="M109" s="89"/>
      <c r="N109" s="89"/>
      <c r="O109" s="89"/>
      <c r="P109" s="92"/>
    </row>
    <row r="110" spans="2:17" s="60" customFormat="1" x14ac:dyDescent="0.2">
      <c r="B110" s="90"/>
      <c r="C110" s="93"/>
      <c r="D110" s="90"/>
      <c r="E110" s="90"/>
      <c r="F110" s="90"/>
      <c r="G110" s="89"/>
      <c r="H110" s="89"/>
      <c r="I110" s="89"/>
      <c r="J110" s="89"/>
      <c r="K110" s="89"/>
      <c r="L110" s="89"/>
      <c r="M110" s="89"/>
      <c r="N110" s="89"/>
      <c r="O110" s="89"/>
      <c r="P110" s="92"/>
    </row>
    <row r="111" spans="2:17" s="60" customFormat="1" x14ac:dyDescent="0.2">
      <c r="B111" s="90"/>
      <c r="C111" s="90"/>
      <c r="D111" s="90"/>
      <c r="E111" s="90"/>
      <c r="F111" s="90"/>
      <c r="G111" s="89"/>
      <c r="H111" s="89"/>
      <c r="I111" s="89"/>
      <c r="J111" s="89"/>
      <c r="K111" s="89"/>
      <c r="L111" s="89"/>
      <c r="M111" s="89"/>
      <c r="N111" s="89"/>
      <c r="O111" s="89"/>
      <c r="P111" s="92"/>
    </row>
    <row r="112" spans="2:17" s="60" customFormat="1" x14ac:dyDescent="0.2">
      <c r="B112" s="90"/>
      <c r="C112" s="90"/>
      <c r="D112" s="90"/>
      <c r="E112" s="90"/>
      <c r="F112" s="90"/>
      <c r="G112" s="89"/>
      <c r="H112" s="89"/>
      <c r="I112" s="89"/>
      <c r="J112" s="89"/>
      <c r="K112" s="89"/>
      <c r="L112" s="89"/>
      <c r="M112" s="89"/>
      <c r="N112" s="89"/>
      <c r="O112" s="89"/>
      <c r="P112" s="92"/>
    </row>
    <row r="113" spans="2:16" s="60" customFormat="1" x14ac:dyDescent="0.2">
      <c r="B113" s="90"/>
      <c r="C113" s="90"/>
      <c r="D113" s="90"/>
      <c r="E113" s="90"/>
      <c r="F113" s="90"/>
      <c r="G113" s="89"/>
      <c r="H113" s="89"/>
      <c r="I113" s="89"/>
      <c r="J113" s="89"/>
      <c r="K113" s="89"/>
      <c r="L113" s="89"/>
      <c r="M113" s="89"/>
      <c r="N113" s="89"/>
      <c r="O113" s="89"/>
      <c r="P113" s="92"/>
    </row>
    <row r="114" spans="2:16" s="60" customFormat="1" ht="12.75" customHeight="1" x14ac:dyDescent="0.2">
      <c r="B114" s="90"/>
      <c r="C114" s="90"/>
      <c r="D114" s="90"/>
      <c r="E114" s="90"/>
      <c r="F114" s="90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2:16" s="60" customFormat="1" x14ac:dyDescent="0.2">
      <c r="B115" s="90"/>
      <c r="C115" s="90"/>
      <c r="D115" s="90"/>
      <c r="E115" s="90"/>
      <c r="F115" s="90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2:16" s="60" customFormat="1" x14ac:dyDescent="0.2">
      <c r="B116" s="90"/>
      <c r="C116" s="90"/>
      <c r="D116" s="90"/>
      <c r="E116" s="90"/>
      <c r="F116" s="90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2:16" s="60" customFormat="1" x14ac:dyDescent="0.2">
      <c r="B117" s="90"/>
      <c r="C117" s="90"/>
      <c r="D117" s="90"/>
      <c r="E117" s="90"/>
      <c r="F117" s="90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2:16" s="60" customFormat="1" x14ac:dyDescent="0.2">
      <c r="B118" s="90"/>
      <c r="C118" s="90"/>
      <c r="D118" s="90"/>
      <c r="E118" s="90"/>
      <c r="F118" s="90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2:16" s="60" customFormat="1" x14ac:dyDescent="0.2">
      <c r="B119" s="5"/>
      <c r="C119" s="90"/>
      <c r="D119" s="90"/>
      <c r="E119" s="90"/>
      <c r="F119" s="90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2:16" s="60" customFormat="1" x14ac:dyDescent="0.2">
      <c r="B120" s="5"/>
      <c r="C120" s="90"/>
      <c r="D120" s="90"/>
      <c r="E120" s="90"/>
      <c r="F120" s="90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2:16" s="60" customFormat="1" x14ac:dyDescent="0.2">
      <c r="B121" s="5"/>
      <c r="C121" s="90"/>
      <c r="D121" s="90"/>
      <c r="E121" s="90"/>
      <c r="F121" s="90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2:16" s="60" customFormat="1" x14ac:dyDescent="0.2">
      <c r="B122" s="5"/>
      <c r="C122" s="90"/>
      <c r="D122" s="90"/>
      <c r="E122" s="90"/>
      <c r="F122" s="90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2:16" s="60" customFormat="1" x14ac:dyDescent="0.2">
      <c r="B123" s="5"/>
      <c r="C123" s="90"/>
      <c r="D123" s="90"/>
      <c r="E123" s="90"/>
      <c r="F123" s="90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2:16" s="60" customFormat="1" x14ac:dyDescent="0.2">
      <c r="B124" s="5"/>
      <c r="C124" s="90"/>
      <c r="D124" s="90"/>
      <c r="E124" s="90"/>
      <c r="F124" s="90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2:16" s="60" customFormat="1" x14ac:dyDescent="0.2">
      <c r="B125" s="5"/>
      <c r="C125" s="90"/>
      <c r="D125" s="90"/>
      <c r="E125" s="90"/>
      <c r="F125" s="90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2:16" s="60" customFormat="1" x14ac:dyDescent="0.2">
      <c r="B126" s="6"/>
      <c r="C126" s="90"/>
      <c r="D126" s="90"/>
      <c r="E126" s="90"/>
      <c r="F126" s="90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2:16" s="60" customFormat="1" x14ac:dyDescent="0.2">
      <c r="B127" s="6"/>
      <c r="C127" s="90"/>
      <c r="D127" s="90"/>
      <c r="E127" s="90"/>
      <c r="F127" s="90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2:16" s="60" customFormat="1" x14ac:dyDescent="0.2">
      <c r="B128" s="90"/>
      <c r="C128" s="90"/>
      <c r="D128" s="90"/>
      <c r="E128" s="90"/>
      <c r="F128" s="90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2:16" s="60" customFormat="1" x14ac:dyDescent="0.2">
      <c r="B129" s="12" t="s">
        <v>101</v>
      </c>
      <c r="C129" s="90"/>
      <c r="D129" s="90"/>
      <c r="E129" s="90"/>
      <c r="F129" s="90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2:16" s="60" customFormat="1" x14ac:dyDescent="0.2">
      <c r="B130" s="12" t="s">
        <v>102</v>
      </c>
      <c r="C130" s="90"/>
      <c r="D130" s="90"/>
      <c r="E130" s="90"/>
      <c r="F130" s="90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2:16" s="60" customFormat="1" x14ac:dyDescent="0.2">
      <c r="B131" s="12" t="s">
        <v>103</v>
      </c>
      <c r="C131" s="90"/>
      <c r="D131" s="90"/>
      <c r="E131" s="90"/>
      <c r="F131" s="90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2:16" s="60" customFormat="1" x14ac:dyDescent="0.2">
      <c r="B132" s="12" t="s">
        <v>105</v>
      </c>
      <c r="C132" s="90"/>
      <c r="D132" s="90"/>
      <c r="E132" s="90"/>
      <c r="F132" s="90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2:16" s="60" customFormat="1" x14ac:dyDescent="0.2">
      <c r="B133" s="13" t="s">
        <v>104</v>
      </c>
      <c r="C133" s="90"/>
      <c r="D133" s="90"/>
      <c r="E133" s="90"/>
      <c r="F133" s="90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2:16" s="60" customFormat="1" x14ac:dyDescent="0.2">
      <c r="B134" s="11"/>
      <c r="C134" s="90"/>
      <c r="D134" s="90"/>
      <c r="E134" s="90"/>
      <c r="F134" s="90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2:16" s="60" customFormat="1" x14ac:dyDescent="0.2">
      <c r="B135" s="9"/>
      <c r="C135" s="90"/>
      <c r="D135" s="90"/>
      <c r="E135" s="90"/>
      <c r="F135" s="90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2:16" s="60" customFormat="1" x14ac:dyDescent="0.2">
      <c r="B136" s="9"/>
      <c r="C136" s="90"/>
      <c r="D136" s="90"/>
      <c r="E136" s="90"/>
      <c r="F136" s="90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2:16" s="60" customFormat="1" x14ac:dyDescent="0.2">
      <c r="B137" s="5"/>
      <c r="C137" s="90"/>
      <c r="D137" s="90"/>
      <c r="E137" s="90"/>
      <c r="F137" s="90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2:16" s="62" customFormat="1" x14ac:dyDescent="0.2">
      <c r="B138" s="5"/>
      <c r="C138" s="90"/>
      <c r="D138" s="90"/>
      <c r="E138" s="90"/>
      <c r="F138" s="90"/>
      <c r="G138" s="89"/>
      <c r="H138" s="89"/>
      <c r="I138" s="89"/>
      <c r="J138" s="89"/>
      <c r="K138" s="89"/>
      <c r="L138" s="89"/>
      <c r="M138" s="89"/>
      <c r="N138" s="89"/>
      <c r="O138" s="89"/>
      <c r="P138" s="60"/>
    </row>
    <row r="139" spans="2:16" s="62" customFormat="1" hidden="1" x14ac:dyDescent="0.2">
      <c r="B139" s="90" t="s">
        <v>25</v>
      </c>
      <c r="C139" s="90"/>
      <c r="D139" s="90"/>
      <c r="E139" s="90"/>
      <c r="F139" s="90"/>
      <c r="G139" s="89"/>
      <c r="H139" s="89"/>
      <c r="I139" s="89"/>
      <c r="J139" s="89"/>
      <c r="K139" s="89"/>
      <c r="L139" s="89"/>
      <c r="M139" s="89"/>
      <c r="N139" s="89"/>
      <c r="O139" s="89"/>
      <c r="P139" s="60"/>
    </row>
    <row r="140" spans="2:16" s="62" customFormat="1" hidden="1" x14ac:dyDescent="0.2">
      <c r="B140" s="93" t="s">
        <v>33</v>
      </c>
      <c r="C140" s="90"/>
      <c r="D140" s="90"/>
      <c r="E140" s="90"/>
      <c r="F140" s="90"/>
      <c r="G140" s="89"/>
      <c r="H140" s="89"/>
      <c r="I140" s="89"/>
      <c r="J140" s="89"/>
      <c r="K140" s="89"/>
      <c r="L140" s="89"/>
      <c r="M140" s="89"/>
      <c r="N140" s="89"/>
      <c r="O140" s="89"/>
      <c r="P140" s="60"/>
    </row>
    <row r="141" spans="2:16" s="62" customFormat="1" hidden="1" x14ac:dyDescent="0.2">
      <c r="B141" s="93" t="s">
        <v>73</v>
      </c>
      <c r="C141" s="90"/>
      <c r="D141" s="90"/>
      <c r="E141" s="90"/>
      <c r="F141" s="90"/>
      <c r="G141" s="89"/>
      <c r="H141" s="89"/>
      <c r="I141" s="89"/>
      <c r="J141" s="89"/>
      <c r="K141" s="89"/>
      <c r="L141" s="89"/>
      <c r="M141" s="89"/>
      <c r="N141" s="89"/>
      <c r="O141" s="89"/>
      <c r="P141" s="60"/>
    </row>
    <row r="142" spans="2:16" s="62" customFormat="1" hidden="1" x14ac:dyDescent="0.2">
      <c r="B142" s="93" t="s">
        <v>26</v>
      </c>
      <c r="C142" s="90"/>
      <c r="D142" s="90"/>
      <c r="E142" s="90"/>
      <c r="F142" s="90"/>
      <c r="G142" s="89"/>
      <c r="H142" s="89"/>
      <c r="I142" s="89"/>
      <c r="J142" s="89"/>
      <c r="K142" s="89"/>
      <c r="L142" s="89"/>
      <c r="M142" s="89"/>
      <c r="N142" s="89"/>
      <c r="O142" s="89"/>
      <c r="P142" s="60"/>
    </row>
    <row r="143" spans="2:16" s="62" customFormat="1" hidden="1" x14ac:dyDescent="0.2">
      <c r="B143" s="93" t="s">
        <v>79</v>
      </c>
      <c r="C143" s="90"/>
      <c r="D143" s="90"/>
      <c r="E143" s="90"/>
      <c r="F143" s="90"/>
      <c r="G143" s="89"/>
      <c r="H143" s="89"/>
      <c r="I143" s="89"/>
      <c r="J143" s="89"/>
      <c r="K143" s="89"/>
      <c r="L143" s="89"/>
      <c r="M143" s="89"/>
      <c r="N143" s="89"/>
      <c r="O143" s="89"/>
      <c r="P143" s="60"/>
    </row>
    <row r="144" spans="2:16" s="62" customFormat="1" hidden="1" x14ac:dyDescent="0.2">
      <c r="B144" s="93" t="s">
        <v>98</v>
      </c>
      <c r="C144" s="90"/>
      <c r="D144" s="90"/>
      <c r="E144" s="90"/>
      <c r="F144" s="90"/>
      <c r="G144" s="89"/>
      <c r="H144" s="89"/>
      <c r="I144" s="89"/>
      <c r="J144" s="89"/>
      <c r="K144" s="89"/>
      <c r="L144" s="89"/>
      <c r="M144" s="89"/>
      <c r="N144" s="89"/>
      <c r="O144" s="89"/>
      <c r="P144" s="60"/>
    </row>
    <row r="145" spans="2:16" s="62" customFormat="1" hidden="1" x14ac:dyDescent="0.2">
      <c r="B145" s="93" t="s">
        <v>81</v>
      </c>
      <c r="C145" s="90"/>
      <c r="D145" s="90"/>
      <c r="E145" s="90"/>
      <c r="F145" s="90"/>
      <c r="G145" s="89"/>
      <c r="H145" s="89"/>
      <c r="I145" s="89"/>
      <c r="J145" s="89"/>
      <c r="K145" s="89"/>
      <c r="L145" s="89"/>
      <c r="M145" s="89"/>
      <c r="N145" s="89"/>
      <c r="O145" s="89"/>
      <c r="P145" s="60"/>
    </row>
    <row r="146" spans="2:16" s="62" customFormat="1" hidden="1" x14ac:dyDescent="0.2">
      <c r="B146" s="93" t="s">
        <v>31</v>
      </c>
      <c r="C146" s="90"/>
      <c r="D146" s="90"/>
      <c r="E146" s="90"/>
      <c r="F146" s="90"/>
      <c r="G146" s="89"/>
      <c r="H146" s="89"/>
      <c r="I146" s="89"/>
      <c r="J146" s="89"/>
      <c r="K146" s="89"/>
      <c r="L146" s="89"/>
      <c r="M146" s="89"/>
      <c r="N146" s="89"/>
      <c r="O146" s="89"/>
      <c r="P146" s="60"/>
    </row>
    <row r="147" spans="2:16" s="62" customFormat="1" hidden="1" x14ac:dyDescent="0.2">
      <c r="B147" s="93" t="s">
        <v>70</v>
      </c>
      <c r="C147" s="90"/>
      <c r="D147" s="90"/>
      <c r="E147" s="90"/>
      <c r="F147" s="90"/>
      <c r="G147" s="89"/>
      <c r="H147" s="89"/>
      <c r="I147" s="89"/>
      <c r="J147" s="89"/>
      <c r="K147" s="89"/>
      <c r="L147" s="89"/>
      <c r="M147" s="89"/>
      <c r="N147" s="89"/>
      <c r="O147" s="89"/>
      <c r="P147" s="60"/>
    </row>
    <row r="148" spans="2:16" s="62" customFormat="1" hidden="1" x14ac:dyDescent="0.2">
      <c r="B148" s="93" t="s">
        <v>74</v>
      </c>
      <c r="C148" s="90"/>
      <c r="D148" s="90"/>
      <c r="E148" s="90"/>
      <c r="F148" s="90"/>
      <c r="G148" s="89"/>
      <c r="H148" s="89"/>
      <c r="I148" s="89"/>
      <c r="J148" s="89"/>
      <c r="K148" s="89"/>
      <c r="L148" s="89"/>
      <c r="M148" s="89"/>
      <c r="N148" s="89"/>
      <c r="O148" s="89"/>
      <c r="P148" s="60"/>
    </row>
    <row r="149" spans="2:16" hidden="1" x14ac:dyDescent="0.2">
      <c r="B149" s="8" t="s">
        <v>95</v>
      </c>
      <c r="C149" s="90"/>
      <c r="D149" s="90"/>
      <c r="E149" s="90"/>
      <c r="F149" s="90"/>
      <c r="G149" s="89"/>
      <c r="H149" s="89"/>
      <c r="I149" s="89"/>
      <c r="J149" s="89"/>
      <c r="K149" s="89"/>
      <c r="L149" s="89"/>
      <c r="M149" s="89"/>
      <c r="N149" s="89"/>
      <c r="O149" s="89"/>
      <c r="P149" s="60"/>
    </row>
    <row r="150" spans="2:16" hidden="1" x14ac:dyDescent="0.2">
      <c r="B150" s="93" t="s">
        <v>72</v>
      </c>
      <c r="C150" s="90"/>
      <c r="D150" s="90"/>
      <c r="E150" s="90"/>
      <c r="F150" s="90"/>
      <c r="G150" s="89"/>
      <c r="H150" s="89"/>
      <c r="I150" s="89"/>
      <c r="J150" s="89"/>
      <c r="K150" s="89"/>
      <c r="L150" s="89"/>
      <c r="M150" s="89"/>
      <c r="N150" s="89"/>
      <c r="O150" s="89"/>
      <c r="P150" s="60"/>
    </row>
    <row r="151" spans="2:16" hidden="1" x14ac:dyDescent="0.2">
      <c r="B151" s="93" t="s">
        <v>77</v>
      </c>
      <c r="C151" s="90"/>
      <c r="D151" s="90"/>
      <c r="E151" s="90"/>
      <c r="F151" s="90"/>
      <c r="G151" s="89"/>
      <c r="H151" s="89"/>
      <c r="I151" s="89"/>
      <c r="J151" s="89"/>
      <c r="K151" s="89"/>
      <c r="L151" s="89"/>
      <c r="M151" s="89"/>
      <c r="N151" s="89"/>
      <c r="O151" s="89"/>
      <c r="P151" s="60"/>
    </row>
    <row r="152" spans="2:16" hidden="1" x14ac:dyDescent="0.2">
      <c r="B152" s="93" t="s">
        <v>80</v>
      </c>
      <c r="C152" s="90"/>
      <c r="D152" s="90"/>
      <c r="E152" s="90"/>
      <c r="F152" s="90"/>
      <c r="G152" s="89"/>
      <c r="H152" s="89"/>
      <c r="I152" s="89"/>
      <c r="J152" s="89"/>
      <c r="K152" s="89"/>
      <c r="L152" s="89"/>
      <c r="M152" s="89"/>
      <c r="N152" s="89"/>
      <c r="O152" s="89"/>
      <c r="P152" s="60"/>
    </row>
    <row r="153" spans="2:16" hidden="1" x14ac:dyDescent="0.2">
      <c r="B153" s="93" t="s">
        <v>78</v>
      </c>
      <c r="C153" s="90"/>
      <c r="D153" s="90"/>
      <c r="E153" s="90"/>
      <c r="F153" s="90"/>
      <c r="G153" s="89"/>
      <c r="H153" s="89"/>
      <c r="I153" s="89"/>
      <c r="J153" s="89"/>
      <c r="K153" s="89"/>
      <c r="L153" s="89"/>
      <c r="M153" s="89"/>
      <c r="N153" s="89"/>
      <c r="O153" s="89"/>
      <c r="P153" s="60"/>
    </row>
    <row r="154" spans="2:16" hidden="1" x14ac:dyDescent="0.2">
      <c r="B154" s="93" t="s">
        <v>75</v>
      </c>
      <c r="C154" s="90"/>
      <c r="D154" s="90"/>
      <c r="E154" s="90"/>
      <c r="F154" s="90"/>
      <c r="G154" s="89"/>
      <c r="H154" s="89"/>
      <c r="I154" s="89"/>
      <c r="J154" s="89"/>
      <c r="K154" s="89"/>
      <c r="L154" s="89"/>
      <c r="M154" s="89"/>
      <c r="N154" s="89"/>
      <c r="O154" s="89"/>
      <c r="P154" s="60"/>
    </row>
    <row r="155" spans="2:16" hidden="1" x14ac:dyDescent="0.2">
      <c r="B155" s="93" t="s">
        <v>68</v>
      </c>
      <c r="C155" s="90"/>
      <c r="D155" s="90"/>
      <c r="E155" s="90"/>
      <c r="F155" s="90"/>
      <c r="G155" s="89"/>
      <c r="H155" s="89"/>
      <c r="I155" s="89"/>
      <c r="J155" s="89"/>
      <c r="K155" s="89"/>
      <c r="L155" s="89"/>
      <c r="M155" s="89"/>
      <c r="N155" s="89"/>
      <c r="O155" s="89"/>
      <c r="P155" s="60"/>
    </row>
    <row r="156" spans="2:16" hidden="1" x14ac:dyDescent="0.2">
      <c r="B156" s="93" t="s">
        <v>76</v>
      </c>
      <c r="C156" s="90"/>
      <c r="D156" s="90"/>
      <c r="E156" s="90"/>
      <c r="F156" s="90"/>
      <c r="G156" s="89"/>
      <c r="H156" s="89"/>
      <c r="I156" s="89"/>
      <c r="J156" s="89"/>
      <c r="K156" s="89"/>
      <c r="L156" s="89"/>
      <c r="M156" s="89"/>
      <c r="N156" s="89"/>
      <c r="O156" s="89"/>
      <c r="P156" s="60"/>
    </row>
    <row r="157" spans="2:16" hidden="1" x14ac:dyDescent="0.2">
      <c r="B157" s="93" t="s">
        <v>69</v>
      </c>
      <c r="C157" s="90"/>
      <c r="D157" s="90"/>
      <c r="E157" s="90"/>
      <c r="F157" s="90"/>
      <c r="G157" s="89"/>
      <c r="H157" s="89"/>
      <c r="I157" s="89"/>
      <c r="J157" s="89"/>
      <c r="K157" s="89"/>
      <c r="L157" s="89"/>
      <c r="M157" s="89"/>
      <c r="N157" s="89"/>
      <c r="O157" s="89"/>
      <c r="P157" s="60"/>
    </row>
    <row r="158" spans="2:16" hidden="1" x14ac:dyDescent="0.2">
      <c r="B158" s="93" t="s">
        <v>71</v>
      </c>
      <c r="C158" s="90"/>
      <c r="D158" s="90"/>
      <c r="E158" s="90"/>
      <c r="F158" s="90"/>
      <c r="G158" s="89"/>
      <c r="H158" s="89"/>
      <c r="I158" s="89"/>
      <c r="J158" s="89"/>
      <c r="K158" s="89"/>
      <c r="L158" s="89"/>
      <c r="M158" s="89"/>
      <c r="N158" s="89"/>
      <c r="O158" s="89"/>
      <c r="P158" s="60"/>
    </row>
    <row r="159" spans="2:16" hidden="1" x14ac:dyDescent="0.2">
      <c r="B159" s="93" t="s">
        <v>29</v>
      </c>
      <c r="C159" s="90"/>
      <c r="D159" s="90"/>
      <c r="E159" s="90"/>
      <c r="F159" s="90"/>
      <c r="G159" s="89"/>
      <c r="H159" s="89"/>
      <c r="I159" s="89"/>
      <c r="J159" s="89"/>
      <c r="K159" s="89"/>
      <c r="L159" s="89"/>
      <c r="M159" s="89"/>
      <c r="N159" s="89"/>
      <c r="O159" s="89"/>
      <c r="P159" s="60"/>
    </row>
    <row r="160" spans="2:16" hidden="1" x14ac:dyDescent="0.2">
      <c r="B160" s="93" t="s">
        <v>32</v>
      </c>
      <c r="C160" s="90"/>
      <c r="D160" s="90"/>
      <c r="E160" s="90"/>
      <c r="F160" s="90"/>
      <c r="G160" s="89"/>
      <c r="H160" s="89"/>
      <c r="I160" s="89"/>
      <c r="J160" s="89"/>
      <c r="K160" s="89"/>
      <c r="L160" s="89"/>
      <c r="M160" s="89"/>
      <c r="N160" s="89"/>
      <c r="O160" s="89"/>
      <c r="P160" s="60"/>
    </row>
    <row r="161" spans="2:16" hidden="1" x14ac:dyDescent="0.2">
      <c r="B161" s="93" t="s">
        <v>28</v>
      </c>
      <c r="C161" s="90"/>
      <c r="D161" s="90"/>
      <c r="E161" s="90"/>
      <c r="F161" s="90"/>
      <c r="G161" s="89"/>
      <c r="H161" s="89"/>
      <c r="I161" s="89"/>
      <c r="J161" s="89"/>
      <c r="K161" s="89"/>
      <c r="L161" s="89"/>
      <c r="M161" s="89"/>
      <c r="N161" s="89"/>
      <c r="O161" s="89"/>
      <c r="P161" s="60"/>
    </row>
    <row r="162" spans="2:16" hidden="1" x14ac:dyDescent="0.2">
      <c r="B162" s="93" t="s">
        <v>30</v>
      </c>
      <c r="C162" s="90"/>
      <c r="D162" s="90"/>
      <c r="E162" s="90"/>
      <c r="F162" s="90"/>
      <c r="G162" s="89"/>
      <c r="H162" s="89"/>
      <c r="I162" s="89"/>
      <c r="J162" s="89"/>
      <c r="K162" s="89"/>
      <c r="L162" s="89"/>
      <c r="M162" s="89"/>
      <c r="N162" s="89"/>
      <c r="O162" s="89"/>
      <c r="P162" s="60"/>
    </row>
    <row r="163" spans="2:16" hidden="1" x14ac:dyDescent="0.2">
      <c r="B163" s="93" t="s">
        <v>54</v>
      </c>
      <c r="C163" s="90"/>
      <c r="D163" s="90"/>
      <c r="E163" s="90"/>
      <c r="F163" s="90"/>
      <c r="G163" s="89"/>
      <c r="H163" s="89"/>
      <c r="I163" s="89"/>
      <c r="J163" s="89"/>
      <c r="K163" s="89"/>
      <c r="L163" s="89"/>
      <c r="M163" s="89"/>
      <c r="N163" s="89"/>
      <c r="O163" s="89"/>
      <c r="P163" s="60"/>
    </row>
    <row r="164" spans="2:16" hidden="1" x14ac:dyDescent="0.2">
      <c r="B164" s="93" t="s">
        <v>53</v>
      </c>
      <c r="C164" s="90"/>
      <c r="D164" s="90"/>
      <c r="E164" s="90"/>
      <c r="F164" s="90"/>
      <c r="G164" s="89"/>
      <c r="H164" s="89"/>
      <c r="I164" s="89"/>
      <c r="J164" s="89"/>
      <c r="K164" s="89"/>
      <c r="L164" s="89"/>
      <c r="M164" s="89"/>
      <c r="N164" s="89"/>
      <c r="O164" s="89"/>
      <c r="P164" s="60"/>
    </row>
    <row r="165" spans="2:16" hidden="1" x14ac:dyDescent="0.2">
      <c r="B165" s="93" t="s">
        <v>27</v>
      </c>
      <c r="C165" s="90"/>
      <c r="D165" s="90"/>
      <c r="E165" s="90"/>
      <c r="F165" s="90"/>
      <c r="G165" s="89"/>
      <c r="H165" s="89"/>
      <c r="I165" s="89"/>
      <c r="J165" s="89"/>
      <c r="K165" s="89"/>
      <c r="L165" s="89"/>
      <c r="M165" s="89"/>
      <c r="N165" s="89"/>
      <c r="O165" s="89"/>
      <c r="P165" s="60"/>
    </row>
    <row r="166" spans="2:16" hidden="1" x14ac:dyDescent="0.2">
      <c r="B166" s="93" t="s">
        <v>52</v>
      </c>
      <c r="C166" s="90"/>
      <c r="D166" s="90"/>
      <c r="E166" s="90"/>
      <c r="F166" s="90"/>
      <c r="G166" s="89"/>
      <c r="H166" s="89"/>
      <c r="I166" s="89"/>
      <c r="J166" s="89"/>
      <c r="K166" s="89"/>
      <c r="L166" s="89"/>
      <c r="M166" s="89"/>
      <c r="N166" s="89"/>
      <c r="O166" s="89"/>
      <c r="P166" s="60"/>
    </row>
    <row r="167" spans="2:16" x14ac:dyDescent="0.2">
      <c r="B167" s="90"/>
      <c r="C167" s="90"/>
      <c r="D167" s="90"/>
      <c r="E167" s="90"/>
      <c r="F167" s="90"/>
      <c r="G167" s="89"/>
      <c r="H167" s="89"/>
      <c r="I167" s="89"/>
      <c r="J167" s="89"/>
      <c r="K167" s="89"/>
      <c r="L167" s="89"/>
      <c r="M167" s="89"/>
      <c r="N167" s="89"/>
      <c r="O167" s="89"/>
      <c r="P167" s="60"/>
    </row>
    <row r="168" spans="2:16" x14ac:dyDescent="0.2">
      <c r="B168" s="90"/>
      <c r="C168" s="90"/>
      <c r="D168" s="90"/>
      <c r="E168" s="90"/>
      <c r="F168" s="90"/>
      <c r="G168" s="89"/>
      <c r="H168" s="89"/>
      <c r="I168" s="89"/>
      <c r="J168" s="89"/>
      <c r="K168" s="89"/>
      <c r="L168" s="89"/>
      <c r="M168" s="89"/>
      <c r="N168" s="89"/>
      <c r="O168" s="89"/>
      <c r="P168" s="60"/>
    </row>
    <row r="169" spans="2:16" x14ac:dyDescent="0.2">
      <c r="B169" s="90"/>
      <c r="C169" s="90"/>
      <c r="D169" s="90"/>
      <c r="E169" s="90"/>
      <c r="F169" s="90"/>
      <c r="G169" s="89"/>
      <c r="H169" s="89"/>
      <c r="I169" s="89"/>
      <c r="J169" s="89"/>
      <c r="K169" s="89"/>
      <c r="L169" s="89"/>
      <c r="M169" s="89"/>
      <c r="N169" s="89"/>
      <c r="O169" s="89"/>
      <c r="P169" s="60"/>
    </row>
    <row r="170" spans="2:16" hidden="1" x14ac:dyDescent="0.2">
      <c r="B170" s="90" t="s">
        <v>96</v>
      </c>
      <c r="C170" s="90"/>
      <c r="D170" s="90"/>
      <c r="E170" s="90"/>
      <c r="F170" s="90"/>
      <c r="G170" s="89"/>
      <c r="H170" s="89"/>
      <c r="I170" s="89"/>
      <c r="J170" s="89"/>
      <c r="K170" s="89"/>
      <c r="L170" s="89"/>
      <c r="M170" s="89"/>
      <c r="N170" s="89"/>
      <c r="O170" s="89"/>
      <c r="P170" s="60"/>
    </row>
    <row r="171" spans="2:16" hidden="1" x14ac:dyDescent="0.2">
      <c r="B171" s="93" t="s">
        <v>43</v>
      </c>
      <c r="C171" s="90"/>
      <c r="D171" s="90"/>
      <c r="E171" s="90"/>
      <c r="F171" s="90"/>
      <c r="G171" s="89"/>
      <c r="H171" s="89"/>
      <c r="I171" s="89"/>
      <c r="J171" s="89"/>
      <c r="K171" s="89"/>
      <c r="L171" s="89"/>
      <c r="M171" s="89"/>
      <c r="N171" s="89"/>
      <c r="O171" s="89"/>
    </row>
    <row r="172" spans="2:16" hidden="1" x14ac:dyDescent="0.2">
      <c r="B172" s="93" t="s">
        <v>48</v>
      </c>
      <c r="C172" s="90"/>
      <c r="D172" s="90"/>
      <c r="E172" s="90"/>
      <c r="F172" s="90"/>
      <c r="G172" s="89"/>
      <c r="H172" s="89"/>
      <c r="I172" s="89"/>
      <c r="J172" s="89"/>
      <c r="K172" s="89"/>
      <c r="L172" s="89"/>
      <c r="M172" s="89"/>
      <c r="N172" s="89"/>
      <c r="O172" s="89"/>
    </row>
    <row r="173" spans="2:16" x14ac:dyDescent="0.2">
      <c r="B173" s="89"/>
      <c r="C173" s="90"/>
      <c r="D173" s="90"/>
      <c r="E173" s="90"/>
      <c r="F173" s="90"/>
      <c r="G173" s="89"/>
      <c r="H173" s="89"/>
      <c r="I173" s="89"/>
      <c r="J173" s="89"/>
      <c r="K173" s="89"/>
      <c r="L173" s="89"/>
      <c r="M173" s="89"/>
      <c r="N173" s="89"/>
      <c r="O173" s="89"/>
    </row>
    <row r="174" spans="2:16" x14ac:dyDescent="0.2">
      <c r="B174" s="10"/>
      <c r="C174" s="90"/>
      <c r="D174" s="90"/>
      <c r="E174" s="90"/>
      <c r="F174" s="90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2:16" x14ac:dyDescent="0.2">
      <c r="B175" s="10"/>
      <c r="C175" s="90"/>
      <c r="D175" s="90"/>
      <c r="E175" s="90"/>
      <c r="F175" s="90"/>
      <c r="G175" s="89"/>
      <c r="H175" s="89"/>
      <c r="I175" s="89"/>
      <c r="J175" s="89"/>
      <c r="K175" s="89"/>
      <c r="L175" s="89"/>
      <c r="M175" s="89"/>
      <c r="N175" s="89"/>
      <c r="O175" s="89"/>
    </row>
    <row r="176" spans="2:16" x14ac:dyDescent="0.2">
      <c r="B176" s="10"/>
      <c r="C176" s="90"/>
      <c r="D176" s="90"/>
      <c r="E176" s="90"/>
      <c r="F176" s="90"/>
      <c r="G176" s="89"/>
      <c r="H176" s="89"/>
      <c r="I176" s="89"/>
      <c r="J176" s="89"/>
      <c r="K176" s="89"/>
      <c r="L176" s="89"/>
      <c r="M176" s="89"/>
      <c r="N176" s="89"/>
      <c r="O176" s="89"/>
    </row>
    <row r="177" spans="2:15" x14ac:dyDescent="0.2">
      <c r="B177" s="10"/>
      <c r="C177" s="90"/>
      <c r="D177" s="90"/>
      <c r="E177" s="90"/>
      <c r="F177" s="90"/>
      <c r="G177" s="89"/>
      <c r="H177" s="89"/>
      <c r="I177" s="89"/>
      <c r="J177" s="89"/>
      <c r="K177" s="89"/>
      <c r="L177" s="89"/>
      <c r="M177" s="89"/>
      <c r="N177" s="89"/>
      <c r="O177" s="89"/>
    </row>
    <row r="178" spans="2:15" x14ac:dyDescent="0.2">
      <c r="B178" s="10"/>
      <c r="C178" s="90"/>
      <c r="D178" s="90"/>
      <c r="E178" s="90"/>
      <c r="F178" s="90"/>
      <c r="G178" s="89"/>
      <c r="H178" s="89"/>
      <c r="I178" s="89"/>
      <c r="J178" s="89"/>
      <c r="K178" s="89"/>
      <c r="L178" s="89"/>
      <c r="M178" s="89"/>
      <c r="N178" s="89"/>
      <c r="O178" s="89"/>
    </row>
    <row r="179" spans="2:15" s="60" customFormat="1" hidden="1" x14ac:dyDescent="0.2">
      <c r="B179" s="5" t="s">
        <v>100</v>
      </c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</row>
    <row r="180" spans="2:15" s="60" customFormat="1" hidden="1" x14ac:dyDescent="0.2">
      <c r="B180" s="6" t="s">
        <v>99</v>
      </c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</row>
    <row r="181" spans="2:15" s="60" customFormat="1" ht="38.25" hidden="1" x14ac:dyDescent="0.2">
      <c r="B181" s="7" t="s">
        <v>45</v>
      </c>
    </row>
    <row r="182" spans="2:15" s="60" customFormat="1" ht="38.25" hidden="1" x14ac:dyDescent="0.2">
      <c r="B182" s="7" t="s">
        <v>90</v>
      </c>
    </row>
    <row r="183" spans="2:15" s="60" customFormat="1" ht="38.25" hidden="1" x14ac:dyDescent="0.2">
      <c r="B183" s="7" t="s">
        <v>91</v>
      </c>
    </row>
    <row r="184" spans="2:15" s="60" customFormat="1" ht="63.75" hidden="1" x14ac:dyDescent="0.2">
      <c r="B184" s="7" t="s">
        <v>92</v>
      </c>
    </row>
    <row r="185" spans="2:15" s="60" customFormat="1" ht="51" hidden="1" x14ac:dyDescent="0.2">
      <c r="B185" s="7" t="s">
        <v>93</v>
      </c>
    </row>
    <row r="186" spans="2:15" s="60" customFormat="1" ht="38.25" hidden="1" x14ac:dyDescent="0.2">
      <c r="B186" s="7" t="s">
        <v>94</v>
      </c>
    </row>
    <row r="187" spans="2:15" s="60" customFormat="1" ht="25.5" hidden="1" x14ac:dyDescent="0.2">
      <c r="B187" s="7" t="s">
        <v>82</v>
      </c>
    </row>
    <row r="188" spans="2:15" s="60" customFormat="1" hidden="1" x14ac:dyDescent="0.2">
      <c r="B188" s="7" t="s">
        <v>55</v>
      </c>
    </row>
    <row r="189" spans="2:15" x14ac:dyDescent="0.2"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</sheetData>
  <sheetProtection formatColumns="0" formatRows="0"/>
  <mergeCells count="69">
    <mergeCell ref="C77:P77"/>
    <mergeCell ref="C78:P78"/>
    <mergeCell ref="C70:P70"/>
    <mergeCell ref="C71:P71"/>
    <mergeCell ref="C72:P72"/>
    <mergeCell ref="C73:P73"/>
    <mergeCell ref="C74:P74"/>
    <mergeCell ref="C75:P75"/>
    <mergeCell ref="C76:P76"/>
    <mergeCell ref="C69:P69"/>
    <mergeCell ref="B69:B76"/>
    <mergeCell ref="B52:P67"/>
    <mergeCell ref="A68:P68"/>
    <mergeCell ref="B43:P43"/>
    <mergeCell ref="B45:B49"/>
    <mergeCell ref="B51:P51"/>
    <mergeCell ref="M41:P41"/>
    <mergeCell ref="C40:G40"/>
    <mergeCell ref="C41:G41"/>
    <mergeCell ref="H40:L40"/>
    <mergeCell ref="H41:L41"/>
    <mergeCell ref="B38:P38"/>
    <mergeCell ref="C39:G39"/>
    <mergeCell ref="H39:L39"/>
    <mergeCell ref="M39:P39"/>
    <mergeCell ref="M40:P40"/>
    <mergeCell ref="C34:P34"/>
    <mergeCell ref="C36:P36"/>
    <mergeCell ref="B29:P29"/>
    <mergeCell ref="C30:P30"/>
    <mergeCell ref="B31:P31"/>
    <mergeCell ref="B33:P33"/>
    <mergeCell ref="C32:P32"/>
    <mergeCell ref="B35:P35"/>
    <mergeCell ref="D28:G28"/>
    <mergeCell ref="H28:J28"/>
    <mergeCell ref="K28:M28"/>
    <mergeCell ref="N28:O28"/>
    <mergeCell ref="C26:P26"/>
    <mergeCell ref="C22:P22"/>
    <mergeCell ref="B23:P23"/>
    <mergeCell ref="C24:P24"/>
    <mergeCell ref="B25:P25"/>
    <mergeCell ref="B27:P27"/>
    <mergeCell ref="B17:P17"/>
    <mergeCell ref="C18:P18"/>
    <mergeCell ref="B19:P19"/>
    <mergeCell ref="B20:P20"/>
    <mergeCell ref="B21:P21"/>
    <mergeCell ref="C12:P12"/>
    <mergeCell ref="B13:P13"/>
    <mergeCell ref="C14:P14"/>
    <mergeCell ref="B15:P15"/>
    <mergeCell ref="C16:P16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11:P11"/>
    <mergeCell ref="B7:P8"/>
    <mergeCell ref="B9:P9"/>
    <mergeCell ref="J10:M10"/>
    <mergeCell ref="N10:P10"/>
    <mergeCell ref="C10:I10"/>
  </mergeCells>
  <conditionalFormatting sqref="F46:F48">
    <cfRule type="cellIs" dxfId="59" priority="101" stopIfTrue="1" operator="between">
      <formula>21</formula>
      <formula>24</formula>
    </cfRule>
    <cfRule type="cellIs" dxfId="58" priority="103" stopIfTrue="1" operator="lessThan">
      <formula>20</formula>
    </cfRule>
    <cfRule type="cellIs" dxfId="57" priority="104" stopIfTrue="1" operator="greaterThan">
      <formula>24</formula>
    </cfRule>
  </conditionalFormatting>
  <conditionalFormatting sqref="F46:F49">
    <cfRule type="cellIs" dxfId="56" priority="102" stopIfTrue="1" operator="equal">
      <formula>0</formula>
    </cfRule>
  </conditionalFormatting>
  <conditionalFormatting sqref="F49">
    <cfRule type="cellIs" dxfId="55" priority="122" stopIfTrue="1" operator="greaterThan">
      <formula>24</formula>
    </cfRule>
    <cfRule type="cellIs" dxfId="54" priority="123" stopIfTrue="1" operator="lessThan">
      <formula>20</formula>
    </cfRule>
    <cfRule type="cellIs" dxfId="53" priority="124" stopIfTrue="1" operator="between">
      <formula>21</formula>
      <formula>24</formula>
    </cfRule>
  </conditionalFormatting>
  <conditionalFormatting sqref="I46:I48">
    <cfRule type="cellIs" dxfId="52" priority="46" stopIfTrue="1" operator="equal">
      <formula>0</formula>
    </cfRule>
    <cfRule type="cellIs" dxfId="51" priority="47" stopIfTrue="1" operator="lessThan">
      <formula>20</formula>
    </cfRule>
    <cfRule type="cellIs" dxfId="50" priority="48" stopIfTrue="1" operator="greaterThan">
      <formula>24</formula>
    </cfRule>
  </conditionalFormatting>
  <conditionalFormatting sqref="I46:I49">
    <cfRule type="cellIs" dxfId="49" priority="16" stopIfTrue="1" operator="between">
      <formula>21</formula>
      <formula>24</formula>
    </cfRule>
  </conditionalFormatting>
  <conditionalFormatting sqref="I49">
    <cfRule type="cellIs" dxfId="48" priority="13" stopIfTrue="1" operator="equal">
      <formula>0</formula>
    </cfRule>
    <cfRule type="cellIs" dxfId="47" priority="14" stopIfTrue="1" operator="greaterThan">
      <formula>24</formula>
    </cfRule>
    <cfRule type="cellIs" dxfId="46" priority="15" stopIfTrue="1" operator="lessThan">
      <formula>20</formula>
    </cfRule>
  </conditionalFormatting>
  <conditionalFormatting sqref="L46:L48">
    <cfRule type="cellIs" dxfId="45" priority="42" stopIfTrue="1" operator="equal">
      <formula>0</formula>
    </cfRule>
    <cfRule type="cellIs" dxfId="44" priority="43" stopIfTrue="1" operator="lessThan">
      <formula>20</formula>
    </cfRule>
    <cfRule type="cellIs" dxfId="43" priority="44" stopIfTrue="1" operator="greaterThan">
      <formula>24</formula>
    </cfRule>
  </conditionalFormatting>
  <conditionalFormatting sqref="L46:L49">
    <cfRule type="cellIs" dxfId="42" priority="12" stopIfTrue="1" operator="between">
      <formula>21</formula>
      <formula>24</formula>
    </cfRule>
  </conditionalFormatting>
  <conditionalFormatting sqref="L49">
    <cfRule type="cellIs" dxfId="41" priority="9" stopIfTrue="1" operator="equal">
      <formula>0</formula>
    </cfRule>
    <cfRule type="cellIs" dxfId="40" priority="10" stopIfTrue="1" operator="greaterThan">
      <formula>24</formula>
    </cfRule>
    <cfRule type="cellIs" dxfId="39" priority="11" stopIfTrue="1" operator="lessThan">
      <formula>20</formula>
    </cfRule>
  </conditionalFormatting>
  <conditionalFormatting sqref="O46:P48">
    <cfRule type="cellIs" dxfId="38" priority="34" stopIfTrue="1" operator="equal">
      <formula>0</formula>
    </cfRule>
    <cfRule type="cellIs" dxfId="37" priority="35" stopIfTrue="1" operator="lessThan">
      <formula>20</formula>
    </cfRule>
    <cfRule type="cellIs" dxfId="36" priority="36" stopIfTrue="1" operator="greaterThan">
      <formula>24</formula>
    </cfRule>
  </conditionalFormatting>
  <conditionalFormatting sqref="O46:P49">
    <cfRule type="cellIs" dxfId="35" priority="4" stopIfTrue="1" operator="between">
      <formula>21</formula>
      <formula>24</formula>
    </cfRule>
  </conditionalFormatting>
  <conditionalFormatting sqref="O49:P49">
    <cfRule type="cellIs" dxfId="34" priority="1" stopIfTrue="1" operator="equal">
      <formula>0</formula>
    </cfRule>
    <cfRule type="cellIs" dxfId="33" priority="2" stopIfTrue="1" operator="greaterThan">
      <formula>24</formula>
    </cfRule>
    <cfRule type="cellIs" dxfId="32" priority="3" stopIfTrue="1" operator="lessThan">
      <formula>20</formula>
    </cfRule>
  </conditionalFormatting>
  <dataValidations count="7">
    <dataValidation type="list" allowBlank="1" showInputMessage="1" showErrorMessage="1" sqref="C18:P18">
      <formula1>$B$129:$B$133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78:P78">
      <formula1>$B$171:$B$172</formula1>
    </dataValidation>
    <dataValidation type="list" allowBlank="1" showInputMessage="1" showErrorMessage="1" sqref="C34:P34 C36:P36">
      <formula1>$Q$95:$Q$100</formula1>
    </dataValidation>
    <dataValidation type="list" allowBlank="1" showInputMessage="1" showErrorMessage="1" sqref="C32:P32">
      <formula1>$Q$96:$Q$101</formula1>
    </dataValidation>
    <dataValidation type="list" allowBlank="1" showInputMessage="1" showErrorMessage="1" sqref="C12">
      <formula1>$B$141:$B$167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showGridLines="0" zoomScale="80" zoomScaleNormal="80" workbookViewId="0">
      <selection activeCell="G10" sqref="G10"/>
    </sheetView>
  </sheetViews>
  <sheetFormatPr baseColWidth="10" defaultRowHeight="30" customHeight="1" x14ac:dyDescent="0.2"/>
  <cols>
    <col min="1" max="1" width="2.5703125" style="4" customWidth="1"/>
    <col min="2" max="2" width="25.140625" style="2" customWidth="1"/>
    <col min="3" max="3" width="23.7109375" style="2" customWidth="1"/>
    <col min="4" max="14" width="14.42578125" style="2" customWidth="1"/>
    <col min="15" max="15" width="14.42578125" style="1" customWidth="1"/>
    <col min="16" max="23" width="14.42578125" style="2" customWidth="1"/>
    <col min="24" max="16384" width="11.42578125" style="2"/>
  </cols>
  <sheetData>
    <row r="1" spans="2:23" ht="30" customHeight="1" x14ac:dyDescent="0.2">
      <c r="B1" s="288"/>
      <c r="C1" s="289" t="s">
        <v>34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1"/>
      <c r="Q1" s="292" t="s">
        <v>35</v>
      </c>
      <c r="R1" s="293"/>
    </row>
    <row r="2" spans="2:23" ht="30" customHeight="1" x14ac:dyDescent="0.2">
      <c r="B2" s="288"/>
      <c r="C2" s="289" t="s">
        <v>49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Q2" s="292" t="s">
        <v>97</v>
      </c>
      <c r="R2" s="293"/>
    </row>
    <row r="3" spans="2:23" ht="30" customHeight="1" x14ac:dyDescent="0.2">
      <c r="B3" s="288"/>
      <c r="C3" s="289" t="s">
        <v>50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  <c r="Q3" s="292" t="s">
        <v>214</v>
      </c>
      <c r="R3" s="293"/>
    </row>
    <row r="4" spans="2:23" ht="30" customHeight="1" x14ac:dyDescent="0.2">
      <c r="B4" s="288"/>
      <c r="C4" s="289" t="s">
        <v>51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  <c r="Q4" s="293" t="s">
        <v>39</v>
      </c>
      <c r="R4" s="293"/>
    </row>
    <row r="5" spans="2:23" ht="18.75" customHeight="1" x14ac:dyDescent="0.2">
      <c r="B5" s="20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5"/>
    </row>
    <row r="6" spans="2:23" s="4" customFormat="1" ht="15.75" x14ac:dyDescent="0.2">
      <c r="B6" s="113" t="s">
        <v>0</v>
      </c>
      <c r="C6" s="300" t="str">
        <f>'2 Mantener Tiempos demandas'!$C$12:$P$12</f>
        <v>PROCESOS SOCIETARIOS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</row>
    <row r="7" spans="2:23" ht="12.75" x14ac:dyDescent="0.2">
      <c r="B7" s="20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23" ht="30" customHeight="1" x14ac:dyDescent="0.2">
      <c r="B8" s="315">
        <v>2022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</row>
    <row r="9" spans="2:23" ht="30" customHeight="1" x14ac:dyDescent="0.2">
      <c r="B9" s="39" t="s">
        <v>127</v>
      </c>
      <c r="C9" s="39" t="s">
        <v>128</v>
      </c>
      <c r="D9" s="39" t="s">
        <v>129</v>
      </c>
      <c r="E9" s="39" t="s">
        <v>130</v>
      </c>
      <c r="F9" s="39" t="s">
        <v>131</v>
      </c>
      <c r="G9" s="39" t="s">
        <v>132</v>
      </c>
      <c r="H9" s="96" t="s">
        <v>210</v>
      </c>
      <c r="I9" s="316" t="s">
        <v>133</v>
      </c>
      <c r="J9" s="317"/>
      <c r="K9" s="317"/>
      <c r="L9" s="317"/>
      <c r="M9" s="317"/>
      <c r="N9" s="317"/>
      <c r="O9" s="317"/>
      <c r="P9" s="317"/>
      <c r="Q9" s="317"/>
      <c r="R9" s="318"/>
    </row>
    <row r="10" spans="2:23" ht="150.75" customHeight="1" x14ac:dyDescent="0.2">
      <c r="B10" s="40" t="s">
        <v>121</v>
      </c>
      <c r="C10" s="41" t="s">
        <v>158</v>
      </c>
      <c r="D10" s="98">
        <v>17.87</v>
      </c>
      <c r="E10" s="98">
        <v>22</v>
      </c>
      <c r="F10" s="98">
        <v>24.04</v>
      </c>
      <c r="G10" s="98">
        <v>17.87</v>
      </c>
      <c r="H10" s="97">
        <f>AVERAGE(D10:G10)</f>
        <v>20.445</v>
      </c>
      <c r="I10" s="319"/>
      <c r="J10" s="320"/>
      <c r="K10" s="320"/>
      <c r="L10" s="320"/>
      <c r="M10" s="320"/>
      <c r="N10" s="320"/>
      <c r="O10" s="320"/>
      <c r="P10" s="320"/>
      <c r="Q10" s="320"/>
      <c r="R10" s="321"/>
    </row>
    <row r="11" spans="2:23" ht="30" customHeight="1" x14ac:dyDescent="0.2">
      <c r="B11" s="24"/>
      <c r="C11" s="24"/>
      <c r="D11" s="25"/>
      <c r="E11" s="25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25"/>
      <c r="R11" s="25"/>
    </row>
    <row r="12" spans="2:23" s="24" customFormat="1" ht="78.75" customHeight="1" thickBot="1" x14ac:dyDescent="0.25">
      <c r="D12" s="313" t="s">
        <v>161</v>
      </c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</row>
    <row r="13" spans="2:23" s="24" customFormat="1" ht="78.75" customHeight="1" x14ac:dyDescent="0.2">
      <c r="B13" s="36" t="s">
        <v>134</v>
      </c>
      <c r="D13" s="43" t="s">
        <v>162</v>
      </c>
      <c r="E13" s="43" t="s">
        <v>136</v>
      </c>
      <c r="F13" s="43" t="s">
        <v>137</v>
      </c>
      <c r="G13" s="43" t="s">
        <v>138</v>
      </c>
      <c r="H13" s="43" t="s">
        <v>139</v>
      </c>
      <c r="I13" s="43" t="s">
        <v>140</v>
      </c>
      <c r="J13" s="43" t="s">
        <v>163</v>
      </c>
      <c r="K13" s="43" t="s">
        <v>164</v>
      </c>
      <c r="L13" s="43" t="s">
        <v>143</v>
      </c>
      <c r="M13" s="43" t="s">
        <v>144</v>
      </c>
      <c r="N13" s="43" t="s">
        <v>145</v>
      </c>
      <c r="O13" s="43" t="s">
        <v>146</v>
      </c>
      <c r="P13" s="43" t="s">
        <v>212</v>
      </c>
      <c r="Q13" s="43" t="s">
        <v>196</v>
      </c>
      <c r="R13" s="44" t="s">
        <v>165</v>
      </c>
      <c r="S13" s="44" t="s">
        <v>197</v>
      </c>
      <c r="T13" s="99" t="s">
        <v>213</v>
      </c>
      <c r="U13" s="100" t="s">
        <v>199</v>
      </c>
      <c r="V13" s="101" t="s">
        <v>166</v>
      </c>
      <c r="W13" s="102" t="s">
        <v>200</v>
      </c>
    </row>
    <row r="14" spans="2:23" s="24" customFormat="1" ht="78.75" customHeight="1" x14ac:dyDescent="0.2">
      <c r="B14" s="35">
        <f>AVERAGE(D14:K14)</f>
        <v>20.943781148749999</v>
      </c>
      <c r="C14" s="45" t="s">
        <v>167</v>
      </c>
      <c r="D14" s="36">
        <v>24</v>
      </c>
      <c r="E14" s="35">
        <v>26</v>
      </c>
      <c r="F14" s="35">
        <v>22.711863999999998</v>
      </c>
      <c r="G14" s="35">
        <v>19.8125</v>
      </c>
      <c r="H14" s="35">
        <v>18.57</v>
      </c>
      <c r="I14" s="38">
        <v>18.72</v>
      </c>
      <c r="J14" s="38">
        <v>18.185185189999999</v>
      </c>
      <c r="K14" s="38">
        <v>19.550699999999999</v>
      </c>
      <c r="L14" s="38">
        <v>21.286799999999999</v>
      </c>
      <c r="M14" s="38">
        <v>17.864599999999999</v>
      </c>
      <c r="N14" s="38">
        <v>20.738700000000001</v>
      </c>
      <c r="O14" s="38">
        <v>19</v>
      </c>
      <c r="P14" s="38">
        <v>19.7</v>
      </c>
      <c r="Q14" s="38">
        <v>19.7</v>
      </c>
      <c r="R14" s="38">
        <v>17.5</v>
      </c>
      <c r="S14" s="38">
        <v>19.25</v>
      </c>
      <c r="T14" s="38">
        <f>D10</f>
        <v>17.87</v>
      </c>
      <c r="U14" s="38">
        <f>E10</f>
        <v>22</v>
      </c>
      <c r="V14" s="38">
        <f>F10</f>
        <v>24.04</v>
      </c>
      <c r="W14" s="38">
        <f t="shared" ref="W14" si="0">G10</f>
        <v>17.87</v>
      </c>
    </row>
  </sheetData>
  <sheetProtection formatColumns="0" formatRows="0"/>
  <mergeCells count="14">
    <mergeCell ref="D12:W12"/>
    <mergeCell ref="B1:B4"/>
    <mergeCell ref="C1:P1"/>
    <mergeCell ref="Q1:R1"/>
    <mergeCell ref="C2:P2"/>
    <mergeCell ref="Q2:R2"/>
    <mergeCell ref="C3:P3"/>
    <mergeCell ref="Q3:R3"/>
    <mergeCell ref="C4:P4"/>
    <mergeCell ref="Q4:R4"/>
    <mergeCell ref="C6:R6"/>
    <mergeCell ref="B8:R8"/>
    <mergeCell ref="I9:R9"/>
    <mergeCell ref="I10:R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9"/>
  <sheetViews>
    <sheetView topLeftCell="A35" workbookViewId="0">
      <selection activeCell="R47" sqref="R47"/>
    </sheetView>
  </sheetViews>
  <sheetFormatPr baseColWidth="10" defaultRowHeight="12.75" x14ac:dyDescent="0.2"/>
  <cols>
    <col min="1" max="1" width="3" style="59" customWidth="1"/>
    <col min="2" max="2" width="30" style="62" customWidth="1"/>
    <col min="3" max="3" width="26.5703125" style="59" customWidth="1"/>
    <col min="4" max="4" width="5" style="59" bestFit="1" customWidth="1"/>
    <col min="5" max="5" width="5.5703125" style="59" customWidth="1"/>
    <col min="6" max="6" width="9.5703125" style="59" bestFit="1" customWidth="1"/>
    <col min="7" max="7" width="5.42578125" style="59" bestFit="1" customWidth="1"/>
    <col min="8" max="8" width="5.140625" style="59" bestFit="1" customWidth="1"/>
    <col min="9" max="9" width="9.5703125" style="59" customWidth="1"/>
    <col min="10" max="10" width="4.140625" style="59" bestFit="1" customWidth="1"/>
    <col min="11" max="11" width="6.42578125" style="59" bestFit="1" customWidth="1"/>
    <col min="12" max="12" width="9.5703125" style="59" bestFit="1" customWidth="1"/>
    <col min="13" max="13" width="8.42578125" style="59" customWidth="1"/>
    <col min="14" max="14" width="6.42578125" style="59" customWidth="1"/>
    <col min="15" max="15" width="11" style="59" customWidth="1"/>
    <col min="16" max="16" width="17.7109375" style="59" customWidth="1"/>
    <col min="17" max="16384" width="11.42578125" style="59"/>
  </cols>
  <sheetData>
    <row r="1" spans="1:16" ht="13.5" thickBot="1" x14ac:dyDescent="0.25">
      <c r="B1" s="59"/>
    </row>
    <row r="2" spans="1:16" ht="16.5" customHeight="1" x14ac:dyDescent="0.2">
      <c r="B2" s="148"/>
      <c r="C2" s="151" t="s">
        <v>34</v>
      </c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154" t="s">
        <v>88</v>
      </c>
      <c r="O2" s="155"/>
      <c r="P2" s="156"/>
    </row>
    <row r="3" spans="1:16" ht="15.75" customHeight="1" x14ac:dyDescent="0.2">
      <c r="B3" s="149"/>
      <c r="C3" s="157" t="s">
        <v>36</v>
      </c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160" t="s">
        <v>97</v>
      </c>
      <c r="O3" s="161"/>
      <c r="P3" s="162"/>
    </row>
    <row r="4" spans="1:16" ht="15.75" customHeight="1" x14ac:dyDescent="0.2">
      <c r="B4" s="149"/>
      <c r="C4" s="157" t="s">
        <v>37</v>
      </c>
      <c r="D4" s="158"/>
      <c r="E4" s="158"/>
      <c r="F4" s="158"/>
      <c r="G4" s="158"/>
      <c r="H4" s="158"/>
      <c r="I4" s="158"/>
      <c r="J4" s="158"/>
      <c r="K4" s="158"/>
      <c r="L4" s="158"/>
      <c r="M4" s="159"/>
      <c r="N4" s="160" t="s">
        <v>89</v>
      </c>
      <c r="O4" s="161"/>
      <c r="P4" s="162"/>
    </row>
    <row r="5" spans="1:16" ht="16.5" customHeight="1" thickBot="1" x14ac:dyDescent="0.25">
      <c r="B5" s="150"/>
      <c r="C5" s="163" t="s">
        <v>38</v>
      </c>
      <c r="D5" s="164"/>
      <c r="E5" s="164"/>
      <c r="F5" s="164"/>
      <c r="G5" s="164"/>
      <c r="H5" s="164"/>
      <c r="I5" s="164"/>
      <c r="J5" s="164"/>
      <c r="K5" s="164"/>
      <c r="L5" s="164"/>
      <c r="M5" s="165"/>
      <c r="N5" s="166" t="s">
        <v>39</v>
      </c>
      <c r="O5" s="167"/>
      <c r="P5" s="168"/>
    </row>
    <row r="6" spans="1:16" ht="3" customHeight="1" thickBot="1" x14ac:dyDescent="0.25">
      <c r="B6" s="59"/>
    </row>
    <row r="7" spans="1:16" x14ac:dyDescent="0.2">
      <c r="A7" s="62"/>
      <c r="B7" s="169" t="s">
        <v>42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1"/>
    </row>
    <row r="8" spans="1:16" ht="13.5" thickBot="1" x14ac:dyDescent="0.25">
      <c r="A8" s="62"/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4"/>
    </row>
    <row r="9" spans="1:16" ht="3" customHeight="1" thickBot="1" x14ac:dyDescent="0.25">
      <c r="A9" s="62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</row>
    <row r="10" spans="1:16" ht="26.25" customHeight="1" thickBot="1" x14ac:dyDescent="0.25">
      <c r="A10" s="62"/>
      <c r="B10" s="63" t="s">
        <v>46</v>
      </c>
      <c r="C10" s="176">
        <v>2023</v>
      </c>
      <c r="D10" s="177"/>
      <c r="E10" s="177"/>
      <c r="F10" s="177"/>
      <c r="G10" s="177"/>
      <c r="H10" s="177"/>
      <c r="I10" s="178"/>
      <c r="J10" s="179" t="s">
        <v>1</v>
      </c>
      <c r="K10" s="180"/>
      <c r="L10" s="180"/>
      <c r="M10" s="180"/>
      <c r="N10" s="181" t="s">
        <v>106</v>
      </c>
      <c r="O10" s="182"/>
      <c r="P10" s="183"/>
    </row>
    <row r="11" spans="1:16" ht="3" customHeight="1" thickBot="1" x14ac:dyDescent="0.25">
      <c r="A11" s="62"/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7"/>
    </row>
    <row r="12" spans="1:16" ht="30" customHeight="1" thickBot="1" x14ac:dyDescent="0.25">
      <c r="A12" s="62"/>
      <c r="B12" s="3" t="s">
        <v>0</v>
      </c>
      <c r="C12" s="301" t="s">
        <v>53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2"/>
    </row>
    <row r="13" spans="1:16" ht="3" customHeight="1" thickBot="1" x14ac:dyDescent="0.25">
      <c r="A13" s="62"/>
      <c r="B13" s="189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6" ht="30" customHeight="1" thickBot="1" x14ac:dyDescent="0.25">
      <c r="A14" s="62"/>
      <c r="B14" s="3" t="s">
        <v>6</v>
      </c>
      <c r="C14" s="192" t="s">
        <v>168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4"/>
    </row>
    <row r="15" spans="1:16" ht="3" customHeight="1" thickBot="1" x14ac:dyDescent="0.25">
      <c r="A15" s="62"/>
      <c r="B15" s="184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6" ht="30" customHeight="1" thickBot="1" x14ac:dyDescent="0.25">
      <c r="A16" s="62"/>
      <c r="B16" s="3" t="s">
        <v>23</v>
      </c>
      <c r="C16" s="181" t="s">
        <v>169</v>
      </c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</row>
    <row r="17" spans="1:16" ht="4.5" customHeight="1" thickBot="1" x14ac:dyDescent="0.25">
      <c r="A17" s="62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</row>
    <row r="18" spans="1:16" ht="30" customHeight="1" thickBot="1" x14ac:dyDescent="0.25">
      <c r="A18" s="62"/>
      <c r="B18" s="3" t="s">
        <v>10</v>
      </c>
      <c r="C18" s="195" t="s">
        <v>104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7"/>
    </row>
    <row r="19" spans="1:16" ht="3" customHeight="1" thickBot="1" x14ac:dyDescent="0.25">
      <c r="A19" s="62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</row>
    <row r="20" spans="1:16" ht="17.25" customHeight="1" thickBot="1" x14ac:dyDescent="0.25">
      <c r="A20" s="62"/>
      <c r="B20" s="199" t="s">
        <v>24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6" ht="6.75" customHeight="1" thickBot="1" x14ac:dyDescent="0.25">
      <c r="A21" s="62"/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/>
    </row>
    <row r="22" spans="1:16" ht="47.25" customHeight="1" thickBot="1" x14ac:dyDescent="0.25">
      <c r="A22" s="62"/>
      <c r="B22" s="3" t="s">
        <v>3</v>
      </c>
      <c r="C22" s="205" t="s">
        <v>215</v>
      </c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7"/>
    </row>
    <row r="23" spans="1:16" ht="3" customHeight="1" thickBot="1" x14ac:dyDescent="0.25">
      <c r="A23" s="62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</row>
    <row r="24" spans="1:16" ht="80.25" customHeight="1" thickBot="1" x14ac:dyDescent="0.25">
      <c r="A24" s="62"/>
      <c r="B24" s="3" t="s">
        <v>11</v>
      </c>
      <c r="C24" s="218" t="s">
        <v>216</v>
      </c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3"/>
    </row>
    <row r="25" spans="1:16" ht="3" customHeight="1" thickBot="1" x14ac:dyDescent="0.25">
      <c r="A25" s="62"/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3"/>
    </row>
    <row r="26" spans="1:16" ht="22.5" customHeight="1" thickBot="1" x14ac:dyDescent="0.25">
      <c r="A26" s="62"/>
      <c r="B26" s="64" t="s">
        <v>2</v>
      </c>
      <c r="C26" s="224">
        <v>0.97</v>
      </c>
      <c r="D26" s="225"/>
      <c r="E26" s="225"/>
      <c r="F26" s="225"/>
      <c r="G26" s="225"/>
      <c r="H26" s="225"/>
      <c r="I26" s="225"/>
      <c r="J26" s="324"/>
      <c r="K26" s="324"/>
      <c r="L26" s="324"/>
      <c r="M26" s="324"/>
      <c r="N26" s="324"/>
      <c r="O26" s="324"/>
      <c r="P26" s="325"/>
    </row>
    <row r="27" spans="1:16" ht="3" customHeight="1" thickBot="1" x14ac:dyDescent="0.25">
      <c r="A27" s="62"/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</row>
    <row r="28" spans="1:16" ht="33.75" customHeight="1" thickBot="1" x14ac:dyDescent="0.25">
      <c r="A28" s="62"/>
      <c r="B28" s="64" t="s">
        <v>12</v>
      </c>
      <c r="C28" s="66" t="s">
        <v>13</v>
      </c>
      <c r="D28" s="215" t="s">
        <v>170</v>
      </c>
      <c r="E28" s="301"/>
      <c r="F28" s="301"/>
      <c r="G28" s="302"/>
      <c r="H28" s="234" t="s">
        <v>14</v>
      </c>
      <c r="I28" s="234"/>
      <c r="J28" s="234"/>
      <c r="K28" s="326" t="s">
        <v>217</v>
      </c>
      <c r="L28" s="327"/>
      <c r="M28" s="328"/>
      <c r="N28" s="235" t="s">
        <v>15</v>
      </c>
      <c r="O28" s="236"/>
      <c r="P28" s="116" t="s">
        <v>218</v>
      </c>
    </row>
    <row r="29" spans="1:16" ht="3" customHeight="1" thickBot="1" x14ac:dyDescent="0.25">
      <c r="A29" s="62"/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10"/>
    </row>
    <row r="30" spans="1:16" ht="13.5" thickBot="1" x14ac:dyDescent="0.25">
      <c r="A30" s="62"/>
      <c r="B30" s="67" t="s">
        <v>7</v>
      </c>
      <c r="C30" s="211" t="s">
        <v>87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</row>
    <row r="31" spans="1:16" ht="3" customHeight="1" thickBot="1" x14ac:dyDescent="0.25">
      <c r="A31" s="62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6"/>
    </row>
    <row r="32" spans="1:16" ht="13.5" thickBot="1" x14ac:dyDescent="0.25">
      <c r="A32" s="62"/>
      <c r="B32" s="67" t="s">
        <v>4</v>
      </c>
      <c r="C32" s="215" t="s">
        <v>108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2"/>
    </row>
    <row r="33" spans="1:18" ht="3" customHeight="1" thickBot="1" x14ac:dyDescent="0.25">
      <c r="A33" s="62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4"/>
    </row>
    <row r="34" spans="1:18" ht="13.5" thickBot="1" x14ac:dyDescent="0.25">
      <c r="A34" s="62"/>
      <c r="B34" s="67" t="s">
        <v>22</v>
      </c>
      <c r="C34" s="215" t="s">
        <v>108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2"/>
    </row>
    <row r="35" spans="1:18" ht="3" customHeight="1" thickBot="1" x14ac:dyDescent="0.25">
      <c r="A35" s="62"/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5"/>
    </row>
    <row r="36" spans="1:18" ht="16.5" customHeight="1" thickBot="1" x14ac:dyDescent="0.25">
      <c r="A36" s="62"/>
      <c r="B36" s="67" t="s">
        <v>41</v>
      </c>
      <c r="C36" s="215" t="s">
        <v>108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2"/>
    </row>
    <row r="37" spans="1:18" ht="3" customHeight="1" thickBot="1" x14ac:dyDescent="0.25">
      <c r="A37" s="62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8" x14ac:dyDescent="0.2">
      <c r="A38" s="62"/>
      <c r="B38" s="246" t="s">
        <v>16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8"/>
    </row>
    <row r="39" spans="1:18" x14ac:dyDescent="0.2">
      <c r="A39" s="62"/>
      <c r="B39" s="69" t="s">
        <v>21</v>
      </c>
      <c r="C39" s="249" t="s">
        <v>17</v>
      </c>
      <c r="D39" s="249"/>
      <c r="E39" s="249"/>
      <c r="F39" s="249"/>
      <c r="G39" s="249"/>
      <c r="H39" s="249" t="s">
        <v>7</v>
      </c>
      <c r="I39" s="249"/>
      <c r="J39" s="249"/>
      <c r="K39" s="249"/>
      <c r="L39" s="249"/>
      <c r="M39" s="249" t="s">
        <v>18</v>
      </c>
      <c r="N39" s="249"/>
      <c r="O39" s="249"/>
      <c r="P39" s="250"/>
    </row>
    <row r="40" spans="1:18" ht="78.75" customHeight="1" x14ac:dyDescent="0.2">
      <c r="A40" s="62"/>
      <c r="B40" s="16" t="s">
        <v>219</v>
      </c>
      <c r="C40" s="303" t="s">
        <v>118</v>
      </c>
      <c r="D40" s="304"/>
      <c r="E40" s="304"/>
      <c r="F40" s="304"/>
      <c r="G40" s="305"/>
      <c r="H40" s="303" t="s">
        <v>171</v>
      </c>
      <c r="I40" s="304"/>
      <c r="J40" s="304"/>
      <c r="K40" s="304"/>
      <c r="L40" s="305"/>
      <c r="M40" s="237" t="s">
        <v>121</v>
      </c>
      <c r="N40" s="237"/>
      <c r="O40" s="237"/>
      <c r="P40" s="238"/>
    </row>
    <row r="41" spans="1:18" ht="74.25" customHeight="1" x14ac:dyDescent="0.2">
      <c r="A41" s="62"/>
      <c r="B41" s="16" t="s">
        <v>220</v>
      </c>
      <c r="C41" s="303" t="s">
        <v>118</v>
      </c>
      <c r="D41" s="304"/>
      <c r="E41" s="304"/>
      <c r="F41" s="304"/>
      <c r="G41" s="305"/>
      <c r="H41" s="303" t="s">
        <v>171</v>
      </c>
      <c r="I41" s="304"/>
      <c r="J41" s="304"/>
      <c r="K41" s="304"/>
      <c r="L41" s="305"/>
      <c r="M41" s="237" t="s">
        <v>122</v>
      </c>
      <c r="N41" s="237"/>
      <c r="O41" s="237"/>
      <c r="P41" s="238"/>
    </row>
    <row r="42" spans="1:18" ht="3" customHeight="1" thickBot="1" x14ac:dyDescent="0.25">
      <c r="A42" s="62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</row>
    <row r="43" spans="1:18" ht="13.5" customHeight="1" thickBot="1" x14ac:dyDescent="0.25">
      <c r="A43" s="62"/>
      <c r="B43" s="253" t="s">
        <v>8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5"/>
    </row>
    <row r="44" spans="1:18" ht="3" customHeight="1" thickBot="1" x14ac:dyDescent="0.25">
      <c r="A44" s="62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3"/>
    </row>
    <row r="45" spans="1:18" x14ac:dyDescent="0.2">
      <c r="A45" s="62"/>
      <c r="B45" s="256" t="s">
        <v>19</v>
      </c>
      <c r="C45" s="74" t="s">
        <v>9</v>
      </c>
      <c r="D45" s="75" t="s">
        <v>56</v>
      </c>
      <c r="E45" s="75" t="s">
        <v>57</v>
      </c>
      <c r="F45" s="75" t="s">
        <v>58</v>
      </c>
      <c r="G45" s="75" t="s">
        <v>59</v>
      </c>
      <c r="H45" s="75" t="s">
        <v>60</v>
      </c>
      <c r="I45" s="75" t="s">
        <v>61</v>
      </c>
      <c r="J45" s="75" t="s">
        <v>62</v>
      </c>
      <c r="K45" s="75" t="s">
        <v>63</v>
      </c>
      <c r="L45" s="75" t="s">
        <v>64</v>
      </c>
      <c r="M45" s="75" t="s">
        <v>65</v>
      </c>
      <c r="N45" s="75" t="s">
        <v>66</v>
      </c>
      <c r="O45" s="76" t="s">
        <v>67</v>
      </c>
      <c r="P45" s="77" t="s">
        <v>107</v>
      </c>
    </row>
    <row r="46" spans="1:18" ht="25.5" x14ac:dyDescent="0.2">
      <c r="A46" s="62"/>
      <c r="B46" s="308"/>
      <c r="C46" s="19" t="s">
        <v>172</v>
      </c>
      <c r="D46" s="78"/>
      <c r="E46" s="78"/>
      <c r="F46" s="142">
        <f>$C$26</f>
        <v>0.97</v>
      </c>
      <c r="G46" s="78"/>
      <c r="H46" s="78"/>
      <c r="I46" s="142">
        <f>$C$26</f>
        <v>0.97</v>
      </c>
      <c r="J46" s="78"/>
      <c r="K46" s="78"/>
      <c r="L46" s="142">
        <f>$C$26</f>
        <v>0.97</v>
      </c>
      <c r="M46" s="78"/>
      <c r="N46" s="78"/>
      <c r="O46" s="142">
        <f>$C$26</f>
        <v>0.97</v>
      </c>
      <c r="P46" s="142">
        <f>$C$26</f>
        <v>0.97</v>
      </c>
    </row>
    <row r="47" spans="1:18" ht="26.25" customHeight="1" x14ac:dyDescent="0.2">
      <c r="A47" s="62"/>
      <c r="B47" s="308"/>
      <c r="C47" s="46" t="s">
        <v>173</v>
      </c>
      <c r="D47" s="79"/>
      <c r="E47" s="79"/>
      <c r="F47" s="143">
        <f>'3.1 registro % proc admit térm'!F12</f>
        <v>1</v>
      </c>
      <c r="G47" s="79"/>
      <c r="H47" s="79"/>
      <c r="I47" s="143">
        <f>'3.1 registro % proc admit térm'!H12</f>
        <v>1</v>
      </c>
      <c r="J47" s="79"/>
      <c r="K47" s="79"/>
      <c r="L47" s="143">
        <f>'3.1 registro % proc admit térm'!J12</f>
        <v>0.97916666666666663</v>
      </c>
      <c r="M47" s="79"/>
      <c r="N47" s="79"/>
      <c r="O47" s="143">
        <f>'3.1 registro % proc admit térm'!L12</f>
        <v>0.97435897435897434</v>
      </c>
      <c r="P47" s="143">
        <f>'3.1 registro % proc admit térm'!N12</f>
        <v>0.9916666666666667</v>
      </c>
      <c r="R47" s="59">
        <f>38/39</f>
        <v>0.97435897435897434</v>
      </c>
    </row>
    <row r="48" spans="1:18" ht="18.75" hidden="1" customHeight="1" thickBot="1" x14ac:dyDescent="0.25">
      <c r="A48" s="62"/>
      <c r="B48" s="308"/>
      <c r="C48" s="21" t="s">
        <v>221</v>
      </c>
      <c r="D48" s="79"/>
      <c r="E48" s="79"/>
      <c r="F48" s="143">
        <f>F47/F46</f>
        <v>1.0309278350515465</v>
      </c>
      <c r="G48" s="79"/>
      <c r="H48" s="79"/>
      <c r="I48" s="143">
        <f>I47/I46</f>
        <v>1.0309278350515465</v>
      </c>
      <c r="J48" s="79"/>
      <c r="K48" s="79"/>
      <c r="L48" s="143">
        <f>L47/L46</f>
        <v>1.0094501718213058</v>
      </c>
      <c r="M48" s="79"/>
      <c r="N48" s="79"/>
      <c r="O48" s="143">
        <f>O47/O46</f>
        <v>1.0044937879989426</v>
      </c>
      <c r="P48" s="143">
        <f>P47/P46</f>
        <v>1.0223367697594503</v>
      </c>
    </row>
    <row r="49" spans="1:16" s="60" customFormat="1" ht="28.5" customHeight="1" thickBot="1" x14ac:dyDescent="0.25">
      <c r="A49" s="62"/>
      <c r="B49" s="258"/>
      <c r="C49" s="21" t="s">
        <v>174</v>
      </c>
      <c r="D49" s="80"/>
      <c r="E49" s="80"/>
      <c r="F49" s="144">
        <f>IF(F48&gt;=1,1,F48)</f>
        <v>1</v>
      </c>
      <c r="G49" s="82"/>
      <c r="H49" s="82"/>
      <c r="I49" s="144">
        <f>IF(I48&gt;=1,1,I48)</f>
        <v>1</v>
      </c>
      <c r="J49" s="82"/>
      <c r="K49" s="82"/>
      <c r="L49" s="144">
        <f>IF(L48&gt;=1,1,L48)</f>
        <v>1</v>
      </c>
      <c r="M49" s="82"/>
      <c r="N49" s="82"/>
      <c r="O49" s="144">
        <f>IF(O48&gt;=1,1,O48)</f>
        <v>1</v>
      </c>
      <c r="P49" s="144">
        <f>IF(P48&gt;=1,1,P48)</f>
        <v>1</v>
      </c>
    </row>
    <row r="50" spans="1:16" s="60" customFormat="1" ht="3" customHeight="1" thickBot="1" x14ac:dyDescent="0.25">
      <c r="A50" s="62"/>
      <c r="B50" s="83">
        <v>0.9</v>
      </c>
      <c r="C50" s="84"/>
      <c r="D50" s="84"/>
      <c r="E50" s="84"/>
      <c r="F50" s="85">
        <f>+$C$26</f>
        <v>0.97</v>
      </c>
      <c r="G50" s="84"/>
      <c r="H50" s="84"/>
      <c r="I50" s="85">
        <f>+$C$26</f>
        <v>0.97</v>
      </c>
      <c r="J50" s="84"/>
      <c r="K50" s="84"/>
      <c r="L50" s="85">
        <f>+$C$26</f>
        <v>0.97</v>
      </c>
      <c r="M50" s="84"/>
      <c r="N50" s="84"/>
      <c r="O50" s="85">
        <f>+$C$26</f>
        <v>0.97</v>
      </c>
      <c r="P50" s="85">
        <f>+$C$26</f>
        <v>0.97</v>
      </c>
    </row>
    <row r="51" spans="1:16" s="60" customFormat="1" ht="22.5" customHeight="1" thickBot="1" x14ac:dyDescent="0.25">
      <c r="A51" s="62"/>
      <c r="B51" s="259" t="s">
        <v>20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1"/>
    </row>
    <row r="52" spans="1:16" s="60" customFormat="1" x14ac:dyDescent="0.2">
      <c r="A52" s="62"/>
      <c r="B52" s="262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4"/>
    </row>
    <row r="53" spans="1:16" s="60" customFormat="1" x14ac:dyDescent="0.2">
      <c r="A53" s="62"/>
      <c r="B53" s="265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7"/>
    </row>
    <row r="54" spans="1:16" s="60" customFormat="1" x14ac:dyDescent="0.2">
      <c r="A54" s="62"/>
      <c r="B54" s="265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7"/>
    </row>
    <row r="55" spans="1:16" s="60" customFormat="1" x14ac:dyDescent="0.2">
      <c r="A55" s="62"/>
      <c r="B55" s="265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7"/>
    </row>
    <row r="56" spans="1:16" s="60" customFormat="1" x14ac:dyDescent="0.2">
      <c r="A56" s="62"/>
      <c r="B56" s="265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7"/>
    </row>
    <row r="57" spans="1:16" s="60" customFormat="1" x14ac:dyDescent="0.2">
      <c r="A57" s="62"/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</row>
    <row r="58" spans="1:16" s="60" customFormat="1" x14ac:dyDescent="0.2">
      <c r="A58" s="62"/>
      <c r="B58" s="265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7"/>
    </row>
    <row r="59" spans="1:16" s="60" customFormat="1" x14ac:dyDescent="0.2">
      <c r="A59" s="62"/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7"/>
    </row>
    <row r="60" spans="1:16" s="60" customFormat="1" x14ac:dyDescent="0.2">
      <c r="A60" s="62"/>
      <c r="B60" s="265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7"/>
    </row>
    <row r="61" spans="1:16" s="60" customFormat="1" x14ac:dyDescent="0.2">
      <c r="A61" s="62"/>
      <c r="B61" s="265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7"/>
    </row>
    <row r="62" spans="1:16" s="60" customFormat="1" x14ac:dyDescent="0.2">
      <c r="A62" s="62"/>
      <c r="B62" s="2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7"/>
    </row>
    <row r="63" spans="1:16" s="60" customFormat="1" x14ac:dyDescent="0.2">
      <c r="A63" s="62"/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7"/>
    </row>
    <row r="64" spans="1:16" s="60" customFormat="1" x14ac:dyDescent="0.2">
      <c r="A64" s="62"/>
      <c r="B64" s="265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7"/>
    </row>
    <row r="65" spans="1:16" s="60" customFormat="1" x14ac:dyDescent="0.2">
      <c r="A65" s="62"/>
      <c r="B65" s="265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7"/>
    </row>
    <row r="66" spans="1:16" x14ac:dyDescent="0.2">
      <c r="A66" s="62"/>
      <c r="B66" s="265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7"/>
    </row>
    <row r="67" spans="1:16" ht="48" customHeight="1" thickBot="1" x14ac:dyDescent="0.25">
      <c r="A67" s="62"/>
      <c r="B67" s="268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70"/>
    </row>
    <row r="68" spans="1:16" s="87" customFormat="1" ht="3" customHeight="1" thickBot="1" x14ac:dyDescent="0.25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</row>
    <row r="69" spans="1:16" ht="15" customHeight="1" x14ac:dyDescent="0.2">
      <c r="A69" s="62"/>
      <c r="B69" s="272" t="s">
        <v>5</v>
      </c>
      <c r="C69" s="274" t="s">
        <v>83</v>
      </c>
      <c r="D69" s="275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6"/>
    </row>
    <row r="70" spans="1:16" ht="49.5" customHeight="1" x14ac:dyDescent="0.2">
      <c r="A70" s="62"/>
      <c r="B70" s="273"/>
      <c r="C70" s="277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9"/>
    </row>
    <row r="71" spans="1:16" ht="15" customHeight="1" x14ac:dyDescent="0.2">
      <c r="A71" s="62"/>
      <c r="B71" s="273"/>
      <c r="C71" s="280" t="s">
        <v>84</v>
      </c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2"/>
    </row>
    <row r="72" spans="1:16" ht="49.5" customHeight="1" x14ac:dyDescent="0.2">
      <c r="A72" s="62"/>
      <c r="B72" s="273"/>
      <c r="C72" s="277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9"/>
    </row>
    <row r="73" spans="1:16" ht="18" customHeight="1" x14ac:dyDescent="0.2">
      <c r="A73" s="62"/>
      <c r="B73" s="273"/>
      <c r="C73" s="280" t="s">
        <v>85</v>
      </c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2"/>
    </row>
    <row r="74" spans="1:16" ht="49.5" customHeight="1" x14ac:dyDescent="0.2">
      <c r="A74" s="62"/>
      <c r="B74" s="273"/>
      <c r="C74" s="277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9"/>
    </row>
    <row r="75" spans="1:16" ht="17.25" customHeight="1" x14ac:dyDescent="0.2">
      <c r="A75" s="62"/>
      <c r="B75" s="273"/>
      <c r="C75" s="280" t="s">
        <v>86</v>
      </c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2"/>
    </row>
    <row r="76" spans="1:16" ht="49.5" customHeight="1" thickBot="1" x14ac:dyDescent="0.25">
      <c r="A76" s="62"/>
      <c r="B76" s="306"/>
      <c r="C76" s="310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2"/>
    </row>
    <row r="77" spans="1:16" ht="30.75" customHeight="1" thickBot="1" x14ac:dyDescent="0.25">
      <c r="A77" s="62"/>
      <c r="B77" s="15" t="s">
        <v>40</v>
      </c>
      <c r="C77" s="211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8"/>
    </row>
    <row r="78" spans="1:16" ht="27.75" customHeight="1" thickBot="1" x14ac:dyDescent="0.25">
      <c r="A78" s="62"/>
      <c r="B78" s="15" t="s">
        <v>47</v>
      </c>
      <c r="C78" s="251" t="s">
        <v>48</v>
      </c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2"/>
    </row>
    <row r="79" spans="1:16" x14ac:dyDescent="0.2">
      <c r="B79" s="59"/>
    </row>
    <row r="80" spans="1:16" x14ac:dyDescent="0.2">
      <c r="B80" s="59"/>
    </row>
    <row r="81" spans="2:15" x14ac:dyDescent="0.2">
      <c r="B81" s="59"/>
      <c r="C81" s="88"/>
    </row>
    <row r="82" spans="2:15" hidden="1" x14ac:dyDescent="0.2">
      <c r="B82" s="59"/>
      <c r="C82" s="59">
        <v>2018</v>
      </c>
    </row>
    <row r="83" spans="2:15" hidden="1" x14ac:dyDescent="0.2">
      <c r="B83" s="59"/>
      <c r="C83" s="59">
        <v>2019</v>
      </c>
    </row>
    <row r="84" spans="2:15" x14ac:dyDescent="0.2">
      <c r="B84" s="59"/>
    </row>
    <row r="85" spans="2:15" x14ac:dyDescent="0.2">
      <c r="B85" s="59"/>
    </row>
    <row r="86" spans="2:15" x14ac:dyDescent="0.2">
      <c r="B86" s="59"/>
    </row>
    <row r="87" spans="2:15" x14ac:dyDescent="0.2">
      <c r="B87" s="59"/>
    </row>
    <row r="88" spans="2:15" x14ac:dyDescent="0.2">
      <c r="B88" s="59"/>
    </row>
    <row r="89" spans="2:15" s="60" customFormat="1" x14ac:dyDescent="0.2"/>
    <row r="90" spans="2:15" s="60" customFormat="1" x14ac:dyDescent="0.2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</row>
    <row r="91" spans="2:15" s="60" customFormat="1" x14ac:dyDescent="0.2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</row>
    <row r="92" spans="2:15" s="60" customFormat="1" x14ac:dyDescent="0.2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</row>
    <row r="93" spans="2:15" s="60" customFormat="1" x14ac:dyDescent="0.2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</row>
    <row r="94" spans="2:15" s="60" customFormat="1" x14ac:dyDescent="0.2">
      <c r="B94" s="90"/>
      <c r="C94" s="90"/>
      <c r="D94" s="90"/>
      <c r="E94" s="90"/>
      <c r="F94" s="90"/>
      <c r="G94" s="89"/>
      <c r="H94" s="89"/>
      <c r="I94" s="89"/>
      <c r="J94" s="89"/>
      <c r="K94" s="89"/>
      <c r="L94" s="89"/>
      <c r="M94" s="89"/>
      <c r="N94" s="89"/>
      <c r="O94" s="89"/>
    </row>
    <row r="95" spans="2:15" s="60" customFormat="1" x14ac:dyDescent="0.2">
      <c r="B95" s="90"/>
      <c r="C95" s="90"/>
      <c r="D95" s="90"/>
      <c r="E95" s="90"/>
      <c r="F95" s="90"/>
      <c r="G95" s="89"/>
      <c r="H95" s="89"/>
      <c r="I95" s="89"/>
      <c r="J95" s="89"/>
      <c r="K95" s="89"/>
      <c r="L95" s="89"/>
      <c r="M95" s="89"/>
      <c r="N95" s="89"/>
      <c r="O95" s="89"/>
    </row>
    <row r="96" spans="2:15" s="60" customFormat="1" x14ac:dyDescent="0.2">
      <c r="B96" s="90"/>
      <c r="C96" s="90"/>
      <c r="D96" s="90"/>
      <c r="E96" s="90"/>
      <c r="F96" s="90"/>
      <c r="G96" s="89"/>
      <c r="H96" s="89"/>
      <c r="I96" s="89"/>
      <c r="J96" s="89"/>
      <c r="K96" s="89"/>
      <c r="L96" s="89"/>
      <c r="M96" s="89"/>
      <c r="N96" s="89"/>
      <c r="O96" s="89"/>
    </row>
    <row r="97" spans="2:16" s="60" customFormat="1" x14ac:dyDescent="0.2">
      <c r="B97" s="90"/>
      <c r="C97" s="90"/>
      <c r="D97" s="90"/>
      <c r="E97" s="90"/>
      <c r="F97" s="90"/>
      <c r="G97" s="89"/>
      <c r="H97" s="89"/>
      <c r="I97" s="89"/>
      <c r="J97" s="89"/>
      <c r="K97" s="89"/>
      <c r="L97" s="89"/>
      <c r="M97" s="89"/>
      <c r="N97" s="89"/>
      <c r="O97" s="89"/>
    </row>
    <row r="98" spans="2:16" s="60" customFormat="1" x14ac:dyDescent="0.2">
      <c r="B98" s="90"/>
      <c r="C98" s="90"/>
      <c r="D98" s="90"/>
      <c r="E98" s="90"/>
      <c r="F98" s="90"/>
      <c r="G98" s="89"/>
      <c r="H98" s="89"/>
      <c r="I98" s="89"/>
      <c r="J98" s="89"/>
      <c r="K98" s="89"/>
      <c r="L98" s="89"/>
      <c r="M98" s="89"/>
      <c r="N98" s="89"/>
      <c r="O98" s="89"/>
    </row>
    <row r="99" spans="2:16" s="60" customFormat="1" x14ac:dyDescent="0.2">
      <c r="B99" s="90"/>
      <c r="C99" s="90"/>
      <c r="D99" s="90"/>
      <c r="E99" s="90"/>
      <c r="F99" s="90"/>
      <c r="G99" s="89"/>
      <c r="H99" s="89"/>
      <c r="I99" s="89"/>
      <c r="J99" s="89"/>
      <c r="K99" s="89"/>
      <c r="L99" s="89"/>
      <c r="M99" s="89"/>
      <c r="N99" s="89"/>
      <c r="O99" s="89"/>
    </row>
    <row r="100" spans="2:16" s="60" customFormat="1" x14ac:dyDescent="0.2">
      <c r="B100" s="90"/>
      <c r="C100" s="90"/>
      <c r="D100" s="90"/>
      <c r="E100" s="90"/>
      <c r="F100" s="90"/>
      <c r="G100" s="89"/>
      <c r="H100" s="89"/>
      <c r="I100" s="89"/>
      <c r="J100" s="89"/>
      <c r="K100" s="89"/>
      <c r="L100" s="89"/>
      <c r="M100" s="89"/>
      <c r="N100" s="89"/>
      <c r="O100" s="89"/>
      <c r="P100" s="92"/>
    </row>
    <row r="101" spans="2:16" s="60" customFormat="1" x14ac:dyDescent="0.2">
      <c r="B101" s="90"/>
      <c r="C101" s="90"/>
      <c r="D101" s="90"/>
      <c r="E101" s="90"/>
      <c r="F101" s="90"/>
      <c r="G101" s="89"/>
      <c r="H101" s="89"/>
      <c r="I101" s="89"/>
      <c r="J101" s="89"/>
      <c r="K101" s="89"/>
      <c r="L101" s="89"/>
      <c r="M101" s="89"/>
      <c r="N101" s="89"/>
      <c r="O101" s="89"/>
      <c r="P101" s="92"/>
    </row>
    <row r="102" spans="2:16" s="60" customFormat="1" x14ac:dyDescent="0.2">
      <c r="B102" s="90"/>
      <c r="C102" s="90"/>
      <c r="D102" s="90"/>
      <c r="E102" s="90"/>
      <c r="F102" s="90"/>
      <c r="G102" s="89"/>
      <c r="H102" s="89"/>
      <c r="I102" s="89"/>
      <c r="J102" s="89"/>
      <c r="K102" s="89"/>
      <c r="L102" s="89"/>
      <c r="M102" s="89"/>
      <c r="N102" s="89"/>
      <c r="O102" s="89"/>
      <c r="P102" s="92"/>
    </row>
    <row r="103" spans="2:16" s="60" customFormat="1" x14ac:dyDescent="0.2">
      <c r="B103" s="90"/>
      <c r="C103" s="90"/>
      <c r="D103" s="90"/>
      <c r="E103" s="90"/>
      <c r="F103" s="90"/>
      <c r="G103" s="89"/>
      <c r="H103" s="89"/>
      <c r="I103" s="89"/>
      <c r="J103" s="89"/>
      <c r="K103" s="89"/>
      <c r="L103" s="89"/>
      <c r="M103" s="89"/>
      <c r="N103" s="89"/>
      <c r="O103" s="89"/>
      <c r="P103" s="92"/>
    </row>
    <row r="104" spans="2:16" s="60" customFormat="1" x14ac:dyDescent="0.2">
      <c r="B104" s="93"/>
      <c r="C104" s="93"/>
      <c r="D104" s="90"/>
      <c r="E104" s="90"/>
      <c r="F104" s="90"/>
      <c r="G104" s="89"/>
      <c r="H104" s="89"/>
      <c r="I104" s="89"/>
      <c r="J104" s="89"/>
      <c r="K104" s="89"/>
      <c r="L104" s="89"/>
      <c r="M104" s="89"/>
      <c r="N104" s="89"/>
      <c r="O104" s="89"/>
      <c r="P104" s="92"/>
    </row>
    <row r="105" spans="2:16" s="60" customFormat="1" x14ac:dyDescent="0.2">
      <c r="B105" s="93"/>
      <c r="C105" s="93"/>
      <c r="D105" s="90"/>
      <c r="E105" s="90"/>
      <c r="F105" s="90"/>
      <c r="G105" s="89"/>
      <c r="H105" s="89"/>
      <c r="I105" s="89"/>
      <c r="J105" s="89"/>
      <c r="K105" s="89"/>
      <c r="L105" s="89"/>
      <c r="M105" s="89"/>
      <c r="N105" s="89"/>
      <c r="O105" s="89"/>
      <c r="P105" s="92"/>
    </row>
    <row r="106" spans="2:16" s="60" customFormat="1" x14ac:dyDescent="0.2">
      <c r="B106" s="93"/>
      <c r="C106" s="93"/>
      <c r="D106" s="90"/>
      <c r="E106" s="90"/>
      <c r="F106" s="90"/>
      <c r="G106" s="89"/>
      <c r="H106" s="89"/>
      <c r="I106" s="89"/>
      <c r="J106" s="89"/>
      <c r="K106" s="89"/>
      <c r="L106" s="89"/>
      <c r="M106" s="89"/>
      <c r="N106" s="89"/>
      <c r="O106" s="89"/>
      <c r="P106" s="92"/>
    </row>
    <row r="107" spans="2:16" s="60" customFormat="1" x14ac:dyDescent="0.2">
      <c r="B107" s="90"/>
      <c r="C107" s="93"/>
      <c r="D107" s="90"/>
      <c r="E107" s="90"/>
      <c r="F107" s="90"/>
      <c r="G107" s="89"/>
      <c r="H107" s="89"/>
      <c r="I107" s="89"/>
      <c r="J107" s="89"/>
      <c r="K107" s="89"/>
      <c r="L107" s="89"/>
      <c r="M107" s="94"/>
      <c r="N107" s="89"/>
      <c r="O107" s="89"/>
      <c r="P107" s="92"/>
    </row>
    <row r="108" spans="2:16" s="60" customFormat="1" x14ac:dyDescent="0.2">
      <c r="B108" s="90"/>
      <c r="C108" s="93"/>
      <c r="D108" s="90"/>
      <c r="E108" s="90"/>
      <c r="F108" s="90"/>
      <c r="G108" s="89"/>
      <c r="H108" s="89"/>
      <c r="I108" s="89"/>
      <c r="J108" s="89"/>
      <c r="K108" s="89"/>
      <c r="L108" s="89"/>
      <c r="M108" s="89"/>
      <c r="N108" s="89" t="s">
        <v>44</v>
      </c>
      <c r="O108" s="89"/>
      <c r="P108" s="92"/>
    </row>
    <row r="109" spans="2:16" s="60" customFormat="1" x14ac:dyDescent="0.2">
      <c r="B109" s="90"/>
      <c r="C109" s="93"/>
      <c r="D109" s="90"/>
      <c r="E109" s="90"/>
      <c r="F109" s="90"/>
      <c r="G109" s="89"/>
      <c r="H109" s="89"/>
      <c r="I109" s="89"/>
      <c r="J109" s="89"/>
      <c r="K109" s="89"/>
      <c r="L109" s="89"/>
      <c r="M109" s="89"/>
      <c r="N109" s="89"/>
      <c r="O109" s="89"/>
      <c r="P109" s="92"/>
    </row>
    <row r="110" spans="2:16" s="60" customFormat="1" x14ac:dyDescent="0.2">
      <c r="B110" s="90"/>
      <c r="C110" s="93"/>
      <c r="D110" s="90"/>
      <c r="E110" s="90"/>
      <c r="F110" s="90"/>
      <c r="G110" s="89"/>
      <c r="H110" s="89"/>
      <c r="I110" s="89"/>
      <c r="J110" s="89"/>
      <c r="K110" s="89"/>
      <c r="L110" s="89"/>
      <c r="M110" s="89"/>
      <c r="N110" s="89"/>
      <c r="O110" s="89"/>
      <c r="P110" s="92"/>
    </row>
    <row r="111" spans="2:16" s="60" customFormat="1" x14ac:dyDescent="0.2">
      <c r="B111" s="90"/>
      <c r="C111" s="90"/>
      <c r="D111" s="90"/>
      <c r="E111" s="90"/>
      <c r="F111" s="90"/>
      <c r="G111" s="89"/>
      <c r="H111" s="89"/>
      <c r="I111" s="89"/>
      <c r="J111" s="89"/>
      <c r="K111" s="89"/>
      <c r="L111" s="89"/>
      <c r="M111" s="89"/>
      <c r="N111" s="89"/>
      <c r="O111" s="89"/>
      <c r="P111" s="92"/>
    </row>
    <row r="112" spans="2:16" s="60" customFormat="1" x14ac:dyDescent="0.2">
      <c r="B112" s="90"/>
      <c r="C112" s="90"/>
      <c r="D112" s="90"/>
      <c r="E112" s="90"/>
      <c r="F112" s="90"/>
      <c r="G112" s="89"/>
      <c r="H112" s="89"/>
      <c r="I112" s="89"/>
      <c r="J112" s="89"/>
      <c r="K112" s="89"/>
      <c r="L112" s="89"/>
      <c r="M112" s="89"/>
      <c r="N112" s="89"/>
      <c r="O112" s="89"/>
      <c r="P112" s="92"/>
    </row>
    <row r="113" spans="2:16" s="60" customFormat="1" x14ac:dyDescent="0.2">
      <c r="B113" s="90"/>
      <c r="C113" s="90"/>
      <c r="D113" s="90"/>
      <c r="E113" s="90"/>
      <c r="F113" s="90"/>
      <c r="G113" s="89"/>
      <c r="H113" s="89"/>
      <c r="I113" s="89"/>
      <c r="J113" s="89"/>
      <c r="K113" s="89"/>
      <c r="L113" s="89"/>
      <c r="M113" s="89"/>
      <c r="N113" s="89"/>
      <c r="O113" s="89"/>
      <c r="P113" s="92"/>
    </row>
    <row r="114" spans="2:16" s="60" customFormat="1" ht="12.75" customHeight="1" x14ac:dyDescent="0.2">
      <c r="B114" s="90"/>
      <c r="C114" s="90"/>
      <c r="D114" s="90"/>
      <c r="E114" s="90"/>
      <c r="F114" s="90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2:16" s="60" customFormat="1" x14ac:dyDescent="0.2">
      <c r="B115" s="90"/>
      <c r="C115" s="90"/>
      <c r="D115" s="90"/>
      <c r="E115" s="90"/>
      <c r="F115" s="90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2:16" s="60" customFormat="1" x14ac:dyDescent="0.2">
      <c r="B116" s="90"/>
      <c r="C116" s="90"/>
      <c r="D116" s="90"/>
      <c r="E116" s="90"/>
      <c r="F116" s="90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2:16" s="60" customFormat="1" x14ac:dyDescent="0.2">
      <c r="B117" s="90"/>
      <c r="C117" s="90"/>
      <c r="D117" s="90"/>
      <c r="E117" s="90"/>
      <c r="F117" s="90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2:16" s="60" customFormat="1" x14ac:dyDescent="0.2">
      <c r="B118" s="90"/>
      <c r="C118" s="90"/>
      <c r="D118" s="90"/>
      <c r="E118" s="90"/>
      <c r="F118" s="90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2:16" s="60" customFormat="1" x14ac:dyDescent="0.2">
      <c r="B119" s="5"/>
      <c r="C119" s="90"/>
      <c r="D119" s="90"/>
      <c r="E119" s="90"/>
      <c r="F119" s="90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2:16" s="60" customFormat="1" x14ac:dyDescent="0.2">
      <c r="B120" s="5"/>
      <c r="C120" s="90"/>
      <c r="D120" s="90"/>
      <c r="E120" s="90"/>
      <c r="F120" s="90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2:16" s="60" customFormat="1" x14ac:dyDescent="0.2">
      <c r="B121" s="5"/>
      <c r="C121" s="90"/>
      <c r="D121" s="90"/>
      <c r="E121" s="90"/>
      <c r="F121" s="90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2:16" s="60" customFormat="1" x14ac:dyDescent="0.2">
      <c r="B122" s="5"/>
      <c r="C122" s="90"/>
      <c r="D122" s="90"/>
      <c r="E122" s="90"/>
      <c r="F122" s="90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2:16" s="60" customFormat="1" x14ac:dyDescent="0.2">
      <c r="B123" s="5"/>
      <c r="C123" s="90"/>
      <c r="D123" s="90"/>
      <c r="E123" s="90"/>
      <c r="F123" s="90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2:16" s="60" customFormat="1" x14ac:dyDescent="0.2">
      <c r="B124" s="5"/>
      <c r="C124" s="90"/>
      <c r="D124" s="90"/>
      <c r="E124" s="90"/>
      <c r="F124" s="90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2:16" s="60" customFormat="1" x14ac:dyDescent="0.2">
      <c r="B125" s="5"/>
      <c r="C125" s="90"/>
      <c r="D125" s="90"/>
      <c r="E125" s="90"/>
      <c r="F125" s="90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2:16" s="60" customFormat="1" x14ac:dyDescent="0.2">
      <c r="B126" s="6"/>
      <c r="C126" s="90"/>
      <c r="D126" s="90"/>
      <c r="E126" s="90"/>
      <c r="F126" s="90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2:16" s="60" customFormat="1" x14ac:dyDescent="0.2">
      <c r="B127" s="6"/>
      <c r="C127" s="90"/>
      <c r="D127" s="90"/>
      <c r="E127" s="90"/>
      <c r="F127" s="90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2:16" s="60" customFormat="1" x14ac:dyDescent="0.2">
      <c r="B128" s="90"/>
      <c r="C128" s="90"/>
      <c r="D128" s="90"/>
      <c r="E128" s="90"/>
      <c r="F128" s="90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2:16" s="60" customFormat="1" x14ac:dyDescent="0.2">
      <c r="B129" s="12" t="s">
        <v>101</v>
      </c>
      <c r="C129" s="90"/>
      <c r="D129" s="90"/>
      <c r="E129" s="90"/>
      <c r="F129" s="90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2:16" s="60" customFormat="1" x14ac:dyDescent="0.2">
      <c r="B130" s="12" t="s">
        <v>102</v>
      </c>
      <c r="C130" s="90"/>
      <c r="D130" s="90"/>
      <c r="E130" s="90"/>
      <c r="F130" s="90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2:16" s="60" customFormat="1" x14ac:dyDescent="0.2">
      <c r="B131" s="12" t="s">
        <v>103</v>
      </c>
      <c r="C131" s="90"/>
      <c r="D131" s="90"/>
      <c r="E131" s="90"/>
      <c r="F131" s="90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2:16" s="60" customFormat="1" x14ac:dyDescent="0.2">
      <c r="B132" s="12" t="s">
        <v>105</v>
      </c>
      <c r="C132" s="90"/>
      <c r="D132" s="90"/>
      <c r="E132" s="90"/>
      <c r="F132" s="90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2:16" s="60" customFormat="1" x14ac:dyDescent="0.2">
      <c r="B133" s="13" t="s">
        <v>104</v>
      </c>
      <c r="C133" s="90"/>
      <c r="D133" s="90"/>
      <c r="E133" s="90"/>
      <c r="F133" s="90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2:16" s="60" customFormat="1" x14ac:dyDescent="0.2">
      <c r="B134" s="11"/>
      <c r="C134" s="90"/>
      <c r="D134" s="90"/>
      <c r="E134" s="90"/>
      <c r="F134" s="90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2:16" s="60" customFormat="1" x14ac:dyDescent="0.2">
      <c r="B135" s="9"/>
      <c r="C135" s="90"/>
      <c r="D135" s="90"/>
      <c r="E135" s="90"/>
      <c r="F135" s="90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2:16" s="60" customFormat="1" x14ac:dyDescent="0.2">
      <c r="B136" s="9"/>
      <c r="C136" s="90"/>
      <c r="D136" s="90"/>
      <c r="E136" s="90"/>
      <c r="F136" s="90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2:16" s="60" customFormat="1" x14ac:dyDescent="0.2">
      <c r="B137" s="5"/>
      <c r="C137" s="90"/>
      <c r="D137" s="90"/>
      <c r="E137" s="90"/>
      <c r="F137" s="90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2:16" s="62" customFormat="1" x14ac:dyDescent="0.2">
      <c r="B138" s="5"/>
      <c r="C138" s="90"/>
      <c r="D138" s="90"/>
      <c r="E138" s="90"/>
      <c r="F138" s="90"/>
      <c r="G138" s="89"/>
      <c r="H138" s="89"/>
      <c r="I138" s="89"/>
      <c r="J138" s="89"/>
      <c r="K138" s="89"/>
      <c r="L138" s="89"/>
      <c r="M138" s="89"/>
      <c r="N138" s="89"/>
      <c r="O138" s="89"/>
      <c r="P138" s="60"/>
    </row>
    <row r="139" spans="2:16" s="62" customFormat="1" hidden="1" x14ac:dyDescent="0.2">
      <c r="B139" s="90" t="s">
        <v>25</v>
      </c>
      <c r="C139" s="90"/>
      <c r="D139" s="90"/>
      <c r="E139" s="90"/>
      <c r="F139" s="90"/>
      <c r="G139" s="89"/>
      <c r="H139" s="89"/>
      <c r="I139" s="89"/>
      <c r="J139" s="89"/>
      <c r="K139" s="89"/>
      <c r="L139" s="89"/>
      <c r="M139" s="89"/>
      <c r="N139" s="89"/>
      <c r="O139" s="89"/>
      <c r="P139" s="60"/>
    </row>
    <row r="140" spans="2:16" s="62" customFormat="1" hidden="1" x14ac:dyDescent="0.2">
      <c r="B140" s="93" t="s">
        <v>33</v>
      </c>
      <c r="C140" s="90"/>
      <c r="D140" s="90"/>
      <c r="E140" s="90"/>
      <c r="F140" s="90"/>
      <c r="G140" s="89"/>
      <c r="H140" s="89"/>
      <c r="I140" s="89"/>
      <c r="J140" s="89"/>
      <c r="K140" s="89"/>
      <c r="L140" s="89"/>
      <c r="M140" s="89"/>
      <c r="N140" s="89"/>
      <c r="O140" s="89"/>
      <c r="P140" s="60"/>
    </row>
    <row r="141" spans="2:16" s="62" customFormat="1" hidden="1" x14ac:dyDescent="0.2">
      <c r="B141" s="93" t="s">
        <v>73</v>
      </c>
      <c r="C141" s="90"/>
      <c r="D141" s="90"/>
      <c r="E141" s="90"/>
      <c r="F141" s="90"/>
      <c r="G141" s="89"/>
      <c r="H141" s="89"/>
      <c r="I141" s="89"/>
      <c r="J141" s="89"/>
      <c r="K141" s="89"/>
      <c r="L141" s="89"/>
      <c r="M141" s="89"/>
      <c r="N141" s="89"/>
      <c r="O141" s="89"/>
      <c r="P141" s="60"/>
    </row>
    <row r="142" spans="2:16" s="62" customFormat="1" hidden="1" x14ac:dyDescent="0.2">
      <c r="B142" s="93" t="s">
        <v>26</v>
      </c>
      <c r="C142" s="90"/>
      <c r="D142" s="90"/>
      <c r="E142" s="90"/>
      <c r="F142" s="90"/>
      <c r="G142" s="89"/>
      <c r="H142" s="89"/>
      <c r="I142" s="89"/>
      <c r="J142" s="89"/>
      <c r="K142" s="89"/>
      <c r="L142" s="89"/>
      <c r="M142" s="89"/>
      <c r="N142" s="89"/>
      <c r="O142" s="89"/>
      <c r="P142" s="60"/>
    </row>
    <row r="143" spans="2:16" s="62" customFormat="1" hidden="1" x14ac:dyDescent="0.2">
      <c r="B143" s="93" t="s">
        <v>79</v>
      </c>
      <c r="C143" s="90"/>
      <c r="D143" s="90"/>
      <c r="E143" s="90"/>
      <c r="F143" s="90"/>
      <c r="G143" s="89"/>
      <c r="H143" s="89"/>
      <c r="I143" s="89"/>
      <c r="J143" s="89"/>
      <c r="K143" s="89"/>
      <c r="L143" s="89"/>
      <c r="M143" s="89"/>
      <c r="N143" s="89"/>
      <c r="O143" s="89"/>
      <c r="P143" s="60"/>
    </row>
    <row r="144" spans="2:16" s="62" customFormat="1" hidden="1" x14ac:dyDescent="0.2">
      <c r="B144" s="93" t="s">
        <v>98</v>
      </c>
      <c r="C144" s="90"/>
      <c r="D144" s="90"/>
      <c r="E144" s="90"/>
      <c r="F144" s="90"/>
      <c r="G144" s="89"/>
      <c r="H144" s="89"/>
      <c r="I144" s="89"/>
      <c r="J144" s="89"/>
      <c r="K144" s="89"/>
      <c r="L144" s="89"/>
      <c r="M144" s="89"/>
      <c r="N144" s="89"/>
      <c r="O144" s="89"/>
      <c r="P144" s="60"/>
    </row>
    <row r="145" spans="1:16" s="62" customFormat="1" hidden="1" x14ac:dyDescent="0.2">
      <c r="B145" s="93" t="s">
        <v>81</v>
      </c>
      <c r="C145" s="90"/>
      <c r="D145" s="90"/>
      <c r="E145" s="90"/>
      <c r="F145" s="90"/>
      <c r="G145" s="89"/>
      <c r="H145" s="89"/>
      <c r="I145" s="89"/>
      <c r="J145" s="89"/>
      <c r="K145" s="89"/>
      <c r="L145" s="89"/>
      <c r="M145" s="89"/>
      <c r="N145" s="89"/>
      <c r="O145" s="89"/>
      <c r="P145" s="60"/>
    </row>
    <row r="146" spans="1:16" s="62" customFormat="1" hidden="1" x14ac:dyDescent="0.2">
      <c r="B146" s="93" t="s">
        <v>31</v>
      </c>
      <c r="C146" s="90"/>
      <c r="D146" s="90"/>
      <c r="E146" s="90"/>
      <c r="F146" s="90"/>
      <c r="G146" s="89"/>
      <c r="H146" s="89"/>
      <c r="I146" s="89"/>
      <c r="J146" s="89"/>
      <c r="K146" s="89"/>
      <c r="L146" s="89"/>
      <c r="M146" s="89"/>
      <c r="N146" s="89"/>
      <c r="O146" s="89"/>
      <c r="P146" s="60"/>
    </row>
    <row r="147" spans="1:16" s="62" customFormat="1" hidden="1" x14ac:dyDescent="0.2">
      <c r="B147" s="93" t="s">
        <v>70</v>
      </c>
      <c r="C147" s="90"/>
      <c r="D147" s="90"/>
      <c r="E147" s="90"/>
      <c r="F147" s="90"/>
      <c r="G147" s="89"/>
      <c r="H147" s="89"/>
      <c r="I147" s="89"/>
      <c r="J147" s="89"/>
      <c r="K147" s="89"/>
      <c r="L147" s="89"/>
      <c r="M147" s="89"/>
      <c r="N147" s="89"/>
      <c r="O147" s="89"/>
      <c r="P147" s="60"/>
    </row>
    <row r="148" spans="1:16" s="62" customFormat="1" hidden="1" x14ac:dyDescent="0.2">
      <c r="B148" s="93" t="s">
        <v>74</v>
      </c>
      <c r="C148" s="90"/>
      <c r="D148" s="90"/>
      <c r="E148" s="90"/>
      <c r="F148" s="90"/>
      <c r="G148" s="89"/>
      <c r="H148" s="89"/>
      <c r="I148" s="89"/>
      <c r="J148" s="89"/>
      <c r="K148" s="89"/>
      <c r="L148" s="89"/>
      <c r="M148" s="89"/>
      <c r="N148" s="89"/>
      <c r="O148" s="89"/>
      <c r="P148" s="60"/>
    </row>
    <row r="149" spans="1:16" s="60" customFormat="1" hidden="1" x14ac:dyDescent="0.2">
      <c r="A149" s="59"/>
      <c r="B149" s="8" t="s">
        <v>95</v>
      </c>
      <c r="C149" s="90"/>
      <c r="D149" s="90"/>
      <c r="E149" s="90"/>
      <c r="F149" s="90"/>
      <c r="G149" s="89"/>
      <c r="H149" s="89"/>
      <c r="I149" s="89"/>
      <c r="J149" s="89"/>
      <c r="K149" s="89"/>
      <c r="L149" s="89"/>
      <c r="M149" s="89"/>
      <c r="N149" s="89"/>
      <c r="O149" s="89"/>
    </row>
    <row r="150" spans="1:16" s="60" customFormat="1" hidden="1" x14ac:dyDescent="0.2">
      <c r="A150" s="59"/>
      <c r="B150" s="93" t="s">
        <v>72</v>
      </c>
      <c r="C150" s="90"/>
      <c r="D150" s="90"/>
      <c r="E150" s="90"/>
      <c r="F150" s="90"/>
      <c r="G150" s="89"/>
      <c r="H150" s="89"/>
      <c r="I150" s="89"/>
      <c r="J150" s="89"/>
      <c r="K150" s="89"/>
      <c r="L150" s="89"/>
      <c r="M150" s="89"/>
      <c r="N150" s="89"/>
      <c r="O150" s="89"/>
    </row>
    <row r="151" spans="1:16" s="60" customFormat="1" hidden="1" x14ac:dyDescent="0.2">
      <c r="A151" s="59"/>
      <c r="B151" s="93" t="s">
        <v>77</v>
      </c>
      <c r="C151" s="90"/>
      <c r="D151" s="90"/>
      <c r="E151" s="90"/>
      <c r="F151" s="90"/>
      <c r="G151" s="89"/>
      <c r="H151" s="89"/>
      <c r="I151" s="89"/>
      <c r="J151" s="89"/>
      <c r="K151" s="89"/>
      <c r="L151" s="89"/>
      <c r="M151" s="89"/>
      <c r="N151" s="89"/>
      <c r="O151" s="89"/>
    </row>
    <row r="152" spans="1:16" s="60" customFormat="1" hidden="1" x14ac:dyDescent="0.2">
      <c r="A152" s="59"/>
      <c r="B152" s="93" t="s">
        <v>80</v>
      </c>
      <c r="C152" s="90"/>
      <c r="D152" s="90"/>
      <c r="E152" s="90"/>
      <c r="F152" s="90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1:16" s="60" customFormat="1" hidden="1" x14ac:dyDescent="0.2">
      <c r="A153" s="59"/>
      <c r="B153" s="93" t="s">
        <v>78</v>
      </c>
      <c r="C153" s="90"/>
      <c r="D153" s="90"/>
      <c r="E153" s="90"/>
      <c r="F153" s="90"/>
      <c r="G153" s="89"/>
      <c r="H153" s="89"/>
      <c r="I153" s="89"/>
      <c r="J153" s="89"/>
      <c r="K153" s="89"/>
      <c r="L153" s="89"/>
      <c r="M153" s="89"/>
      <c r="N153" s="89"/>
      <c r="O153" s="89"/>
    </row>
    <row r="154" spans="1:16" s="60" customFormat="1" hidden="1" x14ac:dyDescent="0.2">
      <c r="A154" s="59"/>
      <c r="B154" s="93" t="s">
        <v>75</v>
      </c>
      <c r="C154" s="90"/>
      <c r="D154" s="90"/>
      <c r="E154" s="90"/>
      <c r="F154" s="90"/>
      <c r="G154" s="89"/>
      <c r="H154" s="89"/>
      <c r="I154" s="89"/>
      <c r="J154" s="89"/>
      <c r="K154" s="89"/>
      <c r="L154" s="89"/>
      <c r="M154" s="89"/>
      <c r="N154" s="89"/>
      <c r="O154" s="89"/>
    </row>
    <row r="155" spans="1:16" s="60" customFormat="1" hidden="1" x14ac:dyDescent="0.2">
      <c r="A155" s="59"/>
      <c r="B155" s="93" t="s">
        <v>68</v>
      </c>
      <c r="C155" s="90"/>
      <c r="D155" s="90"/>
      <c r="E155" s="90"/>
      <c r="F155" s="90"/>
      <c r="G155" s="89"/>
      <c r="H155" s="89"/>
      <c r="I155" s="89"/>
      <c r="J155" s="89"/>
      <c r="K155" s="89"/>
      <c r="L155" s="89"/>
      <c r="M155" s="89"/>
      <c r="N155" s="89"/>
      <c r="O155" s="89"/>
    </row>
    <row r="156" spans="1:16" s="60" customFormat="1" hidden="1" x14ac:dyDescent="0.2">
      <c r="A156" s="59"/>
      <c r="B156" s="93" t="s">
        <v>76</v>
      </c>
      <c r="C156" s="90"/>
      <c r="D156" s="90"/>
      <c r="E156" s="90"/>
      <c r="F156" s="90"/>
      <c r="G156" s="89"/>
      <c r="H156" s="89"/>
      <c r="I156" s="89"/>
      <c r="J156" s="89"/>
      <c r="K156" s="89"/>
      <c r="L156" s="89"/>
      <c r="M156" s="89"/>
      <c r="N156" s="89"/>
      <c r="O156" s="89"/>
    </row>
    <row r="157" spans="1:16" s="60" customFormat="1" hidden="1" x14ac:dyDescent="0.2">
      <c r="A157" s="59"/>
      <c r="B157" s="93" t="s">
        <v>69</v>
      </c>
      <c r="C157" s="90"/>
      <c r="D157" s="90"/>
      <c r="E157" s="90"/>
      <c r="F157" s="90"/>
      <c r="G157" s="89"/>
      <c r="H157" s="89"/>
      <c r="I157" s="89"/>
      <c r="J157" s="89"/>
      <c r="K157" s="89"/>
      <c r="L157" s="89"/>
      <c r="M157" s="89"/>
      <c r="N157" s="89"/>
      <c r="O157" s="89"/>
    </row>
    <row r="158" spans="1:16" s="60" customFormat="1" hidden="1" x14ac:dyDescent="0.2">
      <c r="A158" s="59"/>
      <c r="B158" s="93" t="s">
        <v>71</v>
      </c>
      <c r="C158" s="90"/>
      <c r="D158" s="90"/>
      <c r="E158" s="90"/>
      <c r="F158" s="90"/>
      <c r="G158" s="89"/>
      <c r="H158" s="89"/>
      <c r="I158" s="89"/>
      <c r="J158" s="89"/>
      <c r="K158" s="89"/>
      <c r="L158" s="89"/>
      <c r="M158" s="89"/>
      <c r="N158" s="89"/>
      <c r="O158" s="89"/>
    </row>
    <row r="159" spans="1:16" s="60" customFormat="1" hidden="1" x14ac:dyDescent="0.2">
      <c r="A159" s="59"/>
      <c r="B159" s="93" t="s">
        <v>29</v>
      </c>
      <c r="C159" s="90"/>
      <c r="D159" s="90"/>
      <c r="E159" s="90"/>
      <c r="F159" s="90"/>
      <c r="G159" s="89"/>
      <c r="H159" s="89"/>
      <c r="I159" s="89"/>
      <c r="J159" s="89"/>
      <c r="K159" s="89"/>
      <c r="L159" s="89"/>
      <c r="M159" s="89"/>
      <c r="N159" s="89"/>
      <c r="O159" s="89"/>
    </row>
    <row r="160" spans="1:16" s="60" customFormat="1" hidden="1" x14ac:dyDescent="0.2">
      <c r="A160" s="59"/>
      <c r="B160" s="93" t="s">
        <v>32</v>
      </c>
      <c r="C160" s="90"/>
      <c r="D160" s="90"/>
      <c r="E160" s="90"/>
      <c r="F160" s="90"/>
      <c r="G160" s="89"/>
      <c r="H160" s="89"/>
      <c r="I160" s="89"/>
      <c r="J160" s="89"/>
      <c r="K160" s="89"/>
      <c r="L160" s="89"/>
      <c r="M160" s="89"/>
      <c r="N160" s="89"/>
      <c r="O160" s="89"/>
    </row>
    <row r="161" spans="1:16" s="60" customFormat="1" hidden="1" x14ac:dyDescent="0.2">
      <c r="A161" s="59"/>
      <c r="B161" s="93" t="s">
        <v>28</v>
      </c>
      <c r="C161" s="90"/>
      <c r="D161" s="90"/>
      <c r="E161" s="90"/>
      <c r="F161" s="90"/>
      <c r="G161" s="89"/>
      <c r="H161" s="89"/>
      <c r="I161" s="89"/>
      <c r="J161" s="89"/>
      <c r="K161" s="89"/>
      <c r="L161" s="89"/>
      <c r="M161" s="89"/>
      <c r="N161" s="89"/>
      <c r="O161" s="89"/>
    </row>
    <row r="162" spans="1:16" s="60" customFormat="1" hidden="1" x14ac:dyDescent="0.2">
      <c r="A162" s="59"/>
      <c r="B162" s="93" t="s">
        <v>30</v>
      </c>
      <c r="C162" s="90"/>
      <c r="D162" s="90"/>
      <c r="E162" s="90"/>
      <c r="F162" s="90"/>
      <c r="G162" s="89"/>
      <c r="H162" s="89"/>
      <c r="I162" s="89"/>
      <c r="J162" s="89"/>
      <c r="K162" s="89"/>
      <c r="L162" s="89"/>
      <c r="M162" s="89"/>
      <c r="N162" s="89"/>
      <c r="O162" s="89"/>
    </row>
    <row r="163" spans="1:16" s="60" customFormat="1" hidden="1" x14ac:dyDescent="0.2">
      <c r="A163" s="59"/>
      <c r="B163" s="93" t="s">
        <v>54</v>
      </c>
      <c r="C163" s="90"/>
      <c r="D163" s="90"/>
      <c r="E163" s="90"/>
      <c r="F163" s="90"/>
      <c r="G163" s="89"/>
      <c r="H163" s="89"/>
      <c r="I163" s="89"/>
      <c r="J163" s="89"/>
      <c r="K163" s="89"/>
      <c r="L163" s="89"/>
      <c r="M163" s="89"/>
      <c r="N163" s="89"/>
      <c r="O163" s="89"/>
    </row>
    <row r="164" spans="1:16" s="60" customFormat="1" hidden="1" x14ac:dyDescent="0.2">
      <c r="A164" s="59"/>
      <c r="B164" s="93" t="s">
        <v>53</v>
      </c>
      <c r="C164" s="90"/>
      <c r="D164" s="90"/>
      <c r="E164" s="90"/>
      <c r="F164" s="90"/>
      <c r="G164" s="89"/>
      <c r="H164" s="89"/>
      <c r="I164" s="89"/>
      <c r="J164" s="89"/>
      <c r="K164" s="89"/>
      <c r="L164" s="89"/>
      <c r="M164" s="89"/>
      <c r="N164" s="89"/>
      <c r="O164" s="89"/>
    </row>
    <row r="165" spans="1:16" s="60" customFormat="1" hidden="1" x14ac:dyDescent="0.2">
      <c r="A165" s="59"/>
      <c r="B165" s="93" t="s">
        <v>27</v>
      </c>
      <c r="C165" s="90"/>
      <c r="D165" s="90"/>
      <c r="E165" s="90"/>
      <c r="F165" s="90"/>
      <c r="G165" s="89"/>
      <c r="H165" s="89"/>
      <c r="I165" s="89"/>
      <c r="J165" s="89"/>
      <c r="K165" s="89"/>
      <c r="L165" s="89"/>
      <c r="M165" s="89"/>
      <c r="N165" s="89"/>
      <c r="O165" s="89"/>
    </row>
    <row r="166" spans="1:16" s="60" customFormat="1" hidden="1" x14ac:dyDescent="0.2">
      <c r="A166" s="59"/>
      <c r="B166" s="93" t="s">
        <v>52</v>
      </c>
      <c r="C166" s="90"/>
      <c r="D166" s="90"/>
      <c r="E166" s="90"/>
      <c r="F166" s="90"/>
      <c r="G166" s="89"/>
      <c r="H166" s="89"/>
      <c r="I166" s="89"/>
      <c r="J166" s="89"/>
      <c r="K166" s="89"/>
      <c r="L166" s="89"/>
      <c r="M166" s="89"/>
      <c r="N166" s="89"/>
      <c r="O166" s="89"/>
    </row>
    <row r="167" spans="1:16" s="60" customFormat="1" x14ac:dyDescent="0.2">
      <c r="A167" s="59"/>
      <c r="B167" s="90"/>
      <c r="C167" s="90"/>
      <c r="D167" s="90"/>
      <c r="E167" s="90"/>
      <c r="F167" s="90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1:16" s="60" customFormat="1" x14ac:dyDescent="0.2">
      <c r="A168" s="59"/>
      <c r="B168" s="90"/>
      <c r="C168" s="90"/>
      <c r="D168" s="90"/>
      <c r="E168" s="90"/>
      <c r="F168" s="90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1:16" s="60" customFormat="1" x14ac:dyDescent="0.2">
      <c r="A169" s="59"/>
      <c r="B169" s="90"/>
      <c r="C169" s="90"/>
      <c r="D169" s="90"/>
      <c r="E169" s="90"/>
      <c r="F169" s="90"/>
      <c r="G169" s="89"/>
      <c r="H169" s="89"/>
      <c r="I169" s="89"/>
      <c r="J169" s="89"/>
      <c r="K169" s="89"/>
      <c r="L169" s="89"/>
      <c r="M169" s="89"/>
      <c r="N169" s="89"/>
      <c r="O169" s="89"/>
    </row>
    <row r="170" spans="1:16" s="60" customFormat="1" hidden="1" x14ac:dyDescent="0.2">
      <c r="A170" s="59"/>
      <c r="B170" s="90" t="s">
        <v>96</v>
      </c>
      <c r="C170" s="90"/>
      <c r="D170" s="90"/>
      <c r="E170" s="90"/>
      <c r="F170" s="90"/>
      <c r="G170" s="89"/>
      <c r="H170" s="89"/>
      <c r="I170" s="89"/>
      <c r="J170" s="89"/>
      <c r="K170" s="89"/>
      <c r="L170" s="89"/>
      <c r="M170" s="89"/>
      <c r="N170" s="89"/>
      <c r="O170" s="89"/>
    </row>
    <row r="171" spans="1:16" s="60" customFormat="1" hidden="1" x14ac:dyDescent="0.2">
      <c r="A171" s="59"/>
      <c r="B171" s="93" t="s">
        <v>43</v>
      </c>
      <c r="C171" s="90"/>
      <c r="D171" s="90"/>
      <c r="E171" s="90"/>
      <c r="F171" s="90"/>
      <c r="G171" s="89"/>
      <c r="H171" s="89"/>
      <c r="I171" s="89"/>
      <c r="J171" s="89"/>
      <c r="K171" s="89"/>
      <c r="L171" s="89"/>
      <c r="M171" s="89"/>
      <c r="N171" s="89"/>
      <c r="O171" s="89"/>
      <c r="P171" s="59"/>
    </row>
    <row r="172" spans="1:16" s="60" customFormat="1" hidden="1" x14ac:dyDescent="0.2">
      <c r="A172" s="59"/>
      <c r="B172" s="93" t="s">
        <v>48</v>
      </c>
      <c r="C172" s="90"/>
      <c r="D172" s="90"/>
      <c r="E172" s="90"/>
      <c r="F172" s="90"/>
      <c r="G172" s="89"/>
      <c r="H172" s="89"/>
      <c r="I172" s="89"/>
      <c r="J172" s="89"/>
      <c r="K172" s="89"/>
      <c r="L172" s="89"/>
      <c r="M172" s="89"/>
      <c r="N172" s="89"/>
      <c r="O172" s="89"/>
      <c r="P172" s="59"/>
    </row>
    <row r="173" spans="1:16" s="60" customFormat="1" x14ac:dyDescent="0.2">
      <c r="A173" s="59"/>
      <c r="B173" s="89"/>
      <c r="C173" s="90"/>
      <c r="D173" s="90"/>
      <c r="E173" s="90"/>
      <c r="F173" s="90"/>
      <c r="G173" s="89"/>
      <c r="H173" s="89"/>
      <c r="I173" s="89"/>
      <c r="J173" s="89"/>
      <c r="K173" s="89"/>
      <c r="L173" s="89"/>
      <c r="M173" s="89"/>
      <c r="N173" s="89"/>
      <c r="O173" s="89"/>
      <c r="P173" s="59"/>
    </row>
    <row r="174" spans="1:16" s="60" customFormat="1" x14ac:dyDescent="0.2">
      <c r="A174" s="59"/>
      <c r="B174" s="10"/>
      <c r="C174" s="90"/>
      <c r="D174" s="90"/>
      <c r="E174" s="90"/>
      <c r="F174" s="90"/>
      <c r="G174" s="89"/>
      <c r="H174" s="89"/>
      <c r="I174" s="89"/>
      <c r="J174" s="89"/>
      <c r="K174" s="89"/>
      <c r="L174" s="89"/>
      <c r="M174" s="89"/>
      <c r="N174" s="89"/>
      <c r="O174" s="89"/>
      <c r="P174" s="59"/>
    </row>
    <row r="175" spans="1:16" s="60" customFormat="1" x14ac:dyDescent="0.2">
      <c r="A175" s="59"/>
      <c r="B175" s="10"/>
      <c r="C175" s="90"/>
      <c r="D175" s="90"/>
      <c r="E175" s="90"/>
      <c r="F175" s="90"/>
      <c r="G175" s="89"/>
      <c r="H175" s="89"/>
      <c r="I175" s="89"/>
      <c r="J175" s="89"/>
      <c r="K175" s="89"/>
      <c r="L175" s="89"/>
      <c r="M175" s="89"/>
      <c r="N175" s="89"/>
      <c r="O175" s="89"/>
      <c r="P175" s="59"/>
    </row>
    <row r="176" spans="1:16" s="60" customFormat="1" x14ac:dyDescent="0.2">
      <c r="A176" s="59"/>
      <c r="B176" s="10"/>
      <c r="C176" s="90"/>
      <c r="D176" s="90"/>
      <c r="E176" s="90"/>
      <c r="F176" s="90"/>
      <c r="G176" s="89"/>
      <c r="H176" s="89"/>
      <c r="I176" s="89"/>
      <c r="J176" s="89"/>
      <c r="K176" s="89"/>
      <c r="L176" s="89"/>
      <c r="M176" s="89"/>
      <c r="N176" s="89"/>
      <c r="O176" s="89"/>
      <c r="P176" s="59"/>
    </row>
    <row r="177" spans="1:16" s="60" customFormat="1" x14ac:dyDescent="0.2">
      <c r="A177" s="59"/>
      <c r="B177" s="10"/>
      <c r="C177" s="90"/>
      <c r="D177" s="90"/>
      <c r="E177" s="90"/>
      <c r="F177" s="90"/>
      <c r="G177" s="89"/>
      <c r="H177" s="89"/>
      <c r="I177" s="89"/>
      <c r="J177" s="89"/>
      <c r="K177" s="89"/>
      <c r="L177" s="89"/>
      <c r="M177" s="89"/>
      <c r="N177" s="89"/>
      <c r="O177" s="89"/>
      <c r="P177" s="59"/>
    </row>
    <row r="178" spans="1:16" x14ac:dyDescent="0.2">
      <c r="B178" s="10"/>
      <c r="C178" s="90"/>
      <c r="D178" s="90"/>
      <c r="E178" s="90"/>
      <c r="F178" s="90"/>
      <c r="G178" s="89"/>
      <c r="H178" s="89"/>
      <c r="I178" s="89"/>
      <c r="J178" s="89"/>
      <c r="K178" s="89"/>
      <c r="L178" s="89"/>
      <c r="M178" s="89"/>
      <c r="N178" s="89"/>
      <c r="O178" s="89"/>
    </row>
    <row r="179" spans="1:16" s="60" customFormat="1" hidden="1" x14ac:dyDescent="0.2">
      <c r="B179" s="5" t="s">
        <v>100</v>
      </c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</row>
    <row r="180" spans="1:16" s="60" customFormat="1" hidden="1" x14ac:dyDescent="0.2">
      <c r="B180" s="6" t="s">
        <v>99</v>
      </c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</row>
    <row r="181" spans="1:16" s="60" customFormat="1" ht="38.25" hidden="1" x14ac:dyDescent="0.2">
      <c r="B181" s="7" t="s">
        <v>45</v>
      </c>
    </row>
    <row r="182" spans="1:16" s="60" customFormat="1" ht="38.25" hidden="1" x14ac:dyDescent="0.2">
      <c r="B182" s="7" t="s">
        <v>90</v>
      </c>
    </row>
    <row r="183" spans="1:16" s="60" customFormat="1" ht="38.25" hidden="1" x14ac:dyDescent="0.2">
      <c r="B183" s="7" t="s">
        <v>91</v>
      </c>
    </row>
    <row r="184" spans="1:16" s="60" customFormat="1" ht="63.75" hidden="1" x14ac:dyDescent="0.2">
      <c r="B184" s="7" t="s">
        <v>92</v>
      </c>
    </row>
    <row r="185" spans="1:16" s="60" customFormat="1" ht="51" hidden="1" x14ac:dyDescent="0.2">
      <c r="B185" s="7" t="s">
        <v>93</v>
      </c>
    </row>
    <row r="186" spans="1:16" s="60" customFormat="1" ht="38.25" hidden="1" x14ac:dyDescent="0.2">
      <c r="B186" s="7" t="s">
        <v>94</v>
      </c>
    </row>
    <row r="187" spans="1:16" s="60" customFormat="1" ht="25.5" hidden="1" x14ac:dyDescent="0.2">
      <c r="B187" s="7" t="s">
        <v>82</v>
      </c>
    </row>
    <row r="188" spans="1:16" s="60" customFormat="1" hidden="1" x14ac:dyDescent="0.2">
      <c r="B188" s="7" t="s">
        <v>55</v>
      </c>
    </row>
    <row r="189" spans="1:16" x14ac:dyDescent="0.2"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</sheetData>
  <sheetProtection formatColumns="0" formatRows="0"/>
  <mergeCells count="69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78:P78"/>
    <mergeCell ref="B43:P43"/>
    <mergeCell ref="B45:B49"/>
    <mergeCell ref="B51:P51"/>
    <mergeCell ref="B52:P67"/>
    <mergeCell ref="A68:P68"/>
    <mergeCell ref="B69:B76"/>
    <mergeCell ref="C69:P69"/>
    <mergeCell ref="C70:P70"/>
    <mergeCell ref="C71:P71"/>
    <mergeCell ref="C72:P72"/>
    <mergeCell ref="C73:P73"/>
    <mergeCell ref="C74:P74"/>
    <mergeCell ref="C75:P75"/>
    <mergeCell ref="C76:P76"/>
    <mergeCell ref="C77:P77"/>
  </mergeCells>
  <conditionalFormatting sqref="F47">
    <cfRule type="cellIs" dxfId="31" priority="69" stopIfTrue="1" operator="greaterThanOrEqual">
      <formula>0.97</formula>
    </cfRule>
    <cfRule type="cellIs" dxfId="30" priority="70" stopIfTrue="1" operator="between">
      <formula>0.9</formula>
      <formula>0.969</formula>
    </cfRule>
    <cfRule type="cellIs" dxfId="29" priority="71" stopIfTrue="1" operator="lessThan">
      <formula>0.9</formula>
    </cfRule>
    <cfRule type="cellIs" dxfId="28" priority="72" stopIfTrue="1" operator="equal">
      <formula>0</formula>
    </cfRule>
  </conditionalFormatting>
  <conditionalFormatting sqref="F49">
    <cfRule type="cellIs" dxfId="27" priority="129" stopIfTrue="1" operator="equal">
      <formula>0</formula>
    </cfRule>
    <cfRule type="cellIs" dxfId="26" priority="130" stopIfTrue="1" operator="lessThan">
      <formula>0.9</formula>
    </cfRule>
    <cfRule type="cellIs" dxfId="25" priority="131" stopIfTrue="1" operator="greaterThanOrEqual">
      <formula>1</formula>
    </cfRule>
    <cfRule type="cellIs" dxfId="24" priority="132" stopIfTrue="1" operator="between">
      <formula>0.9</formula>
      <formula>0.967</formula>
    </cfRule>
  </conditionalFormatting>
  <conditionalFormatting sqref="I47">
    <cfRule type="cellIs" dxfId="23" priority="65" stopIfTrue="1" operator="greaterThanOrEqual">
      <formula>0.97</formula>
    </cfRule>
    <cfRule type="cellIs" dxfId="22" priority="66" stopIfTrue="1" operator="between">
      <formula>0.9</formula>
      <formula>0.969</formula>
    </cfRule>
    <cfRule type="cellIs" dxfId="21" priority="67" stopIfTrue="1" operator="lessThan">
      <formula>0.9</formula>
    </cfRule>
    <cfRule type="cellIs" dxfId="20" priority="68" stopIfTrue="1" operator="equal">
      <formula>0</formula>
    </cfRule>
  </conditionalFormatting>
  <conditionalFormatting sqref="I49">
    <cfRule type="cellIs" dxfId="19" priority="1" stopIfTrue="1" operator="equal">
      <formula>0</formula>
    </cfRule>
    <cfRule type="cellIs" dxfId="18" priority="2" stopIfTrue="1" operator="lessThan">
      <formula>0.9</formula>
    </cfRule>
    <cfRule type="cellIs" dxfId="17" priority="3" stopIfTrue="1" operator="greaterThanOrEqual">
      <formula>1</formula>
    </cfRule>
    <cfRule type="cellIs" dxfId="16" priority="4" stopIfTrue="1" operator="between">
      <formula>0.9</formula>
      <formula>0.967</formula>
    </cfRule>
  </conditionalFormatting>
  <conditionalFormatting sqref="L47">
    <cfRule type="cellIs" dxfId="15" priority="61" stopIfTrue="1" operator="greaterThanOrEqual">
      <formula>0.97</formula>
    </cfRule>
    <cfRule type="cellIs" dxfId="14" priority="62" stopIfTrue="1" operator="between">
      <formula>0.9</formula>
      <formula>0.969</formula>
    </cfRule>
    <cfRule type="cellIs" dxfId="13" priority="63" stopIfTrue="1" operator="lessThan">
      <formula>0.9</formula>
    </cfRule>
    <cfRule type="cellIs" dxfId="12" priority="64" stopIfTrue="1" operator="equal">
      <formula>0</formula>
    </cfRule>
  </conditionalFormatting>
  <conditionalFormatting sqref="L49">
    <cfRule type="cellIs" dxfId="11" priority="13" stopIfTrue="1" operator="equal">
      <formula>0</formula>
    </cfRule>
    <cfRule type="cellIs" dxfId="10" priority="14" stopIfTrue="1" operator="lessThan">
      <formula>0.9</formula>
    </cfRule>
    <cfRule type="cellIs" dxfId="9" priority="15" stopIfTrue="1" operator="greaterThanOrEqual">
      <formula>1</formula>
    </cfRule>
    <cfRule type="cellIs" dxfId="8" priority="16" stopIfTrue="1" operator="between">
      <formula>0.9</formula>
      <formula>0.967</formula>
    </cfRule>
  </conditionalFormatting>
  <conditionalFormatting sqref="O47:P47">
    <cfRule type="cellIs" dxfId="7" priority="53" stopIfTrue="1" operator="greaterThanOrEqual">
      <formula>0.97</formula>
    </cfRule>
    <cfRule type="cellIs" dxfId="6" priority="54" stopIfTrue="1" operator="between">
      <formula>0.9</formula>
      <formula>0.969</formula>
    </cfRule>
    <cfRule type="cellIs" dxfId="5" priority="55" stopIfTrue="1" operator="lessThan">
      <formula>0.9</formula>
    </cfRule>
    <cfRule type="cellIs" dxfId="4" priority="56" stopIfTrue="1" operator="equal">
      <formula>0</formula>
    </cfRule>
  </conditionalFormatting>
  <conditionalFormatting sqref="O49:P49">
    <cfRule type="cellIs" dxfId="3" priority="5" stopIfTrue="1" operator="equal">
      <formula>0</formula>
    </cfRule>
    <cfRule type="cellIs" dxfId="2" priority="6" stopIfTrue="1" operator="lessThan">
      <formula>0.9</formula>
    </cfRule>
    <cfRule type="cellIs" dxfId="1" priority="7" stopIfTrue="1" operator="greaterThanOrEqual">
      <formula>1</formula>
    </cfRule>
    <cfRule type="cellIs" dxfId="0" priority="8" stopIfTrue="1" operator="between">
      <formula>0.9</formula>
      <formula>0.967</formula>
    </cfRule>
  </conditionalFormatting>
  <dataValidations count="6">
    <dataValidation type="list" allowBlank="1" showInputMessage="1" showErrorMessage="1" sqref="C78:P78">
      <formula1>$B$171:$B$172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8:P18">
      <formula1>$B$129:$B$133</formula1>
    </dataValidation>
    <dataValidation type="list" allowBlank="1" showInputMessage="1" showErrorMessage="1" sqref="C12:P12">
      <formula1>$B$141:$B$167</formula1>
    </dataValidation>
    <dataValidation type="list" allowBlank="1" showInputMessage="1" showErrorMessage="1" sqref="C32:P32 C34:P34 C36:P36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opLeftCell="D8" zoomScale="80" zoomScaleNormal="80" workbookViewId="0">
      <selection activeCell="K12" sqref="K12"/>
    </sheetView>
  </sheetViews>
  <sheetFormatPr baseColWidth="10" defaultRowHeight="30" customHeight="1" x14ac:dyDescent="0.2"/>
  <cols>
    <col min="1" max="1" width="2" style="4" customWidth="1"/>
    <col min="2" max="2" width="43" style="2" customWidth="1"/>
    <col min="3" max="3" width="33.42578125" style="2" customWidth="1"/>
    <col min="4" max="16" width="17.5703125" style="2" customWidth="1"/>
    <col min="17" max="17" width="16.42578125" style="2" customWidth="1"/>
    <col min="18" max="18" width="16.5703125" style="2" customWidth="1"/>
    <col min="19" max="22" width="15.5703125" style="2" customWidth="1"/>
    <col min="23" max="16384" width="11.42578125" style="2"/>
  </cols>
  <sheetData>
    <row r="1" spans="2:22" ht="30" customHeight="1" x14ac:dyDescent="0.2">
      <c r="B1" s="288"/>
      <c r="C1" s="289" t="s">
        <v>34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1"/>
      <c r="O1" s="292" t="s">
        <v>35</v>
      </c>
      <c r="P1" s="293"/>
    </row>
    <row r="2" spans="2:22" ht="30" customHeight="1" x14ac:dyDescent="0.2">
      <c r="B2" s="288"/>
      <c r="C2" s="289" t="s">
        <v>49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  <c r="O2" s="292" t="s">
        <v>97</v>
      </c>
      <c r="P2" s="293"/>
    </row>
    <row r="3" spans="2:22" ht="30" customHeight="1" x14ac:dyDescent="0.2">
      <c r="B3" s="288"/>
      <c r="C3" s="289" t="s">
        <v>50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1"/>
      <c r="O3" s="292" t="s">
        <v>214</v>
      </c>
      <c r="P3" s="293"/>
    </row>
    <row r="4" spans="2:22" ht="30" customHeight="1" x14ac:dyDescent="0.2">
      <c r="B4" s="288"/>
      <c r="C4" s="289" t="s">
        <v>51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1"/>
      <c r="O4" s="293" t="s">
        <v>39</v>
      </c>
      <c r="P4" s="293"/>
    </row>
    <row r="5" spans="2:22" ht="18.75" customHeight="1" x14ac:dyDescent="0.2">
      <c r="B5" s="20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115"/>
    </row>
    <row r="6" spans="2:22" s="4" customFormat="1" ht="15.75" x14ac:dyDescent="0.2">
      <c r="B6" s="113" t="s">
        <v>0</v>
      </c>
      <c r="C6" s="300" t="str">
        <f>'2 Mantener Tiempos demandas'!$C$12:$P$12</f>
        <v>PROCESOS SOCIETARIOS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</row>
    <row r="7" spans="2:22" ht="15.75" customHeight="1" thickBot="1" x14ac:dyDescent="0.25">
      <c r="B7" s="20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2:22" ht="30" customHeight="1" thickBot="1" x14ac:dyDescent="0.25">
      <c r="B8" s="350">
        <v>2023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2"/>
    </row>
    <row r="9" spans="2:22" ht="30" customHeight="1" x14ac:dyDescent="0.2">
      <c r="B9" s="333" t="s">
        <v>127</v>
      </c>
      <c r="C9" s="336" t="s">
        <v>175</v>
      </c>
      <c r="D9" s="336" t="s">
        <v>176</v>
      </c>
      <c r="E9" s="349" t="s">
        <v>129</v>
      </c>
      <c r="F9" s="349"/>
      <c r="G9" s="349" t="s">
        <v>130</v>
      </c>
      <c r="H9" s="349"/>
      <c r="I9" s="349" t="s">
        <v>131</v>
      </c>
      <c r="J9" s="349"/>
      <c r="K9" s="349" t="s">
        <v>132</v>
      </c>
      <c r="L9" s="349"/>
      <c r="M9" s="118"/>
      <c r="N9" s="118"/>
      <c r="O9" s="353" t="s">
        <v>133</v>
      </c>
      <c r="P9" s="354"/>
    </row>
    <row r="10" spans="2:22" ht="30" customHeight="1" x14ac:dyDescent="0.2">
      <c r="B10" s="334"/>
      <c r="C10" s="337"/>
      <c r="D10" s="337"/>
      <c r="E10" s="117" t="s">
        <v>177</v>
      </c>
      <c r="F10" s="347" t="s">
        <v>178</v>
      </c>
      <c r="G10" s="117" t="s">
        <v>179</v>
      </c>
      <c r="H10" s="117" t="s">
        <v>180</v>
      </c>
      <c r="I10" s="117" t="s">
        <v>181</v>
      </c>
      <c r="J10" s="117" t="s">
        <v>182</v>
      </c>
      <c r="K10" s="117" t="s">
        <v>183</v>
      </c>
      <c r="L10" s="117" t="s">
        <v>184</v>
      </c>
      <c r="M10" s="117"/>
      <c r="N10" s="347" t="s">
        <v>185</v>
      </c>
      <c r="O10" s="347"/>
      <c r="P10" s="355"/>
    </row>
    <row r="11" spans="2:22" ht="62.25" customHeight="1" thickBot="1" x14ac:dyDescent="0.25">
      <c r="B11" s="335"/>
      <c r="C11" s="338"/>
      <c r="D11" s="338"/>
      <c r="E11" s="123" t="s">
        <v>186</v>
      </c>
      <c r="F11" s="348"/>
      <c r="G11" s="123" t="s">
        <v>186</v>
      </c>
      <c r="H11" s="124"/>
      <c r="I11" s="123" t="s">
        <v>186</v>
      </c>
      <c r="J11" s="124"/>
      <c r="K11" s="123" t="s">
        <v>186</v>
      </c>
      <c r="L11" s="124"/>
      <c r="M11" s="124"/>
      <c r="N11" s="348"/>
      <c r="O11" s="348"/>
      <c r="P11" s="356"/>
    </row>
    <row r="12" spans="2:22" ht="100.5" customHeight="1" x14ac:dyDescent="0.2">
      <c r="B12" s="339" t="s">
        <v>121</v>
      </c>
      <c r="C12" s="121" t="str">
        <f>'3 % procesos admitidos térm leg'!B40</f>
        <v>Numerador: Número de procesos admitidos en el trimestre bajo medición dentro de los 30 días hábiles siguientes a la presentación de la demanda</v>
      </c>
      <c r="D12" s="341">
        <f>'3 % procesos admitidos térm leg'!C26</f>
        <v>0.97</v>
      </c>
      <c r="E12" s="122">
        <v>98</v>
      </c>
      <c r="F12" s="343">
        <f>IF(E12=0," ",(E12/E13))</f>
        <v>1</v>
      </c>
      <c r="G12" s="122">
        <v>127</v>
      </c>
      <c r="H12" s="345">
        <f>IF(G12=0," ",(G12/G13))</f>
        <v>1</v>
      </c>
      <c r="I12" s="122">
        <v>94</v>
      </c>
      <c r="J12" s="345">
        <f>IF(I12=0," ",(I12/I13))</f>
        <v>0.97916666666666663</v>
      </c>
      <c r="K12" s="122">
        <v>38</v>
      </c>
      <c r="L12" s="345">
        <f>IF(K12=0," ",(K12/K13))</f>
        <v>0.97435897435897434</v>
      </c>
      <c r="M12" s="125">
        <f>E12+G12+I12+K12</f>
        <v>357</v>
      </c>
      <c r="N12" s="345">
        <f>IF(M12=0," ",(M12/M13))</f>
        <v>0.9916666666666667</v>
      </c>
      <c r="O12" s="329"/>
      <c r="P12" s="330"/>
    </row>
    <row r="13" spans="2:22" ht="78.75" customHeight="1" thickBot="1" x14ac:dyDescent="0.25">
      <c r="B13" s="340"/>
      <c r="C13" s="119" t="str">
        <f>'3 % procesos admitidos térm leg'!B41</f>
        <v>Denominador:  Número total de procesos admitidos durante el trimestre</v>
      </c>
      <c r="D13" s="342"/>
      <c r="E13" s="120">
        <v>98</v>
      </c>
      <c r="F13" s="344"/>
      <c r="G13" s="120">
        <v>127</v>
      </c>
      <c r="H13" s="346"/>
      <c r="I13" s="120">
        <v>96</v>
      </c>
      <c r="J13" s="346"/>
      <c r="K13" s="120">
        <v>39</v>
      </c>
      <c r="L13" s="346"/>
      <c r="M13" s="126">
        <f>E13+G13+I13+K13</f>
        <v>360</v>
      </c>
      <c r="N13" s="346"/>
      <c r="O13" s="331"/>
      <c r="P13" s="332"/>
      <c r="Q13" s="47"/>
    </row>
    <row r="14" spans="2:22" ht="30" customHeight="1" thickBot="1" x14ac:dyDescent="0.25">
      <c r="B14" s="24"/>
      <c r="C14" s="24"/>
      <c r="D14" s="25"/>
      <c r="E14" s="42"/>
      <c r="F14" s="42"/>
      <c r="G14" s="42"/>
      <c r="H14" s="42"/>
      <c r="I14" s="42"/>
      <c r="J14" s="42"/>
      <c r="K14" s="42"/>
      <c r="L14" s="42"/>
      <c r="M14" s="42"/>
      <c r="N14" s="25"/>
      <c r="O14" s="25"/>
      <c r="P14" s="26"/>
    </row>
    <row r="15" spans="2:22" s="24" customFormat="1" ht="30" customHeight="1" x14ac:dyDescent="0.2">
      <c r="C15" s="127" t="s">
        <v>162</v>
      </c>
      <c r="D15" s="128" t="s">
        <v>136</v>
      </c>
      <c r="E15" s="128" t="s">
        <v>137</v>
      </c>
      <c r="F15" s="133" t="s">
        <v>138</v>
      </c>
      <c r="G15" s="127" t="s">
        <v>139</v>
      </c>
      <c r="H15" s="128" t="s">
        <v>140</v>
      </c>
      <c r="I15" s="128" t="s">
        <v>163</v>
      </c>
      <c r="J15" s="133" t="s">
        <v>142</v>
      </c>
      <c r="K15" s="127" t="s">
        <v>187</v>
      </c>
      <c r="L15" s="128" t="s">
        <v>144</v>
      </c>
      <c r="M15" s="128" t="s">
        <v>188</v>
      </c>
      <c r="N15" s="129" t="s">
        <v>189</v>
      </c>
      <c r="O15" s="127" t="s">
        <v>222</v>
      </c>
      <c r="P15" s="128" t="s">
        <v>196</v>
      </c>
      <c r="Q15" s="128" t="s">
        <v>227</v>
      </c>
      <c r="R15" s="129" t="s">
        <v>223</v>
      </c>
      <c r="S15" s="138" t="s">
        <v>224</v>
      </c>
      <c r="T15" s="139" t="s">
        <v>199</v>
      </c>
      <c r="U15" s="139" t="s">
        <v>225</v>
      </c>
      <c r="V15" s="140" t="s">
        <v>226</v>
      </c>
    </row>
    <row r="16" spans="2:22" s="24" customFormat="1" ht="45.75" customHeight="1" thickBot="1" x14ac:dyDescent="0.25">
      <c r="B16" s="141" t="s">
        <v>228</v>
      </c>
      <c r="C16" s="130">
        <v>0.97435897435897434</v>
      </c>
      <c r="D16" s="131">
        <v>1</v>
      </c>
      <c r="E16" s="132">
        <v>0.98305084745762705</v>
      </c>
      <c r="F16" s="134">
        <v>1</v>
      </c>
      <c r="G16" s="135">
        <v>1</v>
      </c>
      <c r="H16" s="131">
        <v>1</v>
      </c>
      <c r="I16" s="131">
        <v>1</v>
      </c>
      <c r="J16" s="137">
        <v>0.98550724637681164</v>
      </c>
      <c r="K16" s="130">
        <v>0.98360655737704916</v>
      </c>
      <c r="L16" s="132">
        <v>0.97916666666666663</v>
      </c>
      <c r="M16" s="132">
        <v>0.963963963963964</v>
      </c>
      <c r="N16" s="136">
        <v>0.97199999999999998</v>
      </c>
      <c r="O16" s="130">
        <v>0.98799999999999999</v>
      </c>
      <c r="P16" s="132">
        <v>0.96699999999999997</v>
      </c>
      <c r="Q16" s="132">
        <v>0.97099999999999997</v>
      </c>
      <c r="R16" s="136">
        <v>0.97199999999999998</v>
      </c>
      <c r="S16" s="130">
        <f>F12</f>
        <v>1</v>
      </c>
      <c r="T16" s="132">
        <f>H12</f>
        <v>1</v>
      </c>
      <c r="U16" s="132">
        <f>J12</f>
        <v>0.97916666666666663</v>
      </c>
      <c r="V16" s="136">
        <f>L12</f>
        <v>0.97435897435897434</v>
      </c>
    </row>
    <row r="17" spans="2:16" ht="30" customHeight="1" x14ac:dyDescent="0.2">
      <c r="B17" s="24"/>
      <c r="C17" s="24"/>
      <c r="D17" s="25"/>
      <c r="E17" s="42"/>
      <c r="F17" s="42"/>
      <c r="G17" s="42"/>
      <c r="H17" s="42"/>
      <c r="I17" s="42"/>
      <c r="J17" s="42"/>
      <c r="K17" s="42"/>
      <c r="L17" s="42"/>
      <c r="M17" s="42"/>
      <c r="N17" s="25"/>
      <c r="O17" s="25"/>
      <c r="P17" s="26"/>
    </row>
    <row r="18" spans="2:16" ht="30" customHeight="1" x14ac:dyDescent="0.2">
      <c r="B18" s="24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6"/>
    </row>
    <row r="19" spans="2:16" ht="30" customHeight="1" x14ac:dyDescent="0.2">
      <c r="B19" s="24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6"/>
    </row>
    <row r="20" spans="2:16" ht="30" customHeight="1" x14ac:dyDescent="0.2"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2:16" ht="30" customHeight="1" x14ac:dyDescent="0.2"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</row>
    <row r="22" spans="2:16" ht="30" customHeight="1" x14ac:dyDescent="0.2"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</row>
    <row r="23" spans="2:16" ht="30" customHeight="1" x14ac:dyDescent="0.2">
      <c r="B23" s="24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</row>
    <row r="24" spans="2:16" ht="30" customHeight="1" x14ac:dyDescent="0.2">
      <c r="B24" s="24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2:16" ht="30" customHeight="1" x14ac:dyDescent="0.2">
      <c r="B25" s="24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</row>
    <row r="26" spans="2:16" ht="30" customHeight="1" x14ac:dyDescent="0.2">
      <c r="B26" s="24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</row>
    <row r="27" spans="2:16" ht="30" customHeight="1" x14ac:dyDescent="0.2">
      <c r="B27" s="24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</row>
  </sheetData>
  <sheetProtection formatColumns="0" formatRows="0"/>
  <mergeCells count="29">
    <mergeCell ref="E9:F9"/>
    <mergeCell ref="G9:H9"/>
    <mergeCell ref="I9:J9"/>
    <mergeCell ref="K9:L9"/>
    <mergeCell ref="B8:P8"/>
    <mergeCell ref="O9:P11"/>
    <mergeCell ref="F12:F13"/>
    <mergeCell ref="H12:H13"/>
    <mergeCell ref="J12:J13"/>
    <mergeCell ref="F10:F11"/>
    <mergeCell ref="N10:N11"/>
    <mergeCell ref="L12:L13"/>
    <mergeCell ref="N12:N13"/>
    <mergeCell ref="O12:P13"/>
    <mergeCell ref="B9:B11"/>
    <mergeCell ref="C9:C11"/>
    <mergeCell ref="D9:D11"/>
    <mergeCell ref="B1:B4"/>
    <mergeCell ref="C1:N1"/>
    <mergeCell ref="O1:P1"/>
    <mergeCell ref="C2:N2"/>
    <mergeCell ref="O2:P2"/>
    <mergeCell ref="C3:N3"/>
    <mergeCell ref="O3:P3"/>
    <mergeCell ref="C4:N4"/>
    <mergeCell ref="O4:P4"/>
    <mergeCell ref="C6:P6"/>
    <mergeCell ref="B12:B13"/>
    <mergeCell ref="D12:D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55FB10-248C-4117-95AF-0333D1A44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7F58E-E5D6-4D1B-8647-17A397B6F3F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01C7928-0807-48C5-8E99-4649322D3F5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ff8e3638-9d45-4162-afb4-6d390653d5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Mantener tiempos sentencias</vt:lpstr>
      <vt:lpstr>1.1 Registro tiempos sentencias</vt:lpstr>
      <vt:lpstr>2 Mantener Tiempos demandas</vt:lpstr>
      <vt:lpstr>2.1 regist mantotiempo demandas</vt:lpstr>
      <vt:lpstr>3 % procesos admitidos térm leg</vt:lpstr>
      <vt:lpstr>3.1 registro % proc admit térm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Nini Johanna Rodríguez Álvarez</cp:lastModifiedBy>
  <cp:lastPrinted>2022-11-22T18:45:25Z</cp:lastPrinted>
  <dcterms:created xsi:type="dcterms:W3CDTF">2012-02-20T19:54:14Z</dcterms:created>
  <dcterms:modified xsi:type="dcterms:W3CDTF">2024-01-30T20:40:39Z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