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drawings/drawing7.xml" ContentType="application/vnd.openxmlformats-officedocument.drawing+xml"/>
  <Override PartName="/xl/comments6.xml" ContentType="application/vnd.openxmlformats-officedocument.spreadsheetml.comments+xml"/>
  <Override PartName="/xl/drawings/drawing8.xml" ContentType="application/vnd.openxmlformats-officedocument.drawing+xml"/>
  <Override PartName="/xl/comments7.xml" ContentType="application/vnd.openxmlformats-officedocument.spreadsheetml.comments+xml"/>
  <Override PartName="/xl/drawings/drawing9.xml" ContentType="application/vnd.openxmlformats-officedocument.drawing+xml"/>
  <Override PartName="/xl/comments8.xml" ContentType="application/vnd.openxmlformats-officedocument.spreadsheetml.comments+xml"/>
  <Override PartName="/xl/drawings/drawing10.xml" ContentType="application/vnd.openxmlformats-officedocument.drawing+xml"/>
  <Override PartName="/xl/comments9.xml" ContentType="application/vnd.openxmlformats-officedocument.spreadsheetml.comments+xml"/>
  <Override PartName="/xl/drawings/drawing11.xml" ContentType="application/vnd.openxmlformats-officedocument.drawing+xml"/>
  <Override PartName="/xl/comments10.xml" ContentType="application/vnd.openxmlformats-officedocument.spreadsheetml.comments+xml"/>
  <Override PartName="/xl/drawings/drawing1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updateLinks="never" defaultThemeVersion="124226"/>
  <mc:AlternateContent xmlns:mc="http://schemas.openxmlformats.org/markup-compatibility/2006">
    <mc:Choice Requires="x15">
      <x15ac:absPath xmlns:x15ac="http://schemas.microsoft.com/office/spreadsheetml/2010/11/ac" url="C:\Users\francycp\Desktop\publicaciones WEB\2023\"/>
    </mc:Choice>
  </mc:AlternateContent>
  <bookViews>
    <workbookView xWindow="0" yWindow="0" windowWidth="28800" windowHeight="18000" tabRatio="776" firstSheet="5" activeTab="10"/>
  </bookViews>
  <sheets>
    <sheet name="Proyecto" sheetId="10" r:id="rId1"/>
    <sheet name="Justificación - Objetivo" sheetId="2" r:id="rId2"/>
    <sheet name="Indicadores" sheetId="3" r:id="rId3"/>
    <sheet name="Recursos Financieros" sheetId="12" r:id="rId4"/>
    <sheet name="Recursos Humanos" sheetId="5" r:id="rId5"/>
    <sheet name="Comunicaciones internas" sheetId="16" r:id="rId6"/>
    <sheet name="Interesados" sheetId="6" r:id="rId7"/>
    <sheet name="Plan de comunicaciones" sheetId="7" r:id="rId8"/>
    <sheet name="Requerimientos" sheetId="4" r:id="rId9"/>
    <sheet name="Alcance" sheetId="8" r:id="rId10"/>
    <sheet name="EDT- Actividades" sheetId="11" r:id="rId11"/>
    <sheet name="Riesgos" sheetId="9" r:id="rId12"/>
    <sheet name="No tocar" sheetId="15" state="hidden" r:id="rId13"/>
  </sheets>
  <definedNames>
    <definedName name="_xlnm._FilterDatabase" localSheetId="10" hidden="1">'EDT- Actividades'!$C$9:$IV$19</definedName>
    <definedName name="Activos" localSheetId="9">#REF!</definedName>
    <definedName name="Activos" localSheetId="10">#REF!</definedName>
    <definedName name="Activos" localSheetId="2">#REF!</definedName>
    <definedName name="Activos" localSheetId="6">#REF!</definedName>
    <definedName name="Activos" localSheetId="7">#REF!</definedName>
    <definedName name="Activos" localSheetId="0">#REF!</definedName>
    <definedName name="Activos" localSheetId="3">#REF!</definedName>
    <definedName name="Activos" localSheetId="4">#REF!</definedName>
    <definedName name="Activos" localSheetId="11">#REF!</definedName>
    <definedName name="Activos">#REF!</definedName>
    <definedName name="ActivosP1" localSheetId="9">#REF!</definedName>
    <definedName name="ActivosP1" localSheetId="10">#REF!</definedName>
    <definedName name="ActivosP1" localSheetId="2">#REF!</definedName>
    <definedName name="ActivosP1" localSheetId="6">#REF!</definedName>
    <definedName name="ActivosP1" localSheetId="7">#REF!</definedName>
    <definedName name="ActivosP1" localSheetId="0">#REF!</definedName>
    <definedName name="ActivosP1" localSheetId="3">#REF!</definedName>
    <definedName name="ActivosP1" localSheetId="4">#REF!</definedName>
    <definedName name="ActivosP1" localSheetId="11">#REF!</definedName>
    <definedName name="ActivosP1">#REF!</definedName>
    <definedName name="ActivosP10" localSheetId="9">#REF!</definedName>
    <definedName name="ActivosP10" localSheetId="10">#REF!</definedName>
    <definedName name="ActivosP10" localSheetId="2">#REF!</definedName>
    <definedName name="ActivosP10" localSheetId="6">#REF!</definedName>
    <definedName name="ActivosP10" localSheetId="7">#REF!</definedName>
    <definedName name="ActivosP10" localSheetId="0">#REF!</definedName>
    <definedName name="ActivosP10" localSheetId="3">#REF!</definedName>
    <definedName name="ActivosP10" localSheetId="4">#REF!</definedName>
    <definedName name="ActivosP10" localSheetId="11">#REF!</definedName>
    <definedName name="ActivosP10">#REF!</definedName>
    <definedName name="ActivosP11" localSheetId="9">#REF!</definedName>
    <definedName name="ActivosP11" localSheetId="10">#REF!</definedName>
    <definedName name="ActivosP11" localSheetId="2">#REF!</definedName>
    <definedName name="ActivosP11" localSheetId="6">#REF!</definedName>
    <definedName name="ActivosP11" localSheetId="7">#REF!</definedName>
    <definedName name="ActivosP11" localSheetId="0">#REF!</definedName>
    <definedName name="ActivosP11" localSheetId="3">#REF!</definedName>
    <definedName name="ActivosP11" localSheetId="4">#REF!</definedName>
    <definedName name="ActivosP11" localSheetId="11">#REF!</definedName>
    <definedName name="ActivosP11">#REF!</definedName>
    <definedName name="Activosp11000" localSheetId="9">#REF!</definedName>
    <definedName name="Activosp11000" localSheetId="10">#REF!</definedName>
    <definedName name="Activosp11000" localSheetId="2">#REF!</definedName>
    <definedName name="Activosp11000" localSheetId="6">#REF!</definedName>
    <definedName name="Activosp11000" localSheetId="7">#REF!</definedName>
    <definedName name="Activosp11000" localSheetId="0">#REF!</definedName>
    <definedName name="Activosp11000" localSheetId="3">#REF!</definedName>
    <definedName name="Activosp11000" localSheetId="4">#REF!</definedName>
    <definedName name="Activosp11000" localSheetId="11">#REF!</definedName>
    <definedName name="Activosp11000">#REF!</definedName>
    <definedName name="ActivosP12" localSheetId="9">#REF!</definedName>
    <definedName name="ActivosP12" localSheetId="10">#REF!</definedName>
    <definedName name="ActivosP12" localSheetId="2">#REF!</definedName>
    <definedName name="ActivosP12" localSheetId="6">#REF!</definedName>
    <definedName name="ActivosP12" localSheetId="7">#REF!</definedName>
    <definedName name="ActivosP12" localSheetId="0">#REF!</definedName>
    <definedName name="ActivosP12" localSheetId="3">#REF!</definedName>
    <definedName name="ActivosP12" localSheetId="4">#REF!</definedName>
    <definedName name="ActivosP12" localSheetId="11">#REF!</definedName>
    <definedName name="ActivosP12">#REF!</definedName>
    <definedName name="ActivosP2" localSheetId="9">#REF!</definedName>
    <definedName name="ActivosP2" localSheetId="10">#REF!</definedName>
    <definedName name="ActivosP2" localSheetId="2">#REF!</definedName>
    <definedName name="ActivosP2" localSheetId="6">#REF!</definedName>
    <definedName name="ActivosP2" localSheetId="7">#REF!</definedName>
    <definedName name="ActivosP2" localSheetId="0">#REF!</definedName>
    <definedName name="ActivosP2" localSheetId="3">#REF!</definedName>
    <definedName name="ActivosP2" localSheetId="4">#REF!</definedName>
    <definedName name="ActivosP2" localSheetId="11">#REF!</definedName>
    <definedName name="ActivosP2">#REF!</definedName>
    <definedName name="ActivosP3" localSheetId="9">#REF!</definedName>
    <definedName name="ActivosP3" localSheetId="10">#REF!</definedName>
    <definedName name="ActivosP3" localSheetId="2">#REF!</definedName>
    <definedName name="ActivosP3" localSheetId="6">#REF!</definedName>
    <definedName name="ActivosP3" localSheetId="7">#REF!</definedName>
    <definedName name="ActivosP3" localSheetId="0">#REF!</definedName>
    <definedName name="ActivosP3" localSheetId="3">#REF!</definedName>
    <definedName name="ActivosP3" localSheetId="4">#REF!</definedName>
    <definedName name="ActivosP3" localSheetId="11">#REF!</definedName>
    <definedName name="ActivosP3">#REF!</definedName>
    <definedName name="ActivosP4" localSheetId="9">#REF!</definedName>
    <definedName name="ActivosP4" localSheetId="10">#REF!</definedName>
    <definedName name="ActivosP4" localSheetId="2">#REF!</definedName>
    <definedName name="ActivosP4" localSheetId="6">#REF!</definedName>
    <definedName name="ActivosP4" localSheetId="7">#REF!</definedName>
    <definedName name="ActivosP4" localSheetId="0">#REF!</definedName>
    <definedName name="ActivosP4" localSheetId="3">#REF!</definedName>
    <definedName name="ActivosP4" localSheetId="4">#REF!</definedName>
    <definedName name="ActivosP4" localSheetId="11">#REF!</definedName>
    <definedName name="ActivosP4">#REF!</definedName>
    <definedName name="ActivosP5" localSheetId="9">#REF!</definedName>
    <definedName name="ActivosP5" localSheetId="10">#REF!</definedName>
    <definedName name="ActivosP5" localSheetId="2">#REF!</definedName>
    <definedName name="ActivosP5" localSheetId="6">#REF!</definedName>
    <definedName name="ActivosP5" localSheetId="7">#REF!</definedName>
    <definedName name="ActivosP5" localSheetId="0">#REF!</definedName>
    <definedName name="ActivosP5" localSheetId="3">#REF!</definedName>
    <definedName name="ActivosP5" localSheetId="4">#REF!</definedName>
    <definedName name="ActivosP5" localSheetId="11">#REF!</definedName>
    <definedName name="ActivosP5">#REF!</definedName>
    <definedName name="ActivosP6" localSheetId="9">#REF!</definedName>
    <definedName name="ActivosP6" localSheetId="10">#REF!</definedName>
    <definedName name="ActivosP6" localSheetId="2">#REF!</definedName>
    <definedName name="ActivosP6" localSheetId="6">#REF!</definedName>
    <definedName name="ActivosP6" localSheetId="7">#REF!</definedName>
    <definedName name="ActivosP6" localSheetId="0">#REF!</definedName>
    <definedName name="ActivosP6" localSheetId="3">#REF!</definedName>
    <definedName name="ActivosP6" localSheetId="4">#REF!</definedName>
    <definedName name="ActivosP6" localSheetId="11">#REF!</definedName>
    <definedName name="ActivosP6">#REF!</definedName>
    <definedName name="ActivosP7" localSheetId="9">#REF!</definedName>
    <definedName name="ActivosP7" localSheetId="10">#REF!</definedName>
    <definedName name="ActivosP7" localSheetId="2">#REF!</definedName>
    <definedName name="ActivosP7" localSheetId="6">#REF!</definedName>
    <definedName name="ActivosP7" localSheetId="7">#REF!</definedName>
    <definedName name="ActivosP7" localSheetId="0">#REF!</definedName>
    <definedName name="ActivosP7" localSheetId="3">#REF!</definedName>
    <definedName name="ActivosP7" localSheetId="4">#REF!</definedName>
    <definedName name="ActivosP7" localSheetId="11">#REF!</definedName>
    <definedName name="ActivosP7">#REF!</definedName>
    <definedName name="ActivosP8" localSheetId="9">#REF!</definedName>
    <definedName name="ActivosP8" localSheetId="10">#REF!</definedName>
    <definedName name="ActivosP8" localSheetId="2">#REF!</definedName>
    <definedName name="ActivosP8" localSheetId="6">#REF!</definedName>
    <definedName name="ActivosP8" localSheetId="7">#REF!</definedName>
    <definedName name="ActivosP8" localSheetId="0">#REF!</definedName>
    <definedName name="ActivosP8" localSheetId="3">#REF!</definedName>
    <definedName name="ActivosP8" localSheetId="4">#REF!</definedName>
    <definedName name="ActivosP8" localSheetId="11">#REF!</definedName>
    <definedName name="ActivosP8">#REF!</definedName>
    <definedName name="ActivosP9" localSheetId="9">#REF!</definedName>
    <definedName name="ActivosP9" localSheetId="10">#REF!</definedName>
    <definedName name="ActivosP9" localSheetId="2">#REF!</definedName>
    <definedName name="ActivosP9" localSheetId="6">#REF!</definedName>
    <definedName name="ActivosP9" localSheetId="7">#REF!</definedName>
    <definedName name="ActivosP9" localSheetId="0">#REF!</definedName>
    <definedName name="ActivosP9" localSheetId="3">#REF!</definedName>
    <definedName name="ActivosP9" localSheetId="4">#REF!</definedName>
    <definedName name="ActivosP9" localSheetId="11">#REF!</definedName>
    <definedName name="ActivosP9">#REF!</definedName>
    <definedName name="_xlnm.Print_Area" localSheetId="2">Indicadores!$B$2:$I$13</definedName>
    <definedName name="_xlnm.Print_Area" localSheetId="6">Interesados!$B$2:$H$20</definedName>
    <definedName name="_xlnm.Print_Area" localSheetId="7">'Plan de comunicaciones'!$B$2:$H$23</definedName>
    <definedName name="_xlnm.Print_Area" localSheetId="4">'Recursos Humanos'!$B$2:$G$14</definedName>
    <definedName name="_xlnm.Print_Area" localSheetId="8">Requerimientos!$B$2:$H$12</definedName>
    <definedName name="_xlnm.Print_Area" localSheetId="11">Riesgos!$B$2:$P$17</definedName>
    <definedName name="Consulta__L" localSheetId="9">#REF!</definedName>
    <definedName name="Consulta__L" localSheetId="10">#REF!</definedName>
    <definedName name="Consulta__L" localSheetId="2">#REF!</definedName>
    <definedName name="Consulta__L" localSheetId="6">#REF!</definedName>
    <definedName name="Consulta__L" localSheetId="7">#REF!</definedName>
    <definedName name="Consulta__L" localSheetId="0">#REF!</definedName>
    <definedName name="Consulta__L" localSheetId="3">#REF!</definedName>
    <definedName name="Consulta__L" localSheetId="4">#REF!</definedName>
    <definedName name="Consulta__L" localSheetId="11">#REF!</definedName>
    <definedName name="Consulta__L">#REF!</definedName>
    <definedName name="gloria" localSheetId="9">#REF!</definedName>
    <definedName name="gloria" localSheetId="10">#REF!</definedName>
    <definedName name="gloria" localSheetId="2">#REF!</definedName>
    <definedName name="gloria" localSheetId="6">#REF!</definedName>
    <definedName name="gloria" localSheetId="7">#REF!</definedName>
    <definedName name="gloria" localSheetId="0">#REF!</definedName>
    <definedName name="gloria" localSheetId="3">#REF!</definedName>
    <definedName name="gloria" localSheetId="4">#REF!</definedName>
    <definedName name="gloria" localSheetId="11">#REF!</definedName>
    <definedName name="gloria">#REF!</definedName>
    <definedName name="pl" localSheetId="9">#REF!</definedName>
    <definedName name="pl" localSheetId="10">#REF!</definedName>
    <definedName name="pl" localSheetId="2">#REF!</definedName>
    <definedName name="pl" localSheetId="6">#REF!</definedName>
    <definedName name="pl" localSheetId="7">#REF!</definedName>
    <definedName name="pl" localSheetId="0">#REF!</definedName>
    <definedName name="pl" localSheetId="3">#REF!</definedName>
    <definedName name="pl" localSheetId="4">#REF!</definedName>
    <definedName name="pl" localSheetId="11">#REF!</definedName>
    <definedName name="pl">#REF!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L11" i="11" l="1"/>
  <c r="AL10" i="11"/>
  <c r="AK10" i="11"/>
  <c r="AL16" i="11"/>
  <c r="AL14" i="11"/>
  <c r="AL13" i="11"/>
  <c r="AL12" i="11"/>
  <c r="AK12" i="11"/>
  <c r="AK13" i="11"/>
  <c r="AK14" i="11"/>
  <c r="AK16" i="11"/>
  <c r="M15" i="11" l="1"/>
  <c r="X17" i="11" l="1"/>
  <c r="T18" i="11" l="1"/>
  <c r="R18" i="11"/>
  <c r="AI18" i="11"/>
  <c r="AG18" i="11"/>
  <c r="AE18" i="11"/>
  <c r="AC18" i="11"/>
  <c r="AA18" i="11"/>
  <c r="Y18" i="11"/>
  <c r="W18" i="11"/>
  <c r="U18" i="11"/>
  <c r="S18" i="11"/>
  <c r="Q18" i="11"/>
  <c r="O18" i="11"/>
  <c r="M18" i="11" l="1"/>
  <c r="M12" i="11"/>
  <c r="AK11" i="11" l="1"/>
  <c r="B13" i="7" l="1"/>
  <c r="M11" i="11" l="1"/>
  <c r="N11" i="11" s="1"/>
  <c r="N12" i="11"/>
  <c r="M13" i="11"/>
  <c r="N13" i="11" s="1"/>
  <c r="M14" i="11"/>
  <c r="N14" i="11" s="1"/>
  <c r="N15" i="11"/>
  <c r="M10" i="11"/>
  <c r="N10" i="11" s="1"/>
  <c r="O17" i="11"/>
  <c r="AJ17" i="11"/>
  <c r="AI17" i="11"/>
  <c r="AH17" i="11"/>
  <c r="AG17" i="11"/>
  <c r="AF17" i="11"/>
  <c r="AE17" i="11"/>
  <c r="AD17" i="11"/>
  <c r="AC17" i="11"/>
  <c r="AB17" i="11"/>
  <c r="AA17" i="11"/>
  <c r="Z17" i="11"/>
  <c r="Y17" i="11"/>
  <c r="W17" i="11"/>
  <c r="V17" i="11"/>
  <c r="U17" i="11"/>
  <c r="T17" i="11"/>
  <c r="S17" i="11"/>
  <c r="R17" i="11"/>
  <c r="Q17" i="11"/>
  <c r="P17" i="11"/>
  <c r="J11" i="11"/>
  <c r="J12" i="11"/>
  <c r="J13" i="11"/>
  <c r="J14" i="11"/>
  <c r="J15" i="11"/>
  <c r="J10" i="11"/>
  <c r="D7" i="2"/>
  <c r="F17" i="11"/>
  <c r="B15" i="16"/>
  <c r="B17" i="16"/>
  <c r="B16" i="16"/>
  <c r="D7" i="9"/>
  <c r="L2" i="11"/>
  <c r="L3" i="11"/>
  <c r="L4" i="11"/>
  <c r="D7" i="11"/>
  <c r="M4" i="9"/>
  <c r="M3" i="9"/>
  <c r="M2" i="9"/>
  <c r="M4" i="8"/>
  <c r="M3" i="8"/>
  <c r="M2" i="8"/>
  <c r="G4" i="4"/>
  <c r="G3" i="4"/>
  <c r="G2" i="4"/>
  <c r="G4" i="7"/>
  <c r="G3" i="7"/>
  <c r="G2" i="7"/>
  <c r="H4" i="6"/>
  <c r="H3" i="6"/>
  <c r="H2" i="6"/>
  <c r="G4" i="12"/>
  <c r="G3" i="12"/>
  <c r="G2" i="12"/>
  <c r="G4" i="16"/>
  <c r="G3" i="16"/>
  <c r="G2" i="16"/>
  <c r="G4" i="5"/>
  <c r="G3" i="5"/>
  <c r="G2" i="5"/>
  <c r="I4" i="3"/>
  <c r="I3" i="3"/>
  <c r="I2" i="3"/>
  <c r="M4" i="2"/>
  <c r="M3" i="2"/>
  <c r="M2" i="2"/>
  <c r="C7" i="12"/>
  <c r="C7" i="5"/>
  <c r="A6" i="12"/>
  <c r="C7" i="7"/>
  <c r="D7" i="8"/>
  <c r="C7" i="4"/>
  <c r="D7" i="6"/>
  <c r="D7" i="3"/>
  <c r="N17" i="11" l="1"/>
  <c r="M17" i="11"/>
</calcChain>
</file>

<file path=xl/comments1.xml><?xml version="1.0" encoding="utf-8"?>
<comments xmlns="http://schemas.openxmlformats.org/spreadsheetml/2006/main">
  <authors>
    <author>RONIN</author>
  </authors>
  <commentList>
    <comment ref="B9" authorId="0" shapeId="0">
      <text>
        <r>
          <rPr>
            <b/>
            <sz val="9"/>
            <color indexed="81"/>
            <rFont val="Tahoma"/>
            <family val="2"/>
          </rPr>
          <t>OBJETIVO ESTRATÉGICO:</t>
        </r>
        <r>
          <rPr>
            <sz val="9"/>
            <color indexed="81"/>
            <rFont val="Tahoma"/>
            <family val="2"/>
          </rPr>
          <t xml:space="preserve">
Incluir el objetivo estratégico al que apunta el proyecto</t>
        </r>
      </text>
    </comment>
    <comment ref="B11" authorId="0" shapeId="0">
      <text>
        <r>
          <rPr>
            <b/>
            <sz val="9"/>
            <color indexed="81"/>
            <rFont val="Tahoma"/>
            <family val="2"/>
          </rPr>
          <t xml:space="preserve">ESTRATEGIA:
</t>
        </r>
        <r>
          <rPr>
            <sz val="9"/>
            <color indexed="81"/>
            <rFont val="Tahoma"/>
            <family val="2"/>
          </rPr>
          <t>Incluir la estrategia en la que está incluido el proyecto</t>
        </r>
      </text>
    </comment>
    <comment ref="B13" authorId="0" shapeId="0">
      <text>
        <r>
          <rPr>
            <b/>
            <sz val="9"/>
            <color indexed="81"/>
            <rFont val="Tahoma"/>
            <family val="2"/>
          </rPr>
          <t>OBJETIVOS DE PROYECTO:</t>
        </r>
        <r>
          <rPr>
            <sz val="9"/>
            <color indexed="81"/>
            <rFont val="Tahoma"/>
            <family val="2"/>
          </rPr>
          <t xml:space="preserve">
Incluir los objetivos que debe cumplir el proyecto
</t>
        </r>
      </text>
    </comment>
    <comment ref="D13" authorId="0" shapeId="0">
      <text>
        <r>
          <rPr>
            <b/>
            <sz val="9"/>
            <color indexed="81"/>
            <rFont val="Tahoma"/>
            <family val="2"/>
          </rPr>
          <t>TIPO:</t>
        </r>
        <r>
          <rPr>
            <sz val="9"/>
            <color indexed="81"/>
            <rFont val="Tahoma"/>
            <family val="2"/>
          </rPr>
          <t xml:space="preserve">
Definir si el objetivo es general o específico</t>
        </r>
      </text>
    </comment>
    <comment ref="B16" authorId="0" shapeId="0">
      <text>
        <r>
          <rPr>
            <b/>
            <sz val="9"/>
            <color indexed="81"/>
            <rFont val="Tahoma"/>
            <family val="2"/>
          </rPr>
          <t>OBJETIVOS DE PROYECTO:</t>
        </r>
        <r>
          <rPr>
            <sz val="9"/>
            <color indexed="81"/>
            <rFont val="Tahoma"/>
            <family val="2"/>
          </rPr>
          <t xml:space="preserve">
Incluir los objetivos que debe cumplir el proyecto
</t>
        </r>
      </text>
    </comment>
    <comment ref="D16" authorId="0" shapeId="0">
      <text>
        <r>
          <rPr>
            <b/>
            <sz val="9"/>
            <color indexed="81"/>
            <rFont val="Tahoma"/>
            <family val="2"/>
          </rPr>
          <t>TIPO:</t>
        </r>
        <r>
          <rPr>
            <sz val="9"/>
            <color indexed="81"/>
            <rFont val="Tahoma"/>
            <family val="2"/>
          </rPr>
          <t xml:space="preserve">
Definir si el objetivo es general o específico</t>
        </r>
      </text>
    </comment>
    <comment ref="B19" authorId="0" shapeId="0">
      <text>
        <r>
          <rPr>
            <b/>
            <sz val="9"/>
            <color indexed="81"/>
            <rFont val="Tahoma"/>
            <family val="2"/>
          </rPr>
          <t>OBJETIVOS DE PROYECTO:</t>
        </r>
        <r>
          <rPr>
            <sz val="9"/>
            <color indexed="81"/>
            <rFont val="Tahoma"/>
            <family val="2"/>
          </rPr>
          <t xml:space="preserve">
Incluir los objetivos que debe cumplir el proyecto
</t>
        </r>
      </text>
    </comment>
    <comment ref="D19" authorId="0" shapeId="0">
      <text>
        <r>
          <rPr>
            <b/>
            <sz val="9"/>
            <color indexed="81"/>
            <rFont val="Tahoma"/>
            <family val="2"/>
          </rPr>
          <t>TIPO:</t>
        </r>
        <r>
          <rPr>
            <sz val="9"/>
            <color indexed="81"/>
            <rFont val="Tahoma"/>
            <family val="2"/>
          </rPr>
          <t xml:space="preserve">
Definir si el objetivo es general o específico</t>
        </r>
      </text>
    </comment>
  </commentList>
</comments>
</file>

<file path=xl/comments10.xml><?xml version="1.0" encoding="utf-8"?>
<comments xmlns="http://schemas.openxmlformats.org/spreadsheetml/2006/main">
  <authors>
    <author>Bibiana Coy Paez</author>
  </authors>
  <commentList>
    <comment ref="X15" authorId="0" shapeId="0">
      <text>
        <r>
          <rPr>
            <b/>
            <sz val="9"/>
            <color indexed="81"/>
            <rFont val="Tahoma"/>
            <family val="2"/>
          </rPr>
          <t xml:space="preserve">Es de observar que para la socialización semestral ya hemos procedido a dar cumplimiento cabal, por lo cual a junio esta tarea está cumplida
</t>
        </r>
        <r>
          <rPr>
            <sz val="9"/>
            <color indexed="81"/>
            <rFont val="Tahoma"/>
            <family val="2"/>
          </rPr>
          <t xml:space="preserve">
</t>
        </r>
      </text>
    </comment>
  </commentList>
</comments>
</file>

<file path=xl/comments2.xml><?xml version="1.0" encoding="utf-8"?>
<comments xmlns="http://schemas.openxmlformats.org/spreadsheetml/2006/main">
  <authors>
    <author>RONIN</author>
    <author>Juan Camilo Correa Jimenez</author>
    <author>Ana Maria Patricia Marmolejo Angel</author>
  </authors>
  <commentList>
    <comment ref="B10" authorId="0" shapeId="0">
      <text>
        <r>
          <rPr>
            <b/>
            <sz val="9"/>
            <color indexed="81"/>
            <rFont val="Tahoma"/>
            <family val="2"/>
          </rPr>
          <t>DESCRIPCIÓN:</t>
        </r>
        <r>
          <rPr>
            <sz val="9"/>
            <color indexed="81"/>
            <rFont val="Tahoma"/>
            <family val="2"/>
          </rPr>
          <t xml:space="preserve">
Hacer una descripción de lo que se quiere medir</t>
        </r>
      </text>
    </comment>
    <comment ref="B11" authorId="0" shapeId="0">
      <text>
        <r>
          <rPr>
            <b/>
            <sz val="9"/>
            <color indexed="81"/>
            <rFont val="Tahoma"/>
            <family val="2"/>
          </rPr>
          <t xml:space="preserve">TIPO:
</t>
        </r>
        <r>
          <rPr>
            <sz val="9"/>
            <color indexed="81"/>
            <rFont val="Tahoma"/>
            <family val="2"/>
          </rPr>
          <t xml:space="preserve">Definir el tipo de indicador:
- Eficacia: Expresa el logro de los objetivos
- Eficiencia: Permite establecer la relación de productividad en el uso de los recursos
- Efectividad: Seguimiento del impacto de los logros alcanzados
</t>
        </r>
      </text>
    </comment>
    <comment ref="D11" authorId="1" shapeId="0">
      <text>
        <r>
          <rPr>
            <b/>
            <sz val="9"/>
            <color indexed="81"/>
            <rFont val="Tahoma"/>
            <family val="2"/>
          </rPr>
          <t>UNIDAD DE MEDIDA:</t>
        </r>
        <r>
          <rPr>
            <sz val="9"/>
            <color indexed="81"/>
            <rFont val="Tahoma"/>
            <family val="2"/>
          </rPr>
          <t xml:space="preserve">
Indica la escala o métrica a usar (%, procesos, unidades, documentos)</t>
        </r>
      </text>
    </comment>
    <comment ref="F11" authorId="1" shapeId="0">
      <text>
        <r>
          <rPr>
            <b/>
            <sz val="9"/>
            <color indexed="81"/>
            <rFont val="Tahoma"/>
            <family val="2"/>
          </rPr>
          <t>META:</t>
        </r>
        <r>
          <rPr>
            <sz val="9"/>
            <color indexed="81"/>
            <rFont val="Tahoma"/>
            <family val="2"/>
          </rPr>
          <t xml:space="preserve">
Valor que se quiere alcanzar (100%, 3 procesos, 5 unidades, 3 documentos)</t>
        </r>
      </text>
    </comment>
    <comment ref="G11" authorId="0" shapeId="0">
      <text>
        <r>
          <rPr>
            <b/>
            <sz val="9"/>
            <color indexed="81"/>
            <rFont val="Tahoma"/>
            <family val="2"/>
          </rPr>
          <t>FRECUENCIA DE MEDIDA:</t>
        </r>
        <r>
          <rPr>
            <sz val="9"/>
            <color indexed="81"/>
            <rFont val="Tahoma"/>
            <family val="2"/>
          </rPr>
          <t xml:space="preserve">
Indicar cada cuanto tiempo hay que tomar la medición</t>
        </r>
      </text>
    </comment>
    <comment ref="H11" authorId="0" shapeId="0">
      <text>
        <r>
          <rPr>
            <b/>
            <sz val="9"/>
            <color indexed="81"/>
            <rFont val="Tahoma"/>
            <family val="2"/>
          </rPr>
          <t>TENDENCIA:</t>
        </r>
        <r>
          <rPr>
            <sz val="9"/>
            <color indexed="81"/>
            <rFont val="Tahoma"/>
            <family val="2"/>
          </rPr>
          <t xml:space="preserve">
Indicar si la medición acumulada del indicador debe ascender o descender</t>
        </r>
      </text>
    </comment>
    <comment ref="I11" authorId="0" shapeId="0">
      <text>
        <r>
          <rPr>
            <b/>
            <sz val="9"/>
            <color indexed="81"/>
            <rFont val="Tahoma"/>
            <family val="2"/>
          </rPr>
          <t>FÓRMULA DEL INDICADOR:</t>
        </r>
        <r>
          <rPr>
            <sz val="9"/>
            <color indexed="81"/>
            <rFont val="Tahoma"/>
            <family val="2"/>
          </rPr>
          <t xml:space="preserve">
Indicar si se realiza por medio de encuesta, descripción de la fórmula a utilizar o por otro medio de medida </t>
        </r>
      </text>
    </comment>
    <comment ref="F12" authorId="2" shapeId="0">
      <text>
        <r>
          <rPr>
            <b/>
            <sz val="9"/>
            <color indexed="81"/>
            <rFont val="Tahoma"/>
            <family val="2"/>
          </rPr>
          <t>Ana Maria Patricia Marmolejo Angel:</t>
        </r>
        <r>
          <rPr>
            <sz val="9"/>
            <color indexed="81"/>
            <rFont val="Tahoma"/>
            <family val="2"/>
          </rPr>
          <t xml:space="preserve">
Quedaron de revisar este asunto en OAP.</t>
        </r>
      </text>
    </comment>
    <comment ref="B13" authorId="0" shapeId="0">
      <text>
        <r>
          <rPr>
            <b/>
            <sz val="9"/>
            <color indexed="81"/>
            <rFont val="Tahoma"/>
            <family val="2"/>
          </rPr>
          <t>RESPONSABLE DE LA MEDICIÓN:</t>
        </r>
        <r>
          <rPr>
            <sz val="9"/>
            <color indexed="81"/>
            <rFont val="Tahoma"/>
            <family val="2"/>
          </rPr>
          <t xml:space="preserve">
Definir la persona encargada de tomar los datos, calcular el indicador y reportar a los interesados</t>
        </r>
      </text>
    </comment>
  </commentList>
</comments>
</file>

<file path=xl/comments3.xml><?xml version="1.0" encoding="utf-8"?>
<comments xmlns="http://schemas.openxmlformats.org/spreadsheetml/2006/main">
  <authors>
    <author>RONIN</author>
  </authors>
  <commentList>
    <comment ref="B10" authorId="0" shapeId="0">
      <text>
        <r>
          <rPr>
            <b/>
            <sz val="9"/>
            <color indexed="81"/>
            <rFont val="Tahoma"/>
            <family val="2"/>
          </rPr>
          <t xml:space="preserve">NO APLICA-PRESUPUESTO DE INVERSIÓN:
</t>
        </r>
        <r>
          <rPr>
            <sz val="9"/>
            <color indexed="81"/>
            <rFont val="Tahoma"/>
            <family val="2"/>
          </rPr>
          <t xml:space="preserve">Indicar si el presupuesto se hace con presupuesto de inversión o no
</t>
        </r>
      </text>
    </comment>
    <comment ref="B12" authorId="0" shapeId="0">
      <text>
        <r>
          <rPr>
            <b/>
            <sz val="9"/>
            <color indexed="81"/>
            <rFont val="Tahoma"/>
            <family val="2"/>
          </rPr>
          <t>Nº DE CDP:</t>
        </r>
        <r>
          <rPr>
            <sz val="9"/>
            <color indexed="81"/>
            <rFont val="Tahoma"/>
            <family val="2"/>
          </rPr>
          <t xml:space="preserve">
xxxxx</t>
        </r>
      </text>
    </comment>
    <comment ref="B14" authorId="0" shapeId="0">
      <text>
        <r>
          <rPr>
            <b/>
            <sz val="9"/>
            <color rgb="FF000000"/>
            <rFont val="Tahoma"/>
            <family val="2"/>
          </rPr>
          <t xml:space="preserve">NÚMERO DE OBLIGACIÓN:
</t>
        </r>
        <r>
          <rPr>
            <sz val="9"/>
            <color rgb="FF000000"/>
            <rFont val="Tahoma"/>
            <family val="2"/>
          </rPr>
          <t xml:space="preserve">XXXX
</t>
        </r>
      </text>
    </comment>
    <comment ref="B16" authorId="0" shapeId="0">
      <text>
        <r>
          <rPr>
            <b/>
            <sz val="9"/>
            <color rgb="FF000000"/>
            <rFont val="Tahoma"/>
            <family val="2"/>
          </rPr>
          <t>APROPIACIÓN INICIAL:</t>
        </r>
        <r>
          <rPr>
            <sz val="9"/>
            <color rgb="FF000000"/>
            <rFont val="Tahoma"/>
            <family val="2"/>
          </rPr>
          <t xml:space="preserve">
</t>
        </r>
        <r>
          <rPr>
            <sz val="9"/>
            <color rgb="FF000000"/>
            <rFont val="Tahoma"/>
            <family val="2"/>
          </rPr>
          <t>XXX</t>
        </r>
      </text>
    </comment>
    <comment ref="B18" authorId="0" shapeId="0">
      <text>
        <r>
          <rPr>
            <b/>
            <sz val="9"/>
            <color rgb="FF000000"/>
            <rFont val="Tahoma"/>
            <family val="2"/>
          </rPr>
          <t>VALOR COMPROMETIDO:</t>
        </r>
        <r>
          <rPr>
            <sz val="9"/>
            <color rgb="FF000000"/>
            <rFont val="Tahoma"/>
            <family val="2"/>
          </rPr>
          <t xml:space="preserve">
</t>
        </r>
        <r>
          <rPr>
            <sz val="9"/>
            <color rgb="FF000000"/>
            <rFont val="Tahoma"/>
            <family val="2"/>
          </rPr>
          <t>XXXX</t>
        </r>
      </text>
    </comment>
    <comment ref="B20" authorId="0" shapeId="0">
      <text>
        <r>
          <rPr>
            <b/>
            <sz val="9"/>
            <color indexed="81"/>
            <rFont val="Tahoma"/>
            <family val="2"/>
          </rPr>
          <t>VALOR OBLIGADO:</t>
        </r>
        <r>
          <rPr>
            <sz val="9"/>
            <color indexed="81"/>
            <rFont val="Tahoma"/>
            <family val="2"/>
          </rPr>
          <t xml:space="preserve">
XXXXXX</t>
        </r>
      </text>
    </comment>
  </commentList>
</comments>
</file>

<file path=xl/comments4.xml><?xml version="1.0" encoding="utf-8"?>
<comments xmlns="http://schemas.openxmlformats.org/spreadsheetml/2006/main">
  <authors>
    <author>RONIN</author>
  </authors>
  <commentList>
    <comment ref="B11" authorId="0" shapeId="0">
      <text>
        <r>
          <rPr>
            <b/>
            <sz val="9"/>
            <color indexed="81"/>
            <rFont val="Tahoma"/>
            <family val="2"/>
          </rPr>
          <t>ROL:</t>
        </r>
        <r>
          <rPr>
            <sz val="9"/>
            <color indexed="81"/>
            <rFont val="Tahoma"/>
            <family val="2"/>
          </rPr>
          <t xml:space="preserve">
Indicar el rol de la persona dentro del proyecto (NO es el cargo dentro de la organización)</t>
        </r>
      </text>
    </comment>
    <comment ref="D11" authorId="0" shapeId="0">
      <text>
        <r>
          <rPr>
            <b/>
            <sz val="9"/>
            <color indexed="81"/>
            <rFont val="Tahoma"/>
            <family val="2"/>
          </rPr>
          <t>RESPONSABILIDADES:</t>
        </r>
        <r>
          <rPr>
            <sz val="9"/>
            <color indexed="81"/>
            <rFont val="Tahoma"/>
            <family val="2"/>
          </rPr>
          <t xml:space="preserve">
Incluir las responsabilidades de la persona dentro del proyecto</t>
        </r>
      </text>
    </comment>
    <comment ref="E11" authorId="0" shapeId="0">
      <text>
        <r>
          <rPr>
            <b/>
            <sz val="9"/>
            <color indexed="81"/>
            <rFont val="Tahoma"/>
            <family val="2"/>
          </rPr>
          <t xml:space="preserve">INT. - EXT.
</t>
        </r>
        <r>
          <rPr>
            <sz val="9"/>
            <color indexed="81"/>
            <rFont val="Tahoma"/>
            <family val="2"/>
          </rPr>
          <t>Indicar si la persona pertenece a la Superintendencia o es externa</t>
        </r>
      </text>
    </comment>
    <comment ref="F11" authorId="0" shapeId="0">
      <text>
        <r>
          <rPr>
            <b/>
            <sz val="9"/>
            <color indexed="81"/>
            <rFont val="Tahoma"/>
            <family val="2"/>
          </rPr>
          <t>CAPACIDADES:</t>
        </r>
        <r>
          <rPr>
            <sz val="9"/>
            <color indexed="81"/>
            <rFont val="Tahoma"/>
            <family val="2"/>
          </rPr>
          <t xml:space="preserve">
Enumerar las capacidades necesarias para desarrollar las responsabilidades asignadas</t>
        </r>
      </text>
    </comment>
  </commentList>
</comments>
</file>

<file path=xl/comments5.xml><?xml version="1.0" encoding="utf-8"?>
<comments xmlns="http://schemas.openxmlformats.org/spreadsheetml/2006/main">
  <authors>
    <author>RONIN</author>
  </authors>
  <commentList>
    <comment ref="B11" authorId="0" shapeId="0">
      <text>
        <r>
          <rPr>
            <b/>
            <sz val="9"/>
            <color indexed="81"/>
            <rFont val="Tahoma"/>
            <family val="2"/>
          </rPr>
          <t>EQUIPO DE PROYECTO DE LA SUPERINTENDENCIA</t>
        </r>
        <r>
          <rPr>
            <sz val="9"/>
            <color indexed="81"/>
            <rFont val="Tahoma"/>
            <family val="2"/>
          </rPr>
          <t xml:space="preserve">
Enumerar las personas de la Superintendencia que participarán en el desarrollo del proyecto</t>
        </r>
      </text>
    </comment>
    <comment ref="E11" authorId="0" shapeId="0">
      <text>
        <r>
          <rPr>
            <b/>
            <sz val="9"/>
            <color indexed="81"/>
            <rFont val="Tahoma"/>
            <family val="2"/>
          </rPr>
          <t xml:space="preserve">EQUIPO DE PROYECTO DEL PROVEEDOR:
</t>
        </r>
        <r>
          <rPr>
            <sz val="9"/>
            <color indexed="81"/>
            <rFont val="Tahoma"/>
            <family val="2"/>
          </rPr>
          <t>Enumerar las personas del proveedor que participarán en el desarrollo del proyecto</t>
        </r>
      </text>
    </comment>
    <comment ref="C13" authorId="0" shapeId="0">
      <text>
        <r>
          <rPr>
            <b/>
            <sz val="9"/>
            <color indexed="81"/>
            <rFont val="Tahoma"/>
            <family val="2"/>
          </rPr>
          <t xml:space="preserve">ROL:
</t>
        </r>
        <r>
          <rPr>
            <sz val="9"/>
            <color indexed="81"/>
            <rFont val="Tahoma"/>
            <family val="2"/>
          </rPr>
          <t>Indicar el rol de la persona dentro del proyecto (NO es el cargo dentro de la organización)</t>
        </r>
      </text>
    </comment>
    <comment ref="F13" authorId="0" shapeId="0">
      <text>
        <r>
          <rPr>
            <b/>
            <sz val="9"/>
            <color indexed="81"/>
            <rFont val="Tahoma"/>
            <family val="2"/>
          </rPr>
          <t>ROL:</t>
        </r>
        <r>
          <rPr>
            <sz val="9"/>
            <color indexed="81"/>
            <rFont val="Tahoma"/>
            <family val="2"/>
          </rPr>
          <t xml:space="preserve">
Indicar el rol de la persona dentro del proyecto (NO es el cargo dentro de la organización)</t>
        </r>
      </text>
    </comment>
  </commentList>
</comments>
</file>

<file path=xl/comments6.xml><?xml version="1.0" encoding="utf-8"?>
<comments xmlns="http://schemas.openxmlformats.org/spreadsheetml/2006/main">
  <authors>
    <author>RONIN</author>
  </authors>
  <commentList>
    <comment ref="B9" authorId="0" shapeId="0">
      <text>
        <r>
          <rPr>
            <b/>
            <sz val="9"/>
            <color indexed="81"/>
            <rFont val="Tahoma"/>
            <family val="2"/>
          </rPr>
          <t>INTERESADOS:</t>
        </r>
        <r>
          <rPr>
            <sz val="9"/>
            <color indexed="81"/>
            <rFont val="Tahoma"/>
            <family val="2"/>
          </rPr>
          <t xml:space="preserve">
Personas, grupos u organizaciones involucrados en el proyecto</t>
        </r>
      </text>
    </comment>
    <comment ref="D11" authorId="0" shapeId="0">
      <text>
        <r>
          <rPr>
            <b/>
            <sz val="9"/>
            <color rgb="FF000000"/>
            <rFont val="Tahoma"/>
            <family val="2"/>
          </rPr>
          <t>CARGO:</t>
        </r>
        <r>
          <rPr>
            <sz val="9"/>
            <color rgb="FF000000"/>
            <rFont val="Tahoma"/>
            <family val="2"/>
          </rPr>
          <t xml:space="preserve">
</t>
        </r>
        <r>
          <rPr>
            <sz val="9"/>
            <color rgb="FF000000"/>
            <rFont val="Tahoma"/>
            <family val="2"/>
          </rPr>
          <t>Cargo  de la persona dentro de la organización</t>
        </r>
      </text>
    </comment>
    <comment ref="G11" authorId="0" shapeId="0">
      <text>
        <r>
          <rPr>
            <b/>
            <sz val="9"/>
            <color indexed="81"/>
            <rFont val="Tahoma"/>
            <family val="2"/>
          </rPr>
          <t>INTERNO-EXTERNO:</t>
        </r>
        <r>
          <rPr>
            <sz val="9"/>
            <color indexed="81"/>
            <rFont val="Tahoma"/>
            <family val="2"/>
          </rPr>
          <t xml:space="preserve">
Indicar si la persona pertenece a la Superintendencia o es externa</t>
        </r>
      </text>
    </comment>
    <comment ref="H11" authorId="0" shapeId="0">
      <text>
        <r>
          <rPr>
            <b/>
            <sz val="9"/>
            <color indexed="81"/>
            <rFont val="Tahoma"/>
            <family val="2"/>
          </rPr>
          <t>RONIN:</t>
        </r>
        <r>
          <rPr>
            <sz val="9"/>
            <color indexed="81"/>
            <rFont val="Tahoma"/>
            <family val="2"/>
          </rPr>
          <t xml:space="preserve">
Definir si la persona, respeto al proyecto está:
- a favor
- en contra
- neutral</t>
        </r>
      </text>
    </comment>
  </commentList>
</comments>
</file>

<file path=xl/comments7.xml><?xml version="1.0" encoding="utf-8"?>
<comments xmlns="http://schemas.openxmlformats.org/spreadsheetml/2006/main">
  <authors>
    <author>RONIN</author>
  </authors>
  <commentList>
    <comment ref="C12" authorId="0" shapeId="0">
      <text>
        <r>
          <rPr>
            <b/>
            <sz val="9"/>
            <color indexed="81"/>
            <rFont val="Tahoma"/>
            <family val="2"/>
          </rPr>
          <t>TIPO DE COMUNICACIÓN:</t>
        </r>
        <r>
          <rPr>
            <sz val="9"/>
            <color indexed="81"/>
            <rFont val="Tahoma"/>
            <family val="2"/>
          </rPr>
          <t xml:space="preserve">
Indicar si la comunicación se realizará mediante:
- Mail
- Oficio
- Memorando
- Reunión
- Telefónica
- Electrónica (mediante la web)
- Electrónica
- Acto administrativo</t>
        </r>
      </text>
    </comment>
    <comment ref="D12" authorId="0" shapeId="0">
      <text>
        <r>
          <rPr>
            <b/>
            <sz val="9"/>
            <color indexed="81"/>
            <rFont val="Tahoma"/>
            <family val="2"/>
          </rPr>
          <t>OBJETIVO:</t>
        </r>
        <r>
          <rPr>
            <sz val="9"/>
            <color indexed="81"/>
            <rFont val="Tahoma"/>
            <family val="2"/>
          </rPr>
          <t xml:space="preserve">
Indicar qué se pretende lograr con la comunicación</t>
        </r>
      </text>
    </comment>
    <comment ref="E12" authorId="0" shapeId="0">
      <text>
        <r>
          <rPr>
            <b/>
            <sz val="9"/>
            <color indexed="81"/>
            <rFont val="Tahoma"/>
            <family val="2"/>
          </rPr>
          <t>FRECUENCIA:</t>
        </r>
        <r>
          <rPr>
            <sz val="9"/>
            <color indexed="81"/>
            <rFont val="Tahoma"/>
            <family val="2"/>
          </rPr>
          <t xml:space="preserve">
Indicar cada cuanto se produce la comunicación</t>
        </r>
      </text>
    </comment>
    <comment ref="F12" authorId="0" shapeId="0">
      <text>
        <r>
          <rPr>
            <b/>
            <sz val="9"/>
            <color indexed="81"/>
            <rFont val="Tahoma"/>
            <family val="2"/>
          </rPr>
          <t>RESPONSABLE:</t>
        </r>
        <r>
          <rPr>
            <sz val="9"/>
            <color indexed="81"/>
            <rFont val="Tahoma"/>
            <family val="2"/>
          </rPr>
          <t xml:space="preserve">
Indicar quien debe realizar la comunicación</t>
        </r>
      </text>
    </comment>
    <comment ref="G12" authorId="0" shapeId="0">
      <text>
        <r>
          <rPr>
            <b/>
            <sz val="9"/>
            <color indexed="81"/>
            <rFont val="Tahoma"/>
            <family val="2"/>
          </rPr>
          <t>ENTREGABLE:</t>
        </r>
        <r>
          <rPr>
            <sz val="9"/>
            <color indexed="81"/>
            <rFont val="Tahoma"/>
            <family val="2"/>
          </rPr>
          <t xml:space="preserve">
Indicar cual es soporte de la comunicación</t>
        </r>
      </text>
    </comment>
  </commentList>
</comments>
</file>

<file path=xl/comments8.xml><?xml version="1.0" encoding="utf-8"?>
<comments xmlns="http://schemas.openxmlformats.org/spreadsheetml/2006/main">
  <authors>
    <author>RONIN</author>
  </authors>
  <commentList>
    <comment ref="B11" authorId="0" shapeId="0">
      <text>
        <r>
          <rPr>
            <b/>
            <sz val="9"/>
            <color indexed="81"/>
            <rFont val="Tahoma"/>
            <family val="2"/>
          </rPr>
          <t>DESCRIPCIÓN DEL REQUERIMIENTO:</t>
        </r>
        <r>
          <rPr>
            <sz val="9"/>
            <color indexed="81"/>
            <rFont val="Tahoma"/>
            <family val="2"/>
          </rPr>
          <t xml:space="preserve">
Incluir una descripción del requerimiento del solicitante</t>
        </r>
      </text>
    </comment>
    <comment ref="D11" authorId="0" shapeId="0">
      <text>
        <r>
          <rPr>
            <b/>
            <sz val="9"/>
            <color indexed="81"/>
            <rFont val="Tahoma"/>
            <family val="2"/>
          </rPr>
          <t>CÓDIGO REQUERIMIENTO:</t>
        </r>
        <r>
          <rPr>
            <sz val="9"/>
            <color indexed="81"/>
            <rFont val="Tahoma"/>
            <family val="2"/>
          </rPr>
          <t xml:space="preserve">
Incluir un código para facilitar el seguimiento del requerimiento</t>
        </r>
      </text>
    </comment>
    <comment ref="F11" authorId="0" shapeId="0">
      <text>
        <r>
          <rPr>
            <b/>
            <sz val="9"/>
            <color indexed="81"/>
            <rFont val="Tahoma"/>
            <family val="2"/>
          </rPr>
          <t>ALCANCE DEL PROYECTO / ENTREGABLE AFECTADO:</t>
        </r>
        <r>
          <rPr>
            <sz val="9"/>
            <color indexed="81"/>
            <rFont val="Tahoma"/>
            <family val="2"/>
          </rPr>
          <t xml:space="preserve">
Indicar si es un requerimiento que afecte a la totalidad del proyecto o a un entregable y especificar a cual</t>
        </r>
      </text>
    </comment>
    <comment ref="G11" authorId="0" shapeId="0">
      <text>
        <r>
          <rPr>
            <b/>
            <sz val="9"/>
            <color indexed="81"/>
            <rFont val="Tahoma"/>
            <family val="2"/>
          </rPr>
          <t>FECHA DE CUMPLIMIENTO:</t>
        </r>
        <r>
          <rPr>
            <sz val="9"/>
            <color indexed="81"/>
            <rFont val="Tahoma"/>
            <family val="2"/>
          </rPr>
          <t xml:space="preserve">
Indiar cuando se espera que el requerimiento se realice</t>
        </r>
      </text>
    </comment>
    <comment ref="H11" authorId="0" shapeId="0">
      <text>
        <r>
          <rPr>
            <b/>
            <sz val="9"/>
            <color indexed="81"/>
            <rFont val="Tahoma"/>
            <family val="2"/>
          </rPr>
          <t>CRITERIO DE ACEPTACIÓN:</t>
        </r>
        <r>
          <rPr>
            <sz val="9"/>
            <color indexed="81"/>
            <rFont val="Tahoma"/>
            <family val="2"/>
          </rPr>
          <t xml:space="preserve">
Indicar cual es el criterio especificado por el solicitante para dar por válido el requerimiento</t>
        </r>
      </text>
    </comment>
  </commentList>
</comments>
</file>

<file path=xl/comments9.xml><?xml version="1.0" encoding="utf-8"?>
<comments xmlns="http://schemas.openxmlformats.org/spreadsheetml/2006/main">
  <authors>
    <author>RONIN</author>
  </authors>
  <commentList>
    <comment ref="B10" authorId="0" shapeId="0">
      <text>
        <r>
          <rPr>
            <b/>
            <sz val="9"/>
            <color indexed="81"/>
            <rFont val="Tahoma"/>
            <family val="2"/>
          </rPr>
          <t>DESCRIPCIÓN DEL ALCANCE:</t>
        </r>
        <r>
          <rPr>
            <sz val="9"/>
            <color indexed="81"/>
            <rFont val="Tahoma"/>
            <family val="2"/>
          </rPr>
          <t xml:space="preserve">
Incluir la descripción del alcance del proyecto, tanto del producto como la forma de relazarlo</t>
        </r>
      </text>
    </comment>
    <comment ref="B12" authorId="0" shapeId="0">
      <text>
        <r>
          <rPr>
            <b/>
            <sz val="9"/>
            <color indexed="81"/>
            <rFont val="Tahoma"/>
            <family val="2"/>
          </rPr>
          <t>EXCLUSIONES DEL PROYECTO:</t>
        </r>
        <r>
          <rPr>
            <sz val="9"/>
            <color indexed="81"/>
            <rFont val="Tahoma"/>
            <family val="2"/>
          </rPr>
          <t xml:space="preserve">
Identificar lo que no incluye el proyecto</t>
        </r>
      </text>
    </comment>
    <comment ref="B14" authorId="0" shapeId="0">
      <text>
        <r>
          <rPr>
            <b/>
            <sz val="9"/>
            <color indexed="81"/>
            <rFont val="Tahoma"/>
            <family val="2"/>
          </rPr>
          <t>RESTRICCIONES DEL PROYECTO:</t>
        </r>
        <r>
          <rPr>
            <sz val="9"/>
            <color indexed="81"/>
            <rFont val="Tahoma"/>
            <family val="2"/>
          </rPr>
          <t xml:space="preserve">
Enumerar las limitantes asociadas con el alcance del proyecto que restringen las opciones del proyecto</t>
        </r>
      </text>
    </comment>
    <comment ref="B16" authorId="0" shapeId="0">
      <text>
        <r>
          <rPr>
            <b/>
            <sz val="9"/>
            <color indexed="81"/>
            <rFont val="Tahoma"/>
            <family val="2"/>
          </rPr>
          <t>SUPUESTOS DEL PROYECTO:</t>
        </r>
        <r>
          <rPr>
            <sz val="9"/>
            <color indexed="81"/>
            <rFont val="Tahoma"/>
            <family val="2"/>
          </rPr>
          <t xml:space="preserve">
Enumeran las suposiciones asociadas con el alcance del proyecto y el impacto potencial de las mismas</t>
        </r>
      </text>
    </comment>
    <comment ref="B18" authorId="0" shapeId="0">
      <text>
        <r>
          <rPr>
            <b/>
            <sz val="9"/>
            <color indexed="81"/>
            <rFont val="Tahoma"/>
            <family val="2"/>
          </rPr>
          <t>ENTREGABLES DEL PROYECTO:</t>
        </r>
        <r>
          <rPr>
            <sz val="9"/>
            <color indexed="81"/>
            <rFont val="Tahoma"/>
            <family val="2"/>
          </rPr>
          <t xml:space="preserve">
Incluyen tanto el producto final (producto o servicios) como los productos de soporte (informes y documentación)</t>
        </r>
      </text>
    </comment>
    <comment ref="B20" authorId="0" shapeId="0">
      <text>
        <r>
          <rPr>
            <b/>
            <sz val="9"/>
            <color indexed="81"/>
            <rFont val="Tahoma"/>
            <family val="2"/>
          </rPr>
          <t>CRITERIOS DE ACEPTACIÓN DEL PRODUCTO:</t>
        </r>
        <r>
          <rPr>
            <sz val="9"/>
            <color indexed="81"/>
            <rFont val="Tahoma"/>
            <family val="2"/>
          </rPr>
          <t xml:space="preserve">
Definición de las características para el recibo a satisfacción de los productos, servicios o resultados del proyecto</t>
        </r>
      </text>
    </comment>
  </commentList>
</comments>
</file>

<file path=xl/sharedStrings.xml><?xml version="1.0" encoding="utf-8"?>
<sst xmlns="http://schemas.openxmlformats.org/spreadsheetml/2006/main" count="457" uniqueCount="285">
  <si>
    <t>SUPERINTENDENCIA DE SOCIEDADES</t>
  </si>
  <si>
    <t>Código: GC-F-015</t>
  </si>
  <si>
    <t>SISTEMA DE GESTION INTEGRADO</t>
  </si>
  <si>
    <t>Fecha: 17 de septiembre de 2014</t>
  </si>
  <si>
    <t>PROCESO: GESTION INTEGRAL</t>
  </si>
  <si>
    <t>Versión 001</t>
  </si>
  <si>
    <t>FORMATO: PLANEACION DE PROYECTOS</t>
  </si>
  <si>
    <t>Página 1 de 12</t>
  </si>
  <si>
    <t xml:space="preserve">NOMBRE DEL PROYECTO </t>
  </si>
  <si>
    <t>JUSTIFICACIÓN - OBJETIVO</t>
  </si>
  <si>
    <t>INDICADORES</t>
  </si>
  <si>
    <t>RECURSOS HUMANOS</t>
  </si>
  <si>
    <t>COMUNICACIONES INTERNAS</t>
  </si>
  <si>
    <t>RECURSOS FINANCIEROS</t>
  </si>
  <si>
    <t>INTERESADOS</t>
  </si>
  <si>
    <t>REQUERIMIENTOS</t>
  </si>
  <si>
    <t>ALCANCE</t>
  </si>
  <si>
    <t>EDT-ACTIVIDADES</t>
  </si>
  <si>
    <t>PLAN DE COMUNICACIONES</t>
  </si>
  <si>
    <t>RIESGOS - CRONOGRAMA</t>
  </si>
  <si>
    <t>Pagina 1 de 1</t>
  </si>
  <si>
    <t>Página 2 de 12</t>
  </si>
  <si>
    <t>OBJETIVO ESTRATÉGICO</t>
  </si>
  <si>
    <t>ESTRATEGIA</t>
  </si>
  <si>
    <t>OBJETIVO DEL PROYECTO (Generales y específicos)</t>
  </si>
  <si>
    <t>TIPO</t>
  </si>
  <si>
    <t>GENERAL</t>
  </si>
  <si>
    <t>ESPECIFICO</t>
  </si>
  <si>
    <t>Página 3 de 12</t>
  </si>
  <si>
    <t>INDICADOR</t>
  </si>
  <si>
    <t>DESCRIPCIÓN</t>
  </si>
  <si>
    <t>Cumplimiento del cronograma de actividades (Ver hoja "EDT - Actividades")</t>
  </si>
  <si>
    <t>UNIDAD DE MEDIDA</t>
  </si>
  <si>
    <t>META</t>
  </si>
  <si>
    <t>FRECUENCIA DE MEDIDA</t>
  </si>
  <si>
    <t>TENDENCIA</t>
  </si>
  <si>
    <t>FÓRMULA DEL INDICADOR</t>
  </si>
  <si>
    <t>Eficacia</t>
  </si>
  <si>
    <t>Mensual</t>
  </si>
  <si>
    <t>Ascendente</t>
  </si>
  <si>
    <t>RESPONSABLE DE LA MEDICION</t>
  </si>
  <si>
    <t>Gerente de Proyecto</t>
  </si>
  <si>
    <t>Página 4 de 12</t>
  </si>
  <si>
    <t>NO APLICA - PRESUPUESTO DE INVERSIÓN</t>
  </si>
  <si>
    <t>PRESUPUESTO DE INVERSIÓN</t>
  </si>
  <si>
    <t>NUMERO DE CDP</t>
  </si>
  <si>
    <t>NÚMERO DE OBLIGACIÓN</t>
  </si>
  <si>
    <t>APROPIACION INICIAL</t>
  </si>
  <si>
    <t>VALOR COMPROMETIDO</t>
  </si>
  <si>
    <t>VALOR OBLIGADO</t>
  </si>
  <si>
    <t>Página 5 de 12</t>
  </si>
  <si>
    <t xml:space="preserve">RECURSOS HUMANOS  </t>
  </si>
  <si>
    <t>ROL</t>
  </si>
  <si>
    <t>NOMBRE</t>
  </si>
  <si>
    <t>RESPONSABILIDADES</t>
  </si>
  <si>
    <t>INT.-EXT.</t>
  </si>
  <si>
    <t>CAPACIDADES</t>
  </si>
  <si>
    <t>Patrocinador</t>
  </si>
  <si>
    <t>Interno</t>
  </si>
  <si>
    <t>Gerente</t>
  </si>
  <si>
    <t>Líder funcional</t>
  </si>
  <si>
    <t>Página 6 de 12</t>
  </si>
  <si>
    <t>Gestión de las comunicaciones entre los equipos de trabajo</t>
  </si>
  <si>
    <t>Las comunicaciones entre el equipo de trabajo se desarrollarán de la siguiente manera:
* Radicación oficial, según las directrices de Gestión Documental para la entrega de memorandos, facturas e informes de desarrollo del proyecto.
* Correo electrónico para intercambio de información del proyecto y su avance, entre el personal de la Superintendencia y el proveedor.
* Reuniones virtuales (a través de herramienta de videoconferencia) y presenciales
* Llamada a teléfono fijo (entidad) y móvil (proveedor).
* Actas de seguimiento de proyecto</t>
  </si>
  <si>
    <t>EQUIPO DE PROYECTO DE LA SUPERINTENDENCIA</t>
  </si>
  <si>
    <t>EQUIPO DE PROYECTO DEL PROVEEDOR</t>
  </si>
  <si>
    <t>mail</t>
  </si>
  <si>
    <t>teléfono</t>
  </si>
  <si>
    <t>Proveedor</t>
  </si>
  <si>
    <t>Página 7 de 12</t>
  </si>
  <si>
    <t>CARGO</t>
  </si>
  <si>
    <t>TELEFONO</t>
  </si>
  <si>
    <t>CORREO ELECTRONICO</t>
  </si>
  <si>
    <t>INTERNO - EXTERNO</t>
  </si>
  <si>
    <t>POSICION FRENTE AL PROYECTO</t>
  </si>
  <si>
    <t>A favor</t>
  </si>
  <si>
    <t>Externo</t>
  </si>
  <si>
    <t>Neutral</t>
  </si>
  <si>
    <t>Página 8 de 12</t>
  </si>
  <si>
    <t>PLAN DE COMUNICACIÓN</t>
  </si>
  <si>
    <t>NOMBRE DE INTERESADO</t>
  </si>
  <si>
    <t>TIPO DE COMUNICACIÓN</t>
  </si>
  <si>
    <t>OBJETIVO</t>
  </si>
  <si>
    <t>FRECUENCIA</t>
  </si>
  <si>
    <t>RESPONSABLE</t>
  </si>
  <si>
    <t>ENTREGABLE</t>
  </si>
  <si>
    <t>Reunión</t>
  </si>
  <si>
    <t>Según requerimiento</t>
  </si>
  <si>
    <t>Página 9 de 12</t>
  </si>
  <si>
    <t>REQUERIMIENTOS DEL PROYECTO</t>
  </si>
  <si>
    <t>DESCRIPCIÓN DEL REQUERIMIENTO</t>
  </si>
  <si>
    <t>CÓDIGO REQUERIMIENTO</t>
  </si>
  <si>
    <t>NOMBRE DEL SOLICITANTE</t>
  </si>
  <si>
    <t>ALCANCE DEL PROYECTO / ENTREGABLE AFECTADO</t>
  </si>
  <si>
    <t>FECHA DE CUMPLIMIENTO</t>
  </si>
  <si>
    <t>CRITERIO DE ACEPTACIÓN</t>
  </si>
  <si>
    <t>Página 10 de 12</t>
  </si>
  <si>
    <t>DESCRIPCIÓN DEL ALCANCE</t>
  </si>
  <si>
    <t>EXCLUSIONES DEL PROYECTO</t>
  </si>
  <si>
    <t>RESTRICCIONES DEL PROYECTO</t>
  </si>
  <si>
    <t>SUPUESTOS DEL PROYECTO</t>
  </si>
  <si>
    <t>ENTREGABLES DEL PROYECTO</t>
  </si>
  <si>
    <t>CRITERIOS DE ACEPTACIÓN DEL PRODUCTO</t>
  </si>
  <si>
    <t>Página 11 de 12</t>
  </si>
  <si>
    <t>NOMBRE DEL PROYECTO :</t>
  </si>
  <si>
    <t>N°</t>
  </si>
  <si>
    <t>ACTIVIDADES</t>
  </si>
  <si>
    <t xml:space="preserve">ENTREGABLES </t>
  </si>
  <si>
    <t>METAS</t>
  </si>
  <si>
    <t>PESO DE 
LA ACTIVIDAD</t>
  </si>
  <si>
    <t>RESPONSABLES</t>
  </si>
  <si>
    <t xml:space="preserve">FECHA PROGRAMADA DE INICIO </t>
  </si>
  <si>
    <t>FECHA PROGRAMADA DE FINALIZACIÓN</t>
  </si>
  <si>
    <t>DURACIÓN DE LA ACTIVIDAD (Semanas)</t>
  </si>
  <si>
    <t>EVIDENCIA Ó AVANCES  DE LOS ENTREGABLES</t>
  </si>
  <si>
    <t>PORCENTAJE DE CUMPLIMIENTO/AVANCE</t>
  </si>
  <si>
    <t>Bajo</t>
  </si>
  <si>
    <t>Medio</t>
  </si>
  <si>
    <t>Alto</t>
  </si>
  <si>
    <t>Página 12 de 12</t>
  </si>
  <si>
    <t>Extremo</t>
  </si>
  <si>
    <t>GESTION DE RIESGOS DEL PROYECTO</t>
  </si>
  <si>
    <t>DESCRIPCION</t>
  </si>
  <si>
    <t>EVALUACION</t>
  </si>
  <si>
    <t>ACTIVIDADES DE MITIGACION</t>
  </si>
  <si>
    <t>RESPONSABLE DE GESTIONAR EL RIESGO</t>
  </si>
  <si>
    <t>CRONOGRAMA DE ACTIVIDADES</t>
  </si>
  <si>
    <t>Tipo de objetivo</t>
  </si>
  <si>
    <t>Tipos de indicadores</t>
  </si>
  <si>
    <t>Tendencia de indicador</t>
  </si>
  <si>
    <t>Roles</t>
  </si>
  <si>
    <t>interno - externo</t>
  </si>
  <si>
    <t>Posicion en el proyecto</t>
  </si>
  <si>
    <t>Tipo de comunicación</t>
  </si>
  <si>
    <t>NO APLICA</t>
  </si>
  <si>
    <t>Mail</t>
  </si>
  <si>
    <t>Diario</t>
  </si>
  <si>
    <t>Eficiencia</t>
  </si>
  <si>
    <t>Descendente</t>
  </si>
  <si>
    <t>Oficio</t>
  </si>
  <si>
    <t>Semanal</t>
  </si>
  <si>
    <t>Efectividad</t>
  </si>
  <si>
    <t>Lider funcional</t>
  </si>
  <si>
    <t>En contra</t>
  </si>
  <si>
    <t>Memorando</t>
  </si>
  <si>
    <t>Quincenal</t>
  </si>
  <si>
    <t>Telefónica</t>
  </si>
  <si>
    <t>Bimensual</t>
  </si>
  <si>
    <t>Electrónica</t>
  </si>
  <si>
    <t>Trimestral</t>
  </si>
  <si>
    <t>Acto administrativo</t>
  </si>
  <si>
    <t>Semestral</t>
  </si>
  <si>
    <t>Anual</t>
  </si>
  <si>
    <t>FRECUENCIA DE COMUNICACIÓN</t>
  </si>
  <si>
    <t>Líder Técnico</t>
  </si>
  <si>
    <t>Responsable por el desarrollo exitoso del proyecto
Toma decisiones claves en el proyecto
Realizar gestión y ayuda en la solución imprevistos con las partes interesadas y el equipo del proyecto</t>
  </si>
  <si>
    <t>Definir los Objetivos del Proyecto
Define Plan de Trabajo
Realiza seguimiento al plan de trabajo
Coordinar equipo de proyecto
Realizar gestión sobre los recursos del proyecto 
Punto de contacto con el implementador externo y fabrica de Software
Gestiona los riesgos del proyecto
Elabora los estudios previos cuando aplique
Liderar la gestión del cambio del proyecto</t>
  </si>
  <si>
    <t>Especifica las necesidades técnicas de la solución
Participa en el diseño de la solución
Participa en las pruebas de la solución
Verifica que la dependencia usuaria aprueba la solución</t>
  </si>
  <si>
    <t>Especifica las necesidades funcionales de la solución
Participa en el diseño de la solución
Participa en las pruebas de la solución
Verifica que la dependencia usuaria aprueba la solución</t>
  </si>
  <si>
    <t>Aumentar la excelencia en el servicio a través del fortalecimiento de la oferta de valor a los usuarios de manera efectiva y pronta.</t>
  </si>
  <si>
    <t>Profesional asignado por la DTIC (funcionamiento Tesauro)</t>
  </si>
  <si>
    <t>Profesional Universitario</t>
  </si>
  <si>
    <t>Safanador@supersociedades.gov.co</t>
  </si>
  <si>
    <t xml:space="preserve">Cada Patrocinador desginará un Gerente de Proyecto de su respectiva área, quien liderará de manera global y a nivel funcional la ejecución del proyecto </t>
  </si>
  <si>
    <t xml:space="preserve">Jefe de Oficina Asesora Jurídica </t>
  </si>
  <si>
    <t>ACervantes@supersociedades.gov.co</t>
  </si>
  <si>
    <t>Ana María Patricia Mármolejo Angel</t>
  </si>
  <si>
    <t xml:space="preserve">Profesional Especializado-Coordinadora del Grupo de Asesoría y Doctrina Societaria </t>
  </si>
  <si>
    <t>AnaMA@supersociedades.gov.co</t>
  </si>
  <si>
    <t>Mario Hernán Afanador Sánchez</t>
  </si>
  <si>
    <t xml:space="preserve">Informes </t>
  </si>
  <si>
    <t xml:space="preserve">Comunicar al Patrocinador los avances, novedades, riesgos y demás asuntos cruciales relacionados con la ejecución del proyecto. </t>
  </si>
  <si>
    <t>* Comunicar al Gerente de Proyecto los avances, novedades, riesgos y demás asuntos cruciales relacionados con la ejecución del proyecto. 
* Entregar al Gerente de Proyecto los entregables asociados a la ejecución del proyecto.</t>
  </si>
  <si>
    <t>Actividades ejecutadas
___________________________
Actividades planeadas</t>
  </si>
  <si>
    <t>High Tech Software S.A.S. (NUVU)</t>
  </si>
  <si>
    <t>Superintendente de Sociedades</t>
  </si>
  <si>
    <t>BEscobar@supersociedades.gov.co</t>
  </si>
  <si>
    <t>Reporta Información sobre gestión y avance de entregables del proyecto</t>
  </si>
  <si>
    <t>Comunicación escrita o verbal, según solicitud planteada.</t>
  </si>
  <si>
    <t xml:space="preserve">Llevar a cabo la adecuación y ajuste de 1.700 oficios emitidos por la Oficina Asesora Jurídica, por calidad de datos migrados de manera masiva por el proveedor NUVU correspondientes a los años 2008, 2009 y mitad de 2010 en la herramienta tecnológica Tesauro para el año 2023.  </t>
  </si>
  <si>
    <t xml:space="preserve">Llevar a cabo la adecuación y ajuste de 54 fichas de análisis doctrinal elaboradas y realizadas por la Oficina Asesora Jurídica, en cuanto al cumplimiento en calidad de datos migrados de manera masiva por el proveedor NUVU dentro de la herramienta tecnológica Tesauro para el año 2023.   </t>
  </si>
  <si>
    <t>Oficios que se adecuen y ajusten por el Recurso Humano de la Oficina Asesora Jurídica asignado para el proyecto</t>
  </si>
  <si>
    <t>Fichas que se adecuen y ajusten por el Recurso Humano de la Oficina Asesora Jurídica asignado para el proyecto</t>
  </si>
  <si>
    <t xml:space="preserve">Oficina Asesora Jurídica </t>
  </si>
  <si>
    <t>Entregable</t>
  </si>
  <si>
    <t xml:space="preserve">Entregable </t>
  </si>
  <si>
    <t xml:space="preserve">Adecuar y ajustar 1.700 oficios, por calidad de datos migrados de manera masiva por el proveedor NUVU correspondientes a los años 2008, 2009 y mitad de 2010 en la herramienta tecnológica Tesauro para el año 2023.                                                                                                                                                                                                                  </t>
  </si>
  <si>
    <t xml:space="preserve">Adecuar y ajustar 54 fichas de análisis doctrinal elaboradas y realizadas por la Oficina Asesora Jurídica, en cuanto al cumplimiento en calidad de datos migrados de manera masiva por el proveedor NUVU dentro de la herramienta tecnológica Tesauro para el año 2023.   </t>
  </si>
  <si>
    <t>Contratos gestionados por 4 meses que se suscribirán con los Contratistas cuyos servicios apoyarán la ejecución del proyecto</t>
  </si>
  <si>
    <t>Actualización del sistema SGDEA que puede impactar el funcionamiento adecuado de la herramienta tecnológica de Tesauro</t>
  </si>
  <si>
    <t>Fortalecer el uso y apropiación de la herramienta tecnológica del Tesauro en aras de organizar, clasificar y sistematizar la información generada por la Delegatura de Procedimientos Mercantiles y la Oficina Asesora Juridica que permita estructurar la concepción de una cultura de memoria institucional, fortalecer de forma compartida el conocimiento de la Entidad, así como poner a disposición (socializar y difundir) el conocimiento que produce la Entidad para su uso por parte los grupos de interés de ésta, generando procesos más participativos con dichos grupos y de esta forma, mejorar los servicios que presta la Entidad.</t>
  </si>
  <si>
    <t>Aumentar el contenido en la herramienta Tesauro a través del trabajo realizado por la Delegatura de Procedimientos de Mercantiles y la Oficina Asesora Jurídica, para que los usuarios profundicen sus conocimientos en materia societaria, para su respectiva toma de decisiones, logrando con ello el reconocimiento y la confianza de los usuarios.</t>
  </si>
  <si>
    <t xml:space="preserve">Verificar la calidad de la información contenida en la herramienta Tesauro de la Delegatura de Procedimientos Mercantiles y la Oficina Asesora Juridica con el fin de ofrecer mayores y mejores servicios a los grupos de interes que hacen uso de esta herramienta.                                                                                                                              </t>
  </si>
  <si>
    <t>Delegado de Procedimientos Mercantiles
Jefe de la Oficina Asesora de Jurídica.</t>
  </si>
  <si>
    <t>Profesional Especializado Delegatura Procedimientos Mercantiles
Profesional Especializado Oficina Asesora Juridica</t>
  </si>
  <si>
    <t>Profesional Especializado Delegatura Procedimientos Mercantiles
Profesional Universitario Asignado Oficina Asesora Juridica</t>
  </si>
  <si>
    <t>Garantizar el funcionamiento y operación de la Herramienta en las condiciones actuales</t>
  </si>
  <si>
    <t>Delegado de Procedimientos Mercantiles</t>
  </si>
  <si>
    <t>Profesional Especializado</t>
  </si>
  <si>
    <t>Luz Adriana Rodriguez</t>
  </si>
  <si>
    <t>Director de TIC</t>
  </si>
  <si>
    <t>Diana Carolina Enciso</t>
  </si>
  <si>
    <t xml:space="preserve">Jefe de la Oficina Asesora de Planeación </t>
  </si>
  <si>
    <t>Profesional Especializado Delegatura Procedimientos Mercantiles
Profesional Universitario Oficina Asesora Juridica</t>
  </si>
  <si>
    <t xml:space="preserve">Líder Técnico </t>
  </si>
  <si>
    <t>* Comunicar al Líder Técnico los posibles inconvenientes en el funcionamiento de la herramienta Tesauro.</t>
  </si>
  <si>
    <t>Presentaciones (si a ello hay lugar)
Informes ejecutivos</t>
  </si>
  <si>
    <t>Asesor de Comunicaciones</t>
  </si>
  <si>
    <t>jose.florez@nuvu.cc</t>
  </si>
  <si>
    <t xml:space="preserve">Fichas </t>
  </si>
  <si>
    <t>DPM-001</t>
  </si>
  <si>
    <t xml:space="preserve">Cargar en la herramienta las sentencias proferidas por la Delegatura de Procedimientos Mercantiles. </t>
  </si>
  <si>
    <t>DPM-002</t>
  </si>
  <si>
    <t>Sentencias</t>
  </si>
  <si>
    <t>DPM-003</t>
  </si>
  <si>
    <t>Sentencias en segunda instancia</t>
  </si>
  <si>
    <t>Delegatura de Procedimientos Mercantiles</t>
  </si>
  <si>
    <t>Validar que las fichas elaboradas se encuentren complementamente diligenciadas y cargadas en la herramienta</t>
  </si>
  <si>
    <t>Desde la actualización de la información de la Delegatura de Procedimientos Mercantiles y la Oficina Asesora Juridica para el uso eficiente de la herramienta Tesauro, hasta la verificación de la calidad de datos de la información cargada para cada área (DPM/OAJ).</t>
  </si>
  <si>
    <t>No Aplica</t>
  </si>
  <si>
    <t>Respetar los recursos financieros asignados para la ejecución del proyecto; 
Garantizar que los proveedores y/o contratistas sean idóneos para la ejecución del proyecto.</t>
  </si>
  <si>
    <t xml:space="preserve">Cargue de las sentencias proferidas en la vigencia 2023. </t>
  </si>
  <si>
    <t xml:space="preserve">Transcripción de las sentencias proferidas en segunda instancia respecto de los procesos estudiados. </t>
  </si>
  <si>
    <t>Elaboración y cargue de 70 fichas.</t>
  </si>
  <si>
    <t>DPM</t>
  </si>
  <si>
    <t xml:space="preserve">6. </t>
  </si>
  <si>
    <t xml:space="preserve">Piezas Elaboradas </t>
  </si>
  <si>
    <t>Grupo de Comunicaciones</t>
  </si>
  <si>
    <t>Gestionar y ejecutar las actividades necesarias de acuerdo con las funciones del área usuaria para generar el menor impacto en la herramienta tecnológica de Tesauro.</t>
  </si>
  <si>
    <t>Planificación, aprobación y seguimiento de la Contratación por parte de las áreas pertinentes de la Entidad (Secretaría General).</t>
  </si>
  <si>
    <t>Dirección de Tecnologías de la Información 
Gestión Documental y Áreas funcionales</t>
  </si>
  <si>
    <t xml:space="preserve">Oficina Asesora Jurídica
Delegatura de Procedimientos Mercantiles
Secretaria General </t>
  </si>
  <si>
    <t>Los oficios a revisar por los contratistas que se encuentran migrados a la herramienta tecnológica Tesauro, deben ajustarse con los descriptores descritos en la base en archivo excel entregada por parte de la Oficina Asesora Jurídica.</t>
  </si>
  <si>
    <t>Las fichas a revisar por los contratistas que se encuentran migradas a la herramienta tecnológica Tesauro, deben ajustarse con los 8 tipos de metadatos que se encuentran en las fichas que en pdf se entregarán por la Oficina Asesora Jurídica.</t>
  </si>
  <si>
    <t>Uso y apropiación del Tesauro</t>
  </si>
  <si>
    <t>Fortalecer la oferta de valor a los usuarios de los servicios prestados por la Superintendencia de Sociedades.</t>
  </si>
  <si>
    <r>
      <rPr>
        <b/>
        <u/>
        <sz val="12"/>
        <rFont val="Calibri Light"/>
        <family val="2"/>
      </rPr>
      <t xml:space="preserve">* En el caso de la Oficina Asesora Jurídica: </t>
    </r>
    <r>
      <rPr>
        <sz val="12"/>
        <rFont val="Calibri Light"/>
        <family val="2"/>
      </rPr>
      <t xml:space="preserve">El Gerente de Proyecto designado por el Patrocinador, a su vez, contará con el siguiente equipo humano, a saber: 1 persona que colabora en la Gestión de calidad de datos en el Tesauro de manera técnica y 3 personas del Grupo de Trabajo del Grupo de Asesoría y Doctrina Societaria que comprenden: 1 Coordinador de labores o líder funcional quien coordina las labores con el Gerente del proyecto y 2 colaboradores en la parte técnica y de análisis jurídico. De igual forma, se contará con el apoyo de 2 contratistas quienes realizarán labores ténicas y de análisis jurídico.
</t>
    </r>
    <r>
      <rPr>
        <b/>
        <sz val="12"/>
        <rFont val="Calibri Light"/>
        <family val="2"/>
      </rPr>
      <t xml:space="preserve">En el caso de la Delegatura de Procedimientos Mercantiles: </t>
    </r>
    <r>
      <rPr>
        <sz val="12"/>
        <rFont val="Calibri Light"/>
        <family val="2"/>
      </rPr>
      <t xml:space="preserve"> El Gerente del proyecto designado, contara con dos contratistas para el desarrollo del proyecto. </t>
    </r>
  </si>
  <si>
    <r>
      <rPr>
        <b/>
        <u/>
        <sz val="12"/>
        <rFont val="Calibri Light"/>
        <family val="2"/>
      </rPr>
      <t>* En el caso de la Oficina Asesora Jurídica:</t>
    </r>
    <r>
      <rPr>
        <sz val="12"/>
        <rFont val="Calibri Light"/>
        <family val="2"/>
      </rPr>
      <t xml:space="preserve"> El Coordinador de labores o líder funcional designado por el Gerente de Proyecto será quien coordine las labores de la ejecución del proyecto con el Gerente del mismo.</t>
    </r>
    <r>
      <rPr>
        <sz val="12"/>
        <color rgb="FFFF0000"/>
        <rFont val="Calibri Light"/>
        <family val="2"/>
      </rPr>
      <t xml:space="preserve">
</t>
    </r>
    <r>
      <rPr>
        <b/>
        <sz val="12"/>
        <rFont val="Calibri Light"/>
        <family val="2"/>
      </rPr>
      <t xml:space="preserve">En el caso de la Delegatura de Procedimientos Mercantiles: </t>
    </r>
    <r>
      <rPr>
        <sz val="12"/>
        <rFont val="Calibri Light"/>
        <family val="2"/>
      </rPr>
      <t xml:space="preserve">El Líder funcional designado desarrollará el proyecto con los 2 contratistas. </t>
    </r>
  </si>
  <si>
    <t xml:space="preserve">601 2201000 </t>
  </si>
  <si>
    <t>MariaA@SUPERSOCIEDADES.GOV.CO</t>
  </si>
  <si>
    <t>María Consuelo Alarcón Pardo</t>
  </si>
  <si>
    <t>LARodriguez@supersociedades.gov.co</t>
  </si>
  <si>
    <t>DEnciso@supersociedades.gov.co</t>
  </si>
  <si>
    <t>MJimenez@SUPERSOCIEDADES.GOV.CO</t>
  </si>
  <si>
    <t>Asesora Despacho del Superintendente de Sociedades</t>
  </si>
  <si>
    <t xml:space="preserve"> Asesor Despacho del Superintendente de Sociedades Comunicaciones</t>
  </si>
  <si>
    <t>Presentación Comité Trimestral
Comunicación escrita o verbal, según solicitud planteada.</t>
  </si>
  <si>
    <t>Profesional Especializado Delegatura Procedimientos Mercantiles y Asesor de la Oficina Asesora Jurídica</t>
  </si>
  <si>
    <r>
      <rPr>
        <b/>
        <sz val="12"/>
        <rFont val="Calibri Light"/>
        <family val="2"/>
      </rPr>
      <t xml:space="preserve">En el caso de la Delegatura de Procedimientos Mercantiles 
</t>
    </r>
    <r>
      <rPr>
        <sz val="12"/>
        <rFont val="Calibri Light"/>
        <family val="2"/>
      </rPr>
      <t xml:space="preserve">* Elaboración y cargue de 70 fichas.
* Cargue de las sentencias proferidas en la vigencia 2023. 
* Transcripción de las sentencias proferidas en segunda instancia respecto de los procesos estudiados. 
</t>
    </r>
    <r>
      <rPr>
        <b/>
        <sz val="12"/>
        <rFont val="Calibri Light"/>
        <family val="2"/>
      </rPr>
      <t xml:space="preserve">
En el caso de la Oficina Asesora Jurídica: </t>
    </r>
    <r>
      <rPr>
        <sz val="12"/>
        <rFont val="Calibri Light"/>
        <family val="2"/>
      </rPr>
      <t xml:space="preserve">
* Adecuación y ajuste de 1.700 oficios emitidos por la Oficina Asesora Jurídica 
* Adecuación y ajuste de 54 fichas de análisis doctrinal elaboradas y realizadas por la Oficina Asesora Jurídica </t>
    </r>
  </si>
  <si>
    <t>Cambio en la estructura organizacional de la entidad (movimiento de personal de planta)</t>
  </si>
  <si>
    <t>Establecer pautas para realizar un debido empalme y entrega de cargo.
Realizar seguimiento a la gestión realizada y asegurar la trazabilidad de los soportes de todas las actividades</t>
  </si>
  <si>
    <t xml:space="preserve">Ficha  Base Tesauro </t>
  </si>
  <si>
    <t>Oficios Base Tesauro (relación)</t>
  </si>
  <si>
    <t xml:space="preserve">Realizar socialización a través de la página web y redes sociales de la Entidad de la Herramienta Tesauro para el uso y apropiación de los grupos de interés. </t>
  </si>
  <si>
    <t>* Comunicar al Grupo de Comunicaciones las estrategias a desarrollar para apropiar el uso de la herramienta.</t>
  </si>
  <si>
    <t xml:space="preserve">Cargar en la herramienta las sentencias proferidas por el Tribunal Superior de Bogotá, en relación con las sentencias proferidas por la Delegatura de Procedimientos Mercantiles, cuando ello aplique. </t>
  </si>
  <si>
    <t>Validar que las sentencias proferidas en la vigencia 2023 se encuentren cargadas en la herramienta</t>
  </si>
  <si>
    <t>Validar que las sentencias proferidas en segunda instancia, que han sido estudiadas previamente, se hayan cargado en la herramienta</t>
  </si>
  <si>
    <t>Verificar que las fichas juridicas y estadisticas se ajusten a los formatos preestablecidos por la Delegatura de Procedimientos Mercantiles</t>
  </si>
  <si>
    <t>Ejecución de contratos por 4 meses que se suscribirán con los Contratistas cuyos servicios apoyarán la ejecución del proyecto. Lo anterior, desconociendo la posibilidad de utilizar la planta temporal y la suscripción de otros contratos.
Afectación funcional de la Herramienta que impida el desarrollo del proyecto.</t>
  </si>
  <si>
    <t xml:space="preserve">Sentencias proferidas reflejadas en la Base Tesauro </t>
  </si>
  <si>
    <t xml:space="preserve">Sentencias proferidas en procesos estudiados, refelejados en la Base Tesauro </t>
  </si>
  <si>
    <t>Actualización de la información de las fichas, oficios y sentencias con los criterios de calidad de datos definidos por la DPM y la OAJ según corresponda.</t>
  </si>
  <si>
    <t>A FEBRERO</t>
  </si>
  <si>
    <t>MARZO</t>
  </si>
  <si>
    <t>ABRIL</t>
  </si>
  <si>
    <t>MAYO</t>
  </si>
  <si>
    <t>JUNIO</t>
  </si>
  <si>
    <t>JULIO</t>
  </si>
  <si>
    <t>AGOSTO</t>
  </si>
  <si>
    <t>SEPTIEMBRE</t>
  </si>
  <si>
    <t>OCTUBRE</t>
  </si>
  <si>
    <t>NOVIEMBRE</t>
  </si>
  <si>
    <t>DICIEMBRE</t>
  </si>
  <si>
    <t>% programado</t>
  </si>
  <si>
    <t>% ejecutado</t>
  </si>
  <si>
    <t>CMantilla@SUPERSOCIEDADES.GOV.CO</t>
  </si>
  <si>
    <t>FECHA CIERRE ACTIVIDAD /
FECHA SEGUIMIENTO</t>
  </si>
  <si>
    <r>
      <rPr>
        <b/>
        <sz val="10"/>
        <color rgb="FF0000FF"/>
        <rFont val="Calibri Light"/>
        <family val="2"/>
      </rPr>
      <t>Estas evidencias son para el mes de marzo de 2023, cumpliendo al 100% de los programado.</t>
    </r>
    <r>
      <rPr>
        <sz val="10"/>
        <color rgb="FF0000FF"/>
        <rFont val="Calibri Light"/>
        <family val="2"/>
      </rPr>
      <t xml:space="preserve">
-Link Tesauro: https://admintesauro.supersociedades.gov.co/ (ámbito privado) y https://tesauro.supersociedades.gov.co/results?restart=true#/ (ámbito público)
-Se anexan pdfs de las 6 fichas de análisis doctrinal trabajadas durante el mes de marzo.
</t>
    </r>
    <r>
      <rPr>
        <b/>
        <sz val="10"/>
        <color rgb="FF0000FF"/>
        <rFont val="Calibri Light"/>
        <family val="2"/>
      </rPr>
      <t xml:space="preserve">Estas evidencias son para el mes de abril de 2023, cumpliendo al 100% de lo programado. </t>
    </r>
    <r>
      <rPr>
        <sz val="10"/>
        <color rgb="FF0000FF"/>
        <rFont val="Calibri Light"/>
        <family val="2"/>
      </rPr>
      <t xml:space="preserve">                                                    
 -Links Tesauro entornos pùblico y privado descritos anteriormente.                                                                                                            -Se anexan los archivos en pdf de las 6 fichas de análisis doctrinal analizadas y verificadas en el sistema Tesauro en el mes de abril de 2023.
</t>
    </r>
    <r>
      <rPr>
        <b/>
        <sz val="10"/>
        <color rgb="FF0000FF"/>
        <rFont val="Calibri Light"/>
        <family val="2"/>
      </rPr>
      <t xml:space="preserve">Estas evidencias son para el mes de mayo de 2023, cumpliendo al 100% de lo programado.     </t>
    </r>
    <r>
      <rPr>
        <sz val="10"/>
        <color rgb="FF0000FF"/>
        <rFont val="Calibri Light"/>
        <family val="2"/>
      </rPr>
      <t xml:space="preserve">                                               
 -Links Tesauro entornos pùblico y privado descritos anteriormente.                                                                                                            -Se anexan los archivos en pdf de las 6 fichas de análisis doctrinal analizadas y verificadas en el sistema Tesauro en el mes de mayo de 2023.
</t>
    </r>
    <r>
      <rPr>
        <b/>
        <sz val="10"/>
        <color rgb="FF0000FF"/>
        <rFont val="Calibri Light"/>
        <family val="2"/>
      </rPr>
      <t xml:space="preserve">
Estas evidencias son para el mes de Junio de 2023, cumpliendo al 100% de lo programado.     </t>
    </r>
    <r>
      <rPr>
        <sz val="10"/>
        <color rgb="FF0000FF"/>
        <rFont val="Calibri Light"/>
        <family val="2"/>
      </rPr>
      <t xml:space="preserve">                                                 
-Links Tesauro entornos pùblico y privado descritos anteriormente.      
 -Se anexan los archivos en pdf de las 6 fichas de análisis doctrinal analizadas y verificadas en el sistema Tesauro en el mes de junio de 2023.
</t>
    </r>
    <r>
      <rPr>
        <b/>
        <sz val="10"/>
        <color rgb="FF0000FF"/>
        <rFont val="Calibri Light"/>
        <family val="2"/>
      </rPr>
      <t xml:space="preserve">Estas evidencias son para el mes de Julio de 2023, cumpliendo al 100% de lo programado. </t>
    </r>
    <r>
      <rPr>
        <sz val="10"/>
        <color rgb="FF0000FF"/>
        <rFont val="Calibri Light"/>
        <family val="2"/>
      </rPr>
      <t xml:space="preserve">                                                     -
Links Tesauro entornos pùblico y privado descritos anteriormente.                                                                                                            -Se anexan los archivos en pdf de las 6 fichas de análisis doctrinal analizadas y verificadas en el sistema Tesauro en el mes de julio de 2023.
</t>
    </r>
    <r>
      <rPr>
        <b/>
        <sz val="10"/>
        <color rgb="FF0000FF"/>
        <rFont val="Calibri Light"/>
        <family val="2"/>
      </rPr>
      <t xml:space="preserve">Estas evidencias son para el mes de agosto de 2023, cumpliendo al 100% de lo programado.  </t>
    </r>
    <r>
      <rPr>
        <sz val="10"/>
        <color rgb="FF0000FF"/>
        <rFont val="Calibri Light"/>
        <family val="2"/>
      </rPr>
      <t xml:space="preserve">                                                   
 -Links Tesauro entornos pùblico y privado descritos anteriormente.                                                                                                            -Se anexan los archivos en pdf de las 6 fichas de análisis doctrinal analizadas y verificadas en el sistema Tesauro en el mes de agosto  de 2023.
</t>
    </r>
    <r>
      <rPr>
        <b/>
        <sz val="10"/>
        <color rgb="FF0000FF"/>
        <rFont val="Calibri Light"/>
        <family val="2"/>
      </rPr>
      <t>Estas evidencias son para el mes de septiembre de 2023, cumpliendo al 100% de lo programado.</t>
    </r>
    <r>
      <rPr>
        <sz val="10"/>
        <color rgb="FF0000FF"/>
        <rFont val="Calibri Light"/>
        <family val="2"/>
      </rPr>
      <t xml:space="preserve">                                                      
-Links Tesauro entornos pùblico y privado descritos anteriormente.                                                                                                            -Se anexan los archivos en pdf de las 6 fichas de análisis doctrinal analizadas y verificadas en el sistema Tesauro en el mes de septiembre  de 2023.
</t>
    </r>
    <r>
      <rPr>
        <b/>
        <sz val="10"/>
        <color rgb="FF0000FF"/>
        <rFont val="Calibri Light"/>
        <family val="2"/>
      </rPr>
      <t xml:space="preserve">Estas evidencias son para el mes de octubre de 2023, cumpliendo al 100% de lo programado.       </t>
    </r>
    <r>
      <rPr>
        <sz val="10"/>
        <color rgb="FF0000FF"/>
        <rFont val="Calibri Light"/>
        <family val="2"/>
      </rPr>
      <t xml:space="preserve">                                               
-Links Tesauro entornos pùblico y privado descritos anteriormente.                                                                                                            -Se anexan los archivos en pdf de las 6 fichas de análisis doctrinal analizadas y verificadas en el sistema Tesauro en el mes de octubre  de 2023.
</t>
    </r>
    <r>
      <rPr>
        <b/>
        <sz val="10"/>
        <color rgb="FF0000FF"/>
        <rFont val="Calibri Light"/>
        <family val="2"/>
      </rPr>
      <t xml:space="preserve">Estas evidencias son para el mes de noviembre de 2023, cumpliendo al 100% de lo programado.         </t>
    </r>
    <r>
      <rPr>
        <sz val="10"/>
        <color rgb="FF0000FF"/>
        <rFont val="Calibri Light"/>
        <family val="2"/>
      </rPr>
      <t xml:space="preserve">                                             
-Links Tesauro entornos pùblico y privado descritos anteriormente.                                                                                                            -Se anexan los archivos en pdf de 8 fichas de análisis doctrinal analizadas y verificadas en el sistema Tesauro en el mes de noviembre  de 2023. Con esta entrega cumplimos a cabalidad con el 100% de la tarea proyectada a 10 meses en el año 2023, ya que se han actualizado y verificado en calidad de datos 56 fichas a la fecha, estando proyectadas 54. 
                                                                                             </t>
    </r>
  </si>
  <si>
    <r>
      <rPr>
        <b/>
        <sz val="10"/>
        <color rgb="FF0000FF"/>
        <rFont val="Calibri Light"/>
        <family val="2"/>
      </rPr>
      <t>Estas evidencias son para el mes de marzo de 2023, cumpliendo al 100% de los programado.</t>
    </r>
    <r>
      <rPr>
        <sz val="10"/>
        <color rgb="FF0000FF"/>
        <rFont val="Calibri Light"/>
        <family val="2"/>
      </rPr>
      <t xml:space="preserve">
Link  Tesauro: https://admintesauro.supersociedades.gov.co/ (ámbito privado) y https://tesauro.supersociedades.gov.co/results?restart=true#/ (ámbito público)
- Se anexa archivo de excel donde se encuentran relacionados los 170 oficios con los descriptores añadidos al sistema para el mes de marzo de 2023.
</t>
    </r>
    <r>
      <rPr>
        <b/>
        <sz val="10"/>
        <color rgb="FF0000FF"/>
        <rFont val="Calibri Light"/>
        <family val="2"/>
      </rPr>
      <t>Estas evidencias son para el mes de abril de 2023, cumpliendo al 100% de los programado.</t>
    </r>
    <r>
      <rPr>
        <sz val="10"/>
        <color rgb="FF0000FF"/>
        <rFont val="Calibri Light"/>
        <family val="2"/>
      </rPr>
      <t xml:space="preserve">
-Links Tesauro entornos público y privado descritos anteriormente.                                                                                                                  -Se anexa archivo de excel donde se encuentran relacionados los 170 oficios con los descriptores modificados y/o añadidos al sistema para el mes de abril de 2023.
</t>
    </r>
    <r>
      <rPr>
        <b/>
        <sz val="10"/>
        <color rgb="FF0000FF"/>
        <rFont val="Calibri Light"/>
        <family val="2"/>
      </rPr>
      <t>Estas evidencias son para el mes de mayo de 2023, cumpliendo al 100% de los programado.</t>
    </r>
    <r>
      <rPr>
        <sz val="10"/>
        <color rgb="FF0000FF"/>
        <rFont val="Calibri Light"/>
        <family val="2"/>
      </rPr>
      <t xml:space="preserve">
-Links Tesauro entornos público y privado descritos anteriormente.                                                                                                                  -Se anexa archivo de excel donde se encuentran relacionados los 170 oficios con los descriptores modificados y/o añadidos al sistema para el mes de  mayo de 2023
</t>
    </r>
    <r>
      <rPr>
        <b/>
        <sz val="10"/>
        <color rgb="FF0000FF"/>
        <rFont val="Calibri Light"/>
        <family val="2"/>
      </rPr>
      <t>Estas evidencias son para el mes de junio de 2023, cumpliendo al 100% de lo programado.</t>
    </r>
    <r>
      <rPr>
        <sz val="10"/>
        <color rgb="FF0000FF"/>
        <rFont val="Calibri Light"/>
        <family val="2"/>
      </rPr>
      <t xml:space="preserve">
-Links Tesauro entornos público y privado descritos anteriormente.                                                                                                                  -Se anexa archivo de excel donde se encuentran relacionados los 170 oficios con los descriptores modificados y/o añadidos al sistema para el mes de  junio de 2023
</t>
    </r>
    <r>
      <rPr>
        <b/>
        <sz val="10"/>
        <color rgb="FF0000FF"/>
        <rFont val="Calibri Light"/>
        <family val="2"/>
      </rPr>
      <t>Estas evidencias son para el mes de julio de 2023, cumpliendo al 100% de lo programado.</t>
    </r>
    <r>
      <rPr>
        <sz val="10"/>
        <color rgb="FF0000FF"/>
        <rFont val="Calibri Light"/>
        <family val="2"/>
      </rPr>
      <t xml:space="preserve">
-Links Tesauro entornos público y privado descritos anteriormente.                                                                                                                  -Se anexa archivo de excel donde se encuentran relacionados los 170 oficios con los descriptores modificados y/o añadidos al sistema para el mes de  julio de 2023
</t>
    </r>
    <r>
      <rPr>
        <b/>
        <sz val="10"/>
        <color rgb="FF0000FF"/>
        <rFont val="Calibri Light"/>
        <family val="2"/>
      </rPr>
      <t>Estas evidencias son para el mes de  de agosto 2023, cumpliendo al 100% de lo programado.</t>
    </r>
    <r>
      <rPr>
        <sz val="10"/>
        <color rgb="FF0000FF"/>
        <rFont val="Calibri Light"/>
        <family val="2"/>
      </rPr>
      <t xml:space="preserve">
-Links Tesauro entornos público y privado descritos anteriormente.                                                                                                                  -Se anexa archivo de excel donde se encuentran relacionados los 170 oficios con los descriptores modificados y/o añadidos al sistema para el mes de  agosto de 2023 
</t>
    </r>
    <r>
      <rPr>
        <b/>
        <sz val="10"/>
        <color rgb="FF0000FF"/>
        <rFont val="Calibri Light"/>
        <family val="2"/>
      </rPr>
      <t>Estas evidencias son para el mes de  de septiembre 2023, cumpliendo al 100% de lo programado.</t>
    </r>
    <r>
      <rPr>
        <sz val="10"/>
        <color rgb="FF0000FF"/>
        <rFont val="Calibri Light"/>
        <family val="2"/>
      </rPr>
      <t xml:space="preserve">
-Links Tesauro entornos público y privado descritos anteriormente.                                                                                                                  -Se anexa archivo de excel donde se encuentran relacionados los 170 oficios con los descriptores modificados y/o añadidos al sistema para el mes de  septiembre de 2023
</t>
    </r>
    <r>
      <rPr>
        <b/>
        <sz val="10"/>
        <color rgb="FF0000FF"/>
        <rFont val="Calibri Light"/>
        <family val="2"/>
      </rPr>
      <t>Estas evidencias son para el mes de  de octubre 2023, cumpliendo al 100% de lo programado.</t>
    </r>
    <r>
      <rPr>
        <sz val="10"/>
        <color rgb="FF0000FF"/>
        <rFont val="Calibri Light"/>
        <family val="2"/>
      </rPr>
      <t xml:space="preserve">
-Links Tesauro entornos público y privado descritos anteriormente.                                                                                                                  -Se anexa archivo de excel donde se encuentran relacionados los 170 oficios con los descriptores modificados y/o añadidos al sistema para el mes de  octubre de 2023  
</t>
    </r>
    <r>
      <rPr>
        <b/>
        <sz val="10"/>
        <color rgb="FF0000FF"/>
        <rFont val="Calibri Light"/>
        <family val="2"/>
      </rPr>
      <t>Estas evidencias son para el mes de  de noviembre 2023, cumpliendo al 100% de lo programado.</t>
    </r>
    <r>
      <rPr>
        <sz val="10"/>
        <color rgb="FF0000FF"/>
        <rFont val="Calibri Light"/>
        <family val="2"/>
      </rPr>
      <t xml:space="preserve">
-Links Tesauro entornos público y privado descritos anteriormente.                                                                                                                  -Se anexa archivo de excel donde se encuentran relacionados los 170 oficios con los descriptores modificados y/o añadidos al sistema para el mes de noviembre de 2023.
</t>
    </r>
    <r>
      <rPr>
        <b/>
        <sz val="10"/>
        <color rgb="FF0000FF"/>
        <rFont val="Calibri Light"/>
        <family val="2"/>
      </rPr>
      <t>Estas evidencias son para el mes de  de diciembre 2023, cumpliendo al 100% de lo programado.</t>
    </r>
    <r>
      <rPr>
        <sz val="10"/>
        <color rgb="FF0000FF"/>
        <rFont val="Calibri Light"/>
        <family val="2"/>
      </rPr>
      <t xml:space="preserve">
-Links Tesauro entornos público y privado descritos anteriormente.                                                                                                                  -Se anexa archivo de excel donde se encuentran relacionados los 170 oficios con los descriptores modificados y/o añadidos al sistema para el mes de diciembre de 2023.
Con esta entrega cumplimos a cabalidad con el 100% de la tarea proyectada a 10 meses en el año 2023, ya que se han adecuado 1700 oficios en la herramienta tecnológica del Tesauro.</t>
    </r>
  </si>
  <si>
    <r>
      <t xml:space="preserve">En marzo, se solicitó al grupo de comunicaciones que se difundiera la publicidad respectiva del Tesauro, la cual se haría de manera trimestral. Antes de cada corte trimestral se enviaron los recordatorios de la publicidad. Así, en los tres primeros trimestres del año se hizo publicidad en Mailing interno, fondo de pantalla, banner página web, publicación redes sociales, mailing base empresas - DPM. Para </t>
    </r>
    <r>
      <rPr>
        <b/>
        <sz val="10"/>
        <color rgb="FF0000FF"/>
        <rFont val="Calibri Light"/>
        <family val="2"/>
      </rPr>
      <t>agosto</t>
    </r>
    <r>
      <rPr>
        <sz val="10"/>
        <color rgb="FF0000FF"/>
        <rFont val="Calibri Light"/>
        <family val="2"/>
      </rPr>
      <t xml:space="preserve"> no se había programado publicidad. No obstante, se envió un recordatorio a comunicaciones para que en el mes de septiembre se programe lo respectivo. </t>
    </r>
    <r>
      <rPr>
        <b/>
        <sz val="10"/>
        <color rgb="FF0000FF"/>
        <rFont val="Calibri Light"/>
        <family val="2"/>
      </rPr>
      <t>Septimbre</t>
    </r>
    <r>
      <rPr>
        <sz val="10"/>
        <color rgb="FF0000FF"/>
        <rFont val="Calibri Light"/>
        <family val="2"/>
      </rPr>
      <t xml:space="preserve">: Se hizo la promoción del Tesauro en los canales internos y externos (III Trimestre: julio, agosto, septiembre). </t>
    </r>
    <r>
      <rPr>
        <b/>
        <sz val="10"/>
        <color rgb="FF0000FF"/>
        <rFont val="Calibri Light"/>
        <family val="2"/>
      </rPr>
      <t>Octubre</t>
    </r>
    <r>
      <rPr>
        <sz val="10"/>
        <color rgb="FF0000FF"/>
        <rFont val="Calibri Light"/>
        <family val="2"/>
      </rPr>
      <t>:  Para el mes de octubre, no se tenía planeada ninguna actividad de publicidad. No obstante, se avanzó en la revisión del contenido de la última publicación que se realizará en diciembre. Durante el mes de</t>
    </r>
    <r>
      <rPr>
        <b/>
        <sz val="10"/>
        <color rgb="FF0000FF"/>
        <rFont val="Calibri Light"/>
        <family val="2"/>
      </rPr>
      <t xml:space="preserve"> noviembre</t>
    </r>
    <r>
      <rPr>
        <sz val="10"/>
        <color rgb="FF0000FF"/>
        <rFont val="Calibri Light"/>
        <family val="2"/>
      </rPr>
      <t xml:space="preserve"> se solicitó al Grupo de comunicaciones: 1) la diagramación a) del portafolio de descriptores para agilizar y afinar la búsqueda en el Tesauro y b) del manual del usuario público del Tesauro. 2) La creación del micrositio Tesauro en la parte de pedagogía de la página web de la Superintendencia y 3) la respectiva publicicdad del Tesauro y las anteriores inclusiones, en las redes sociales y en la base de empresas de la entidad, la cual ya aparece disponible, con lo cual se cumple con la publicidad trimestral del año, incluida la de diciembre que, como se dijo, ya aparece en la página web. </t>
    </r>
    <r>
      <rPr>
        <b/>
        <sz val="10"/>
        <color rgb="FF0000FF"/>
        <rFont val="Calibri Light"/>
        <family val="2"/>
      </rPr>
      <t xml:space="preserve">Diciembre: </t>
    </r>
    <r>
      <rPr>
        <sz val="10"/>
        <color rgb="FF0000FF"/>
        <rFont val="Calibri Light"/>
        <family val="2"/>
      </rPr>
      <t xml:space="preserve">Se elaboraron y publicaron mensajes y piezas para promocionar en redes sociales el nuevo micrositio creado en la página de la entidad con el portafolio de descriptores y el manual de usuario.
</t>
    </r>
    <r>
      <rPr>
        <b/>
        <sz val="10"/>
        <color rgb="FF0000FF"/>
        <rFont val="Calibri Light"/>
        <family val="2"/>
      </rPr>
      <t>Evidencias mes de marzo de 2023 - OAJ</t>
    </r>
    <r>
      <rPr>
        <sz val="10"/>
        <color rgb="FF0000FF"/>
        <rFont val="Calibri Light"/>
        <family val="2"/>
      </rPr>
      <t xml:space="preserve">
-Se anexa correo electrónico que da constancia de la solicitud realizada al Grupo de Comunicaciones de las piezas elaboradas para la presentación del Tesauro y del envío preliminar de las diapositivas realizadas para su socialización - 
</t>
    </r>
    <r>
      <rPr>
        <b/>
        <sz val="10"/>
        <color rgb="FF0000FF"/>
        <rFont val="Calibri Light"/>
        <family val="2"/>
      </rPr>
      <t>Evidencias mes de Abril de 2023 - OAJ</t>
    </r>
    <r>
      <rPr>
        <sz val="10"/>
        <color rgb="FF0000FF"/>
        <rFont val="Calibri Light"/>
        <family val="2"/>
      </rPr>
      <t xml:space="preserve">
-Se encuentra en edición el video para su posterior socialización, se anexa correo de envío del libreto. 
</t>
    </r>
    <r>
      <rPr>
        <b/>
        <sz val="10"/>
        <color rgb="FF0000FF"/>
        <rFont val="Calibri Light"/>
        <family val="2"/>
      </rPr>
      <t xml:space="preserve">
-Evidencias mes de Mayo de 2023 - OAJ</t>
    </r>
    <r>
      <rPr>
        <sz val="10"/>
        <color rgb="FF0000FF"/>
        <rFont val="Calibri Light"/>
        <family val="2"/>
      </rPr>
      <t xml:space="preserve">
Se adiciona correo donde se encuentran los enlaces de la publicaciones en redes sociales, incluyendo el video explicativo del Tesauro; así como la publicación en el rotador de la página WEB de la entidad con el link respectivo del video, y el mailing con vínculo al video tutorial, publicando de manera adicional un banner en la intranet para que los funcionarios tengan acceso a la información y al tutorial.
</t>
    </r>
    <r>
      <rPr>
        <b/>
        <sz val="10"/>
        <color rgb="FF0000FF"/>
        <rFont val="Calibri Light"/>
        <family val="2"/>
      </rPr>
      <t xml:space="preserve">
-Evidencias mes de Junio-OAJ</t>
    </r>
    <r>
      <rPr>
        <sz val="10"/>
        <color rgb="FF0000FF"/>
        <rFont val="Calibri Light"/>
        <family val="2"/>
      </rPr>
      <t xml:space="preserve">
Se adiciona copia del correo donde se solicita publicación como fondo de pantalla imagen de uso de Tesauro. No obstante a la fecha ya se había cumplido con el porcentaje requerido para el primer semestre de 2023 de acuerdo a los objetivos propuestos.
</t>
    </r>
    <r>
      <rPr>
        <b/>
        <sz val="10"/>
        <color rgb="FF0000FF"/>
        <rFont val="Calibri Light"/>
        <family val="2"/>
      </rPr>
      <t xml:space="preserve">
Evidencias mes de agosto- OAJ.</t>
    </r>
    <r>
      <rPr>
        <sz val="10"/>
        <color rgb="FF0000FF"/>
        <rFont val="Calibri Light"/>
        <family val="2"/>
      </rPr>
      <t xml:space="preserve">
Durante los días 8, 11 y 23 de agosto se rotó en redes sociales el video de las socialización del Tesauro y  se publicaron banners con enlaces que direccionan al video. Como evidencia se adiciona correo donde se relaciona los enlaces de publicacion del Tesauro  en video y en banners.                                      
Evidencias mes de Septiembre- DPM
Se hizo la publicidad sobre la promoción del Tesauro en los canales internos y externos. Se adjunta la cadena de correos respectiva.
</t>
    </r>
    <r>
      <rPr>
        <b/>
        <sz val="10"/>
        <color rgb="FF0000FF"/>
        <rFont val="Calibri Light"/>
        <family val="2"/>
      </rPr>
      <t>Evidencia mes de Septiembre-OAJ</t>
    </r>
    <r>
      <rPr>
        <sz val="10"/>
        <color rgb="FF0000FF"/>
        <rFont val="Calibri Light"/>
        <family val="2"/>
      </rPr>
      <t xml:space="preserve">
Se adjunta correo que informa de la socialización de  la Herramienta de Tesauro a través de mailing interno y a través del banner de la página web.  Con lo anterior la OAJ ha cumplido al 100% de las tareas previstas para esta actividad.</t>
    </r>
  </si>
  <si>
    <r>
      <t xml:space="preserve">Link tesauro
Se carga excel con la relacion de las fichas trabajadas.
</t>
    </r>
    <r>
      <rPr>
        <b/>
        <sz val="12"/>
        <color rgb="FF0000FF"/>
        <rFont val="Calibri Light"/>
        <family val="2"/>
      </rPr>
      <t>Agosto:</t>
    </r>
    <r>
      <rPr>
        <sz val="12"/>
        <color rgb="FF0000FF"/>
        <rFont val="Calibri Light"/>
        <family val="2"/>
      </rPr>
      <t xml:space="preserve">
Se elaboraron  16  fichas y se publicaron 14 fichas 
</t>
    </r>
    <r>
      <rPr>
        <b/>
        <sz val="12"/>
        <color rgb="FF0000FF"/>
        <rFont val="Calibri Light"/>
        <family val="2"/>
      </rPr>
      <t xml:space="preserve">Septiembre: </t>
    </r>
    <r>
      <rPr>
        <sz val="12"/>
        <color rgb="FF0000FF"/>
        <rFont val="Calibri Light"/>
        <family val="2"/>
      </rPr>
      <t xml:space="preserve">Se elaboraron  16  fichas y se publicaron 13 fichas </t>
    </r>
    <r>
      <rPr>
        <b/>
        <sz val="12"/>
        <color rgb="FF0000FF"/>
        <rFont val="Calibri Light"/>
        <family val="2"/>
      </rPr>
      <t xml:space="preserve">
Octubre:</t>
    </r>
    <r>
      <rPr>
        <sz val="12"/>
        <color rgb="FF0000FF"/>
        <rFont val="Calibri Light"/>
        <family val="2"/>
      </rPr>
      <t xml:space="preserve"> Se elaboraron  16  fichas y se publicaron 12 fichas   </t>
    </r>
    <r>
      <rPr>
        <b/>
        <sz val="12"/>
        <color rgb="FF0000FF"/>
        <rFont val="Calibri Light"/>
        <family val="2"/>
      </rPr>
      <t>Noviembre</t>
    </r>
    <r>
      <rPr>
        <sz val="12"/>
        <color rgb="FF0000FF"/>
        <rFont val="Calibri Light"/>
        <family val="2"/>
      </rPr>
      <t xml:space="preserve">: Se elaboraron 16 fichas de análisis jurídico y se publicaron 18 fichas. </t>
    </r>
    <r>
      <rPr>
        <b/>
        <sz val="12"/>
        <color rgb="FF0000FF"/>
        <rFont val="Calibri Light"/>
        <family val="2"/>
      </rPr>
      <t>Diciembre</t>
    </r>
    <r>
      <rPr>
        <sz val="12"/>
        <color rgb="FF0000FF"/>
        <rFont val="Calibri Light"/>
        <family val="2"/>
      </rPr>
      <t>: Se elaboraron  12  fichas y se publicaron 12 fichas, con lo que se cumplió la meta.</t>
    </r>
  </si>
  <si>
    <r>
      <t xml:space="preserve">Link tesauro
Se carga excel con la relacion de las sentencias proferidas y publicadas.
</t>
    </r>
    <r>
      <rPr>
        <b/>
        <sz val="12"/>
        <color rgb="FF0000FF"/>
        <rFont val="Calibri Light"/>
        <family val="2"/>
      </rPr>
      <t>Agosto</t>
    </r>
    <r>
      <rPr>
        <sz val="12"/>
        <color rgb="FF0000FF"/>
        <rFont val="Calibri Light"/>
        <family val="2"/>
      </rPr>
      <t xml:space="preserve">: Se sincronizaron y publicaron las 6 sentencias proferidas. Así mismo se ha venido sincronizando las sentencias que están en formato audivisual, en primera fase se han publicado desde los periodos 2020, 2021, 2022 y 2023 (Los videos pueden consultarse en la herramienta y la base de dichos datos y comprobantes se encuentra en la carpeta compartida). </t>
    </r>
    <r>
      <rPr>
        <b/>
        <sz val="12"/>
        <color rgb="FF0000FF"/>
        <rFont val="Calibri Light"/>
        <family val="2"/>
      </rPr>
      <t xml:space="preserve">Septiembre: </t>
    </r>
    <r>
      <rPr>
        <sz val="12"/>
        <color rgb="FF0000FF"/>
        <rFont val="Calibri Light"/>
        <family val="2"/>
      </rPr>
      <t>Se sincronizaron y publicaron las 9 sentencias proferidas, con lo que se cumplió la meta.</t>
    </r>
    <r>
      <rPr>
        <b/>
        <sz val="12"/>
        <color rgb="FF0000FF"/>
        <rFont val="Calibri Light"/>
        <family val="2"/>
      </rPr>
      <t xml:space="preserve">
Octubre: </t>
    </r>
    <r>
      <rPr>
        <sz val="12"/>
        <color rgb="FF0000FF"/>
        <rFont val="Calibri Light"/>
        <family val="2"/>
      </rPr>
      <t xml:space="preserve">Se sincronizaron y publicaron las 4 sentencias proferidas,  </t>
    </r>
    <r>
      <rPr>
        <b/>
        <sz val="12"/>
        <color rgb="FF0000FF"/>
        <rFont val="Calibri Light"/>
        <family val="2"/>
      </rPr>
      <t>Noviembre</t>
    </r>
    <r>
      <rPr>
        <sz val="12"/>
        <color rgb="FF0000FF"/>
        <rFont val="Calibri Light"/>
        <family val="2"/>
      </rPr>
      <t>: Se sincronizaron y publicaron las 5 sentencias proferidas.</t>
    </r>
    <r>
      <rPr>
        <b/>
        <sz val="12"/>
        <color rgb="FF0000FF"/>
        <rFont val="Calibri Light"/>
        <family val="2"/>
      </rPr>
      <t xml:space="preserve"> Diciembre</t>
    </r>
    <r>
      <rPr>
        <sz val="12"/>
        <color rgb="FF0000FF"/>
        <rFont val="Calibri Light"/>
        <family val="2"/>
      </rPr>
      <t>: Se sincronizaron y publicaron las 6 sentencias proferidas</t>
    </r>
  </si>
  <si>
    <r>
      <t xml:space="preserve">Link tesauro
Se carga excel con la relacion de las sentencias revisadas y/o editadas o transcritas.
</t>
    </r>
    <r>
      <rPr>
        <b/>
        <sz val="10"/>
        <color rgb="FF0000FF"/>
        <rFont val="Calibri Light"/>
        <family val="2"/>
      </rPr>
      <t>Agosto</t>
    </r>
    <r>
      <rPr>
        <sz val="10"/>
        <color rgb="FF0000FF"/>
        <rFont val="Calibri Light"/>
        <family val="2"/>
      </rPr>
      <t xml:space="preserve">: Se revisó la edición y trasncripción de la sentencia  de segunda intancia 2013-01087-01, relacionada con la Ficha 57.
</t>
    </r>
    <r>
      <rPr>
        <b/>
        <sz val="10"/>
        <color rgb="FF0000FF"/>
        <rFont val="Calibri Light"/>
        <family val="2"/>
      </rPr>
      <t xml:space="preserve">Septiembre: </t>
    </r>
    <r>
      <rPr>
        <sz val="10"/>
        <color rgb="FF0000FF"/>
        <rFont val="Calibri Light"/>
        <family val="2"/>
      </rPr>
      <t xml:space="preserve">No se revisó la trasncripción porque de las fichas elaboradas no hubo segunda instancia </t>
    </r>
    <r>
      <rPr>
        <b/>
        <sz val="10"/>
        <color rgb="FF0000FF"/>
        <rFont val="Calibri Light"/>
        <family val="2"/>
      </rPr>
      <t xml:space="preserve">
Octubre: </t>
    </r>
    <r>
      <rPr>
        <sz val="10"/>
        <color rgb="FF0000FF"/>
        <rFont val="Calibri Light"/>
        <family val="2"/>
      </rPr>
      <t xml:space="preserve">Se revisó la sentencia del Tribunal Superior del Distrito Judicial de Bogotá D.C. -Sala Civil: rad 11001319900220180024101; perteneciente al proceso analizado: 2018-800-00241, Sentencia del Tribunal Superior del Distrito Judicial de Bogotá D.C. -Sala Civil: rad 110013199 002 2021 00458 01; perteneciente al proceso analizado: 2021-800-00458 y la Sentencia del Tribunal Superior del Distrito Judicial de Bogotá D.C. -Sala Civil: rad 110013199002201700362 03 perteneciente al proceso analizado: 2017-800-00362.   Por otra parte, se realizó la busqueda y publicación en la herramienta de sentencias de segunda instancia de los procesos pertenecientes a los temas de impugnación de decisiones sociales, reconocimiento de los presupuestos que dan lugar a la ineficacia e inexistencia de las decisiones sociales. Los periodos que se han abarcado son desde el 2012 hasta la fecha. Lo anterior se puede comprobar en la carpeta compartida. </t>
    </r>
    <r>
      <rPr>
        <b/>
        <sz val="10"/>
        <color rgb="FF0000FF"/>
        <rFont val="Calibri Light"/>
        <family val="2"/>
      </rPr>
      <t>Noviembre</t>
    </r>
    <r>
      <rPr>
        <sz val="10"/>
        <color rgb="FF0000FF"/>
        <rFont val="Calibri Light"/>
        <family val="2"/>
      </rPr>
      <t xml:space="preserve">: No hubo necesidad de transcribir ni editar sentencias porque las analizadas, pertenecientes a los procesos: 2021-800-00281 y 2015-800-251, estaban en formato escrito. Por otra parte, se realizó la busqueda y publicación en la herramienta de sentencias de segunda instancia de los procesos pertenecientes a los temas de impugnación de decisiones sociales, reconocimiento de los presupuestos que dan lugar a la ineficacia e inexistencia de las decisiones sociales. Los periodos que se han abarcado son desde el 2012 hasta la fecha. Lo anterior se puede comprobar en la carpeta compartida. </t>
    </r>
    <r>
      <rPr>
        <b/>
        <sz val="10"/>
        <color rgb="FF0000FF"/>
        <rFont val="Calibri Light"/>
        <family val="2"/>
      </rPr>
      <t>Diciembre</t>
    </r>
    <r>
      <rPr>
        <sz val="10"/>
        <color rgb="FF0000FF"/>
        <rFont val="Calibri Light"/>
        <family val="2"/>
      </rPr>
      <t xml:space="preserve">: No se presentaron sentencias de segunda instancia de los procesos analizados pero e realizó la busqueda y publicación en la herramienta de sentencias de segunda instancia de los procesos pertenecientes a los temas de impugnación de decisiones sociales, reconocimiento de los presupuestos que dan lugar a la ineficacia e inexistencia de las decisiones sociales. Los periodos que se han abarcado son desde el 2012 hasta la fecha. </t>
    </r>
  </si>
  <si>
    <t xml:space="preserve"> C-3599-0200-9-0-3599068-02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</si>
</sst>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6" formatCode="&quot;$&quot;\ #,##0;[Red]\-&quot;$&quot;\ #,##0"/>
    <numFmt numFmtId="41" formatCode="_-* #,##0_-;\-* #,##0_-;_-* &quot;-&quot;_-;_-@_-"/>
    <numFmt numFmtId="164" formatCode="[$$-240A]#,##0"/>
    <numFmt numFmtId="165" formatCode="dd\-mm\-yy"/>
    <numFmt numFmtId="166" formatCode="0.0"/>
    <numFmt numFmtId="167" formatCode="[$-80A]dddd\ d&quot; de &quot;mmmm&quot; de &quot;yyyy;@"/>
    <numFmt numFmtId="169" formatCode="0.0%"/>
    <numFmt numFmtId="170" formatCode="_-* #,##0.000_-;\-* #,##0.000_-;_-* &quot;-&quot;_-;_-@_-"/>
    <numFmt numFmtId="171" formatCode="[$-240A]dddd\ d&quot; de &quot;mmmm&quot; de &quot;yyyy;@"/>
  </numFmts>
  <fonts count="51" x14ac:knownFonts="1">
    <font>
      <sz val="10"/>
      <name val="Arial"/>
    </font>
    <font>
      <sz val="11"/>
      <color indexed="60"/>
      <name val="Calibri"/>
      <family val="2"/>
    </font>
    <font>
      <sz val="10"/>
      <name val="Arial"/>
      <family val="2"/>
    </font>
    <font>
      <b/>
      <sz val="11"/>
      <color indexed="8"/>
      <name val="Calibri"/>
      <family val="2"/>
    </font>
    <font>
      <sz val="9"/>
      <name val="Arial"/>
      <family val="2"/>
    </font>
    <font>
      <b/>
      <sz val="9"/>
      <color theme="0"/>
      <name val="Arial"/>
      <family val="2"/>
    </font>
    <font>
      <b/>
      <sz val="9"/>
      <name val="Arial"/>
      <family val="2"/>
    </font>
    <font>
      <b/>
      <sz val="12"/>
      <name val="Arial"/>
      <family val="2"/>
    </font>
    <font>
      <sz val="9"/>
      <color theme="0"/>
      <name val="Arial"/>
      <family val="2"/>
    </font>
    <font>
      <sz val="9"/>
      <color indexed="81"/>
      <name val="Tahoma"/>
      <family val="2"/>
    </font>
    <font>
      <b/>
      <sz val="9"/>
      <color indexed="81"/>
      <name val="Tahoma"/>
      <family val="2"/>
    </font>
    <font>
      <u/>
      <sz val="10"/>
      <color theme="10"/>
      <name val="Arial"/>
      <family val="2"/>
    </font>
    <font>
      <b/>
      <u/>
      <sz val="10"/>
      <color theme="0"/>
      <name val="Arial"/>
      <family val="2"/>
    </font>
    <font>
      <b/>
      <sz val="10"/>
      <name val="Arial"/>
      <family val="2"/>
    </font>
    <font>
      <b/>
      <sz val="10"/>
      <color theme="0"/>
      <name val="Arial"/>
      <family val="2"/>
    </font>
    <font>
      <sz val="10"/>
      <name val="Arial"/>
      <family val="2"/>
    </font>
    <font>
      <sz val="14"/>
      <name val="Arial"/>
      <family val="2"/>
    </font>
    <font>
      <sz val="10"/>
      <color rgb="FF002060"/>
      <name val="Arial"/>
      <family val="2"/>
    </font>
    <font>
      <b/>
      <sz val="10"/>
      <color rgb="FF002060"/>
      <name val="Arial"/>
      <family val="2"/>
    </font>
    <font>
      <sz val="10"/>
      <name val="Arial"/>
      <family val="2"/>
    </font>
    <font>
      <sz val="10"/>
      <color rgb="FF0000FF"/>
      <name val="Arial"/>
      <family val="2"/>
    </font>
    <font>
      <b/>
      <sz val="10"/>
      <color rgb="FF0000FF"/>
      <name val="Arial"/>
      <family val="2"/>
    </font>
    <font>
      <b/>
      <sz val="9"/>
      <color rgb="FF000000"/>
      <name val="Tahoma"/>
      <family val="2"/>
    </font>
    <font>
      <sz val="9"/>
      <color rgb="FF000000"/>
      <name val="Tahoma"/>
      <family val="2"/>
    </font>
    <font>
      <sz val="12"/>
      <name val="Arial"/>
      <family val="2"/>
    </font>
    <font>
      <b/>
      <sz val="9"/>
      <color rgb="FFFF0000"/>
      <name val="Arial"/>
      <family val="2"/>
    </font>
    <font>
      <b/>
      <sz val="10"/>
      <color rgb="FFFF0000"/>
      <name val="Arial"/>
      <family val="2"/>
    </font>
    <font>
      <sz val="10"/>
      <color rgb="FFFF0000"/>
      <name val="Arial"/>
      <family val="2"/>
    </font>
    <font>
      <sz val="12"/>
      <color rgb="FF002060"/>
      <name val="Arial"/>
      <family val="2"/>
    </font>
    <font>
      <b/>
      <sz val="12"/>
      <color theme="0"/>
      <name val="Arial"/>
      <family val="2"/>
    </font>
    <font>
      <b/>
      <sz val="12"/>
      <color rgb="FF002060"/>
      <name val="Arial"/>
      <family val="2"/>
    </font>
    <font>
      <b/>
      <sz val="11"/>
      <color rgb="FFFF0000"/>
      <name val="Arial"/>
      <family val="2"/>
    </font>
    <font>
      <sz val="12"/>
      <name val="Calibri Light"/>
      <family val="2"/>
    </font>
    <font>
      <sz val="14"/>
      <name val="Calibri Light"/>
      <family val="2"/>
    </font>
    <font>
      <b/>
      <sz val="16"/>
      <name val="Calibri Light"/>
      <family val="2"/>
    </font>
    <font>
      <sz val="10"/>
      <name val="Calibri Light"/>
      <family val="2"/>
    </font>
    <font>
      <b/>
      <sz val="14"/>
      <name val="Calibri Light"/>
      <family val="2"/>
    </font>
    <font>
      <b/>
      <sz val="11"/>
      <color theme="0"/>
      <name val="Calibri Light"/>
      <family val="2"/>
    </font>
    <font>
      <b/>
      <sz val="12"/>
      <name val="Calibri Light"/>
      <family val="2"/>
    </font>
    <font>
      <b/>
      <sz val="10"/>
      <name val="Calibri Light"/>
      <family val="2"/>
    </font>
    <font>
      <b/>
      <u/>
      <sz val="12"/>
      <name val="Calibri Light"/>
      <family val="2"/>
    </font>
    <font>
      <sz val="12"/>
      <color rgb="FFFF0000"/>
      <name val="Calibri Light"/>
      <family val="2"/>
    </font>
    <font>
      <u/>
      <sz val="12"/>
      <color theme="10"/>
      <name val="Calibri Light"/>
      <family val="2"/>
    </font>
    <font>
      <b/>
      <sz val="12"/>
      <color rgb="FF0000FF"/>
      <name val="Calibri Light"/>
      <family val="2"/>
    </font>
    <font>
      <sz val="12"/>
      <color rgb="FF0000FF"/>
      <name val="Calibri Light"/>
      <family val="2"/>
    </font>
    <font>
      <sz val="10"/>
      <color rgb="FF002060"/>
      <name val="Calibri Light"/>
      <family val="2"/>
    </font>
    <font>
      <sz val="11"/>
      <color rgb="FF002060"/>
      <name val="Calibri Light"/>
      <family val="2"/>
    </font>
    <font>
      <sz val="10"/>
      <color theme="0"/>
      <name val="Arial"/>
      <family val="2"/>
    </font>
    <font>
      <sz val="12"/>
      <color theme="0"/>
      <name val="Arial"/>
      <family val="2"/>
    </font>
    <font>
      <sz val="10"/>
      <color rgb="FF0000FF"/>
      <name val="Calibri Light"/>
      <family val="2"/>
    </font>
    <font>
      <b/>
      <sz val="10"/>
      <color rgb="FF0000FF"/>
      <name val="Calibri Light"/>
      <family val="2"/>
    </font>
  </fonts>
  <fills count="14">
    <fill>
      <patternFill patternType="none"/>
    </fill>
    <fill>
      <patternFill patternType="gray125"/>
    </fill>
    <fill>
      <patternFill patternType="solid">
        <fgColor indexed="43"/>
      </patternFill>
    </fill>
    <fill>
      <patternFill patternType="solid">
        <fgColor theme="4" tint="-0.249977111117893"/>
        <bgColor indexed="64"/>
      </patternFill>
    </fill>
    <fill>
      <patternFill patternType="solid">
        <fgColor theme="0"/>
        <bgColor indexed="64"/>
      </patternFill>
    </fill>
    <fill>
      <patternFill patternType="solid">
        <fgColor theme="3"/>
        <bgColor indexed="64"/>
      </patternFill>
    </fill>
    <fill>
      <patternFill patternType="solid">
        <fgColor theme="6" tint="0.59999389629810485"/>
        <bgColor indexed="64"/>
      </patternFill>
    </fill>
    <fill>
      <patternFill patternType="solid">
        <fgColor theme="3" tint="0.79998168889431442"/>
        <bgColor indexed="64"/>
      </patternFill>
    </fill>
    <fill>
      <patternFill patternType="solid">
        <fgColor rgb="FF002060"/>
        <bgColor indexed="23"/>
      </patternFill>
    </fill>
    <fill>
      <patternFill patternType="solid">
        <fgColor rgb="FF002060"/>
        <bgColor indexed="64"/>
      </patternFill>
    </fill>
    <fill>
      <patternFill patternType="solid">
        <fgColor rgb="FFFFFF00"/>
        <bgColor indexed="64"/>
      </patternFill>
    </fill>
    <fill>
      <patternFill patternType="solid">
        <fgColor rgb="FF99FF33"/>
        <bgColor indexed="64"/>
      </patternFill>
    </fill>
    <fill>
      <patternFill patternType="solid">
        <fgColor theme="0" tint="-0.14999847407452621"/>
        <bgColor indexed="64"/>
      </patternFill>
    </fill>
    <fill>
      <patternFill patternType="solid">
        <fgColor theme="9" tint="0.59999389629810485"/>
        <bgColor indexed="64"/>
      </patternFill>
    </fill>
  </fills>
  <borders count="67">
    <border>
      <left/>
      <right/>
      <top/>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7">
    <xf numFmtId="0" fontId="0" fillId="0" borderId="0"/>
    <xf numFmtId="0" fontId="1" fillId="2" borderId="0" applyNumberFormat="0" applyBorder="0" applyAlignment="0" applyProtection="0"/>
    <xf numFmtId="0" fontId="2" fillId="0" borderId="0"/>
    <xf numFmtId="0" fontId="3" fillId="0" borderId="1" applyNumberFormat="0" applyFill="0" applyAlignment="0" applyProtection="0"/>
    <xf numFmtId="0" fontId="11" fillId="0" borderId="0" applyNumberFormat="0" applyFill="0" applyBorder="0" applyAlignment="0" applyProtection="0"/>
    <xf numFmtId="9" fontId="15" fillId="0" borderId="0" applyFont="0" applyFill="0" applyBorder="0" applyAlignment="0" applyProtection="0"/>
    <xf numFmtId="41" fontId="19" fillId="0" borderId="0" applyFont="0" applyFill="0" applyBorder="0" applyAlignment="0" applyProtection="0"/>
  </cellStyleXfs>
  <cellXfs count="404">
    <xf numFmtId="0" fontId="0" fillId="0" borderId="0" xfId="0"/>
    <xf numFmtId="0" fontId="4" fillId="0" borderId="0" xfId="0" applyFont="1" applyAlignment="1">
      <alignment horizontal="center" vertical="center" wrapText="1"/>
    </xf>
    <xf numFmtId="0" fontId="4" fillId="0" borderId="0" xfId="0" applyFont="1"/>
    <xf numFmtId="0" fontId="4" fillId="0" borderId="0" xfId="0" applyFont="1" applyBorder="1" applyAlignment="1">
      <alignment horizontal="center" vertical="center" wrapText="1"/>
    </xf>
    <xf numFmtId="0" fontId="6" fillId="4" borderId="0" xfId="0" applyFont="1" applyFill="1" applyBorder="1" applyAlignment="1">
      <alignment horizontal="center" vertical="center" wrapText="1"/>
    </xf>
    <xf numFmtId="0" fontId="8" fillId="0" borderId="0" xfId="0" applyFont="1" applyAlignment="1">
      <alignment horizontal="center" vertical="center" wrapText="1"/>
    </xf>
    <xf numFmtId="0" fontId="4" fillId="0" borderId="0" xfId="0" applyFont="1" applyBorder="1" applyAlignment="1">
      <alignment horizontal="left" vertical="center"/>
    </xf>
    <xf numFmtId="0" fontId="4" fillId="0" borderId="0" xfId="0" applyFont="1" applyBorder="1" applyAlignment="1">
      <alignment horizontal="center" vertical="center"/>
    </xf>
    <xf numFmtId="0" fontId="4" fillId="4" borderId="0" xfId="0" applyFont="1" applyFill="1" applyBorder="1" applyAlignment="1">
      <alignment horizontal="left" vertical="center" wrapText="1"/>
    </xf>
    <xf numFmtId="0" fontId="8" fillId="0" borderId="0" xfId="0" applyFont="1" applyBorder="1" applyAlignment="1">
      <alignment horizontal="center" vertical="center" wrapText="1"/>
    </xf>
    <xf numFmtId="0" fontId="4" fillId="0" borderId="0" xfId="0" applyFont="1" applyBorder="1" applyAlignment="1">
      <alignment horizontal="center" vertical="center" wrapText="1"/>
    </xf>
    <xf numFmtId="0" fontId="4" fillId="0" borderId="0" xfId="0" applyFont="1" applyBorder="1" applyAlignment="1">
      <alignment horizontal="center" vertical="center" wrapText="1"/>
    </xf>
    <xf numFmtId="0" fontId="8" fillId="0" borderId="0" xfId="0" applyFont="1" applyBorder="1" applyAlignment="1">
      <alignment horizontal="center" vertical="center"/>
    </xf>
    <xf numFmtId="0" fontId="4" fillId="0" borderId="0" xfId="0" applyFont="1" applyBorder="1"/>
    <xf numFmtId="0" fontId="12" fillId="5" borderId="6" xfId="4" applyFont="1" applyFill="1" applyBorder="1" applyAlignment="1">
      <alignment horizontal="center" vertical="center"/>
    </xf>
    <xf numFmtId="0" fontId="4" fillId="0" borderId="0" xfId="0" applyFont="1" applyBorder="1" applyAlignment="1">
      <alignment horizontal="center" vertical="center" wrapText="1"/>
    </xf>
    <xf numFmtId="0" fontId="4" fillId="0" borderId="0" xfId="0" applyFont="1" applyBorder="1" applyAlignment="1">
      <alignment vertical="center" wrapText="1"/>
    </xf>
    <xf numFmtId="0" fontId="4" fillId="0" borderId="0" xfId="0" applyFont="1" applyAlignment="1">
      <alignment vertical="center" wrapText="1"/>
    </xf>
    <xf numFmtId="0" fontId="2" fillId="0" borderId="0" xfId="0" applyFont="1"/>
    <xf numFmtId="0" fontId="2" fillId="6" borderId="2" xfId="0" applyFont="1" applyFill="1" applyBorder="1"/>
    <xf numFmtId="0" fontId="2" fillId="0" borderId="0" xfId="0" applyFont="1" applyFill="1" applyBorder="1"/>
    <xf numFmtId="0" fontId="14" fillId="3" borderId="2" xfId="0" applyFont="1" applyFill="1" applyBorder="1" applyAlignment="1">
      <alignment horizontal="center" vertical="center"/>
    </xf>
    <xf numFmtId="0" fontId="5" fillId="3" borderId="2" xfId="0" applyFont="1" applyFill="1" applyBorder="1" applyAlignment="1">
      <alignment vertical="center"/>
    </xf>
    <xf numFmtId="0" fontId="6" fillId="0" borderId="0" xfId="2" applyFont="1" applyFill="1" applyBorder="1" applyAlignment="1" applyProtection="1">
      <alignment horizontal="center" vertical="center"/>
    </xf>
    <xf numFmtId="0" fontId="4" fillId="0" borderId="0" xfId="0" applyFont="1" applyBorder="1" applyAlignment="1">
      <alignment horizontal="center" vertical="center" wrapText="1"/>
    </xf>
    <xf numFmtId="0" fontId="4" fillId="7" borderId="9" xfId="0" applyFont="1" applyFill="1" applyBorder="1" applyAlignment="1">
      <alignment horizontal="center" vertical="center" wrapText="1"/>
    </xf>
    <xf numFmtId="0" fontId="4" fillId="7" borderId="10" xfId="0" applyFont="1" applyFill="1" applyBorder="1" applyAlignment="1">
      <alignment horizontal="center" vertical="center" wrapText="1"/>
    </xf>
    <xf numFmtId="0" fontId="4" fillId="7" borderId="11" xfId="0" applyFont="1" applyFill="1" applyBorder="1" applyAlignment="1">
      <alignment horizontal="center" vertical="center" wrapText="1"/>
    </xf>
    <xf numFmtId="0" fontId="4" fillId="7" borderId="12" xfId="0" applyFont="1" applyFill="1" applyBorder="1" applyAlignment="1">
      <alignment horizontal="center" vertical="center" wrapText="1"/>
    </xf>
    <xf numFmtId="0" fontId="4" fillId="7" borderId="0" xfId="0" applyFont="1" applyFill="1" applyBorder="1" applyAlignment="1">
      <alignment horizontal="center" vertical="center" wrapText="1"/>
    </xf>
    <xf numFmtId="0" fontId="4" fillId="7" borderId="13" xfId="0" applyFont="1" applyFill="1" applyBorder="1" applyAlignment="1">
      <alignment horizontal="center" vertical="center" wrapText="1"/>
    </xf>
    <xf numFmtId="0" fontId="4" fillId="7" borderId="14" xfId="0" applyFont="1" applyFill="1" applyBorder="1" applyAlignment="1">
      <alignment horizontal="center" vertical="center" wrapText="1"/>
    </xf>
    <xf numFmtId="0" fontId="4" fillId="7" borderId="15" xfId="0" applyFont="1" applyFill="1" applyBorder="1" applyAlignment="1">
      <alignment horizontal="center" vertical="center" wrapText="1"/>
    </xf>
    <xf numFmtId="0" fontId="4" fillId="7" borderId="16" xfId="0" applyFont="1" applyFill="1" applyBorder="1" applyAlignment="1">
      <alignment horizontal="center" vertical="center" wrapText="1"/>
    </xf>
    <xf numFmtId="0" fontId="4" fillId="0" borderId="36" xfId="0" applyFont="1" applyBorder="1" applyAlignment="1">
      <alignment vertical="center" wrapText="1"/>
    </xf>
    <xf numFmtId="0" fontId="4" fillId="0" borderId="37" xfId="0" applyFont="1" applyBorder="1" applyAlignment="1">
      <alignment vertical="center" wrapText="1"/>
    </xf>
    <xf numFmtId="0" fontId="4" fillId="0" borderId="38" xfId="0" applyFont="1" applyBorder="1" applyAlignment="1">
      <alignment vertical="center" wrapText="1"/>
    </xf>
    <xf numFmtId="0" fontId="4" fillId="0" borderId="9" xfId="0" applyFont="1" applyBorder="1" applyAlignment="1">
      <alignment vertical="center" wrapText="1"/>
    </xf>
    <xf numFmtId="0" fontId="4" fillId="0" borderId="12" xfId="0" applyFont="1" applyBorder="1" applyAlignment="1">
      <alignment vertical="center" wrapText="1"/>
    </xf>
    <xf numFmtId="0" fontId="4" fillId="0" borderId="14" xfId="0" applyFont="1" applyBorder="1" applyAlignment="1">
      <alignment vertical="center" wrapText="1"/>
    </xf>
    <xf numFmtId="0" fontId="0" fillId="4" borderId="0" xfId="0" applyFill="1"/>
    <xf numFmtId="0" fontId="2" fillId="4" borderId="0" xfId="0" applyFont="1" applyFill="1"/>
    <xf numFmtId="0" fontId="13" fillId="4" borderId="0" xfId="0" applyFont="1" applyFill="1" applyAlignment="1">
      <alignment horizontal="center" vertical="center"/>
    </xf>
    <xf numFmtId="0" fontId="4" fillId="4" borderId="9"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4" fillId="4" borderId="13" xfId="0" applyFont="1" applyFill="1" applyBorder="1" applyAlignment="1">
      <alignment vertical="center" wrapText="1"/>
    </xf>
    <xf numFmtId="0" fontId="4" fillId="4" borderId="14" xfId="0" applyFont="1" applyFill="1" applyBorder="1" applyAlignment="1">
      <alignment vertical="center" wrapText="1"/>
    </xf>
    <xf numFmtId="0" fontId="4" fillId="4" borderId="6" xfId="0" applyFont="1" applyFill="1" applyBorder="1" applyAlignment="1">
      <alignment vertical="center" wrapText="1"/>
    </xf>
    <xf numFmtId="0" fontId="4" fillId="4" borderId="0"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7" fillId="0" borderId="0" xfId="2" applyFont="1" applyFill="1" applyBorder="1" applyAlignment="1" applyProtection="1">
      <alignment vertical="center"/>
    </xf>
    <xf numFmtId="0" fontId="7" fillId="0" borderId="10" xfId="2" applyFont="1" applyFill="1" applyBorder="1" applyAlignment="1" applyProtection="1">
      <alignment vertical="center"/>
    </xf>
    <xf numFmtId="0" fontId="7" fillId="0" borderId="15" xfId="2" applyFont="1" applyFill="1" applyBorder="1" applyAlignment="1" applyProtection="1">
      <alignment vertical="center"/>
    </xf>
    <xf numFmtId="0" fontId="4" fillId="0" borderId="18" xfId="0" applyFont="1" applyBorder="1" applyAlignment="1">
      <alignment horizontal="center" vertical="center" wrapText="1"/>
    </xf>
    <xf numFmtId="0" fontId="4" fillId="0" borderId="23" xfId="0" applyFont="1" applyBorder="1" applyAlignment="1">
      <alignment horizontal="center" vertical="center" wrapText="1"/>
    </xf>
    <xf numFmtId="0" fontId="4" fillId="0" borderId="49" xfId="0" applyFont="1" applyBorder="1" applyAlignment="1">
      <alignment horizontal="center" vertical="center" wrapText="1"/>
    </xf>
    <xf numFmtId="0" fontId="4" fillId="0" borderId="50" xfId="0" applyFont="1" applyBorder="1" applyAlignment="1">
      <alignment horizontal="center" vertical="center" wrapText="1"/>
    </xf>
    <xf numFmtId="0" fontId="5" fillId="3" borderId="2" xfId="0" applyFont="1" applyFill="1" applyBorder="1" applyAlignment="1">
      <alignment vertical="center" wrapText="1"/>
    </xf>
    <xf numFmtId="0" fontId="0" fillId="4" borderId="0" xfId="0" applyFill="1" applyAlignment="1">
      <alignment vertical="center" wrapText="1"/>
    </xf>
    <xf numFmtId="0" fontId="11" fillId="4" borderId="2" xfId="4" applyFill="1" applyBorder="1" applyAlignment="1">
      <alignment horizontal="center" vertical="center" wrapText="1"/>
    </xf>
    <xf numFmtId="0" fontId="0" fillId="4" borderId="8" xfId="0" applyFill="1" applyBorder="1" applyAlignment="1">
      <alignment horizontal="center" vertical="center" wrapText="1"/>
    </xf>
    <xf numFmtId="0" fontId="0" fillId="4" borderId="0" xfId="0" applyFill="1" applyBorder="1" applyAlignment="1">
      <alignment vertical="center" wrapText="1"/>
    </xf>
    <xf numFmtId="0" fontId="0" fillId="4" borderId="0" xfId="0" applyFill="1" applyBorder="1" applyAlignment="1">
      <alignment horizontal="center" vertical="center" wrapText="1"/>
    </xf>
    <xf numFmtId="0" fontId="4" fillId="0" borderId="0" xfId="0" applyFont="1" applyBorder="1" applyAlignment="1">
      <alignment horizontal="center" vertical="center" wrapText="1"/>
    </xf>
    <xf numFmtId="0" fontId="5" fillId="3" borderId="2" xfId="0" applyFont="1" applyFill="1" applyBorder="1" applyAlignment="1">
      <alignment horizontal="left" vertical="center"/>
    </xf>
    <xf numFmtId="0" fontId="4" fillId="0" borderId="0" xfId="0" applyFont="1" applyBorder="1" applyAlignment="1">
      <alignment horizontal="center" vertical="center" wrapText="1"/>
    </xf>
    <xf numFmtId="0" fontId="5" fillId="3" borderId="2" xfId="0" applyFont="1" applyFill="1" applyBorder="1" applyAlignment="1">
      <alignment horizontal="center" vertical="center" wrapText="1"/>
    </xf>
    <xf numFmtId="0" fontId="4" fillId="4" borderId="2" xfId="0" applyFont="1" applyFill="1" applyBorder="1" applyAlignment="1">
      <alignment horizontal="center" vertical="center" wrapText="1"/>
    </xf>
    <xf numFmtId="0" fontId="5" fillId="3" borderId="2" xfId="0" applyFont="1" applyFill="1" applyBorder="1" applyAlignment="1">
      <alignment horizontal="center" vertical="center"/>
    </xf>
    <xf numFmtId="0" fontId="4" fillId="4" borderId="0" xfId="0" applyFont="1" applyFill="1" applyBorder="1" applyAlignment="1">
      <alignment horizontal="center" vertical="center" wrapText="1"/>
    </xf>
    <xf numFmtId="0" fontId="4" fillId="0" borderId="3" xfId="0" applyFont="1" applyBorder="1" applyAlignment="1">
      <alignment horizontal="center" vertical="center" wrapText="1"/>
    </xf>
    <xf numFmtId="0" fontId="5" fillId="3" borderId="2" xfId="0" applyFont="1" applyFill="1" applyBorder="1" applyAlignment="1">
      <alignment horizontal="center" vertical="center" wrapText="1"/>
    </xf>
    <xf numFmtId="0" fontId="4" fillId="4" borderId="2" xfId="0" applyFont="1" applyFill="1" applyBorder="1" applyAlignment="1">
      <alignment horizontal="center" vertical="center" wrapText="1"/>
    </xf>
    <xf numFmtId="0" fontId="4" fillId="0" borderId="2" xfId="0" applyFont="1" applyBorder="1" applyAlignment="1">
      <alignment horizontal="center" vertical="center" wrapText="1"/>
    </xf>
    <xf numFmtId="0" fontId="0" fillId="4" borderId="2" xfId="0" applyFill="1" applyBorder="1"/>
    <xf numFmtId="0" fontId="2" fillId="4" borderId="2" xfId="0" applyFont="1" applyFill="1" applyBorder="1"/>
    <xf numFmtId="0" fontId="11" fillId="0" borderId="2" xfId="4" applyBorder="1" applyAlignment="1">
      <alignment horizontal="center" vertical="center" wrapText="1"/>
    </xf>
    <xf numFmtId="0" fontId="4" fillId="0" borderId="0" xfId="0" applyFont="1" applyAlignment="1">
      <alignment horizontal="left" vertical="center" wrapText="1"/>
    </xf>
    <xf numFmtId="0" fontId="4" fillId="4" borderId="2" xfId="0" applyFont="1" applyFill="1" applyBorder="1" applyAlignment="1">
      <alignment horizontal="center" vertical="center" wrapText="1"/>
    </xf>
    <xf numFmtId="0" fontId="4" fillId="0" borderId="2" xfId="0" applyFont="1" applyBorder="1" applyAlignment="1">
      <alignment horizontal="center" vertical="center" wrapText="1"/>
    </xf>
    <xf numFmtId="0" fontId="2" fillId="4" borderId="2" xfId="0" applyFont="1" applyFill="1" applyBorder="1" applyAlignment="1">
      <alignment horizontal="left" vertical="center" wrapText="1"/>
    </xf>
    <xf numFmtId="0" fontId="2" fillId="0" borderId="2" xfId="0" applyFont="1" applyBorder="1" applyAlignment="1">
      <alignment horizontal="left" vertical="center" wrapText="1"/>
    </xf>
    <xf numFmtId="0" fontId="2" fillId="0" borderId="0" xfId="0" applyFont="1" applyBorder="1" applyAlignment="1">
      <alignment vertical="center"/>
    </xf>
    <xf numFmtId="0" fontId="25" fillId="0" borderId="0" xfId="0" applyFont="1" applyAlignment="1">
      <alignment horizontal="center" vertical="center" wrapText="1"/>
    </xf>
    <xf numFmtId="0" fontId="26" fillId="4" borderId="0" xfId="0" applyFont="1" applyFill="1" applyAlignment="1">
      <alignment vertical="center" wrapText="1"/>
    </xf>
    <xf numFmtId="0" fontId="4" fillId="0" borderId="0" xfId="0" applyFont="1" applyBorder="1" applyAlignment="1">
      <alignment horizontal="center" vertical="center" wrapText="1"/>
    </xf>
    <xf numFmtId="0" fontId="5" fillId="3" borderId="2" xfId="0" applyFont="1" applyFill="1" applyBorder="1" applyAlignment="1">
      <alignment horizontal="center" vertical="center" wrapText="1"/>
    </xf>
    <xf numFmtId="0" fontId="4" fillId="4" borderId="2" xfId="0" applyFont="1" applyFill="1" applyBorder="1" applyAlignment="1">
      <alignment horizontal="center" vertical="center" wrapText="1"/>
    </xf>
    <xf numFmtId="0" fontId="4" fillId="0" borderId="0" xfId="0" applyFont="1" applyFill="1" applyAlignment="1">
      <alignment horizontal="center" vertical="center" wrapText="1"/>
    </xf>
    <xf numFmtId="6" fontId="4" fillId="0" borderId="0" xfId="0" applyNumberFormat="1" applyFont="1" applyFill="1" applyAlignment="1">
      <alignment horizontal="center" vertical="center" wrapText="1"/>
    </xf>
    <xf numFmtId="0" fontId="31" fillId="0" borderId="0" xfId="0" applyFont="1" applyFill="1" applyAlignment="1">
      <alignment horizontal="center" vertical="center" wrapText="1"/>
    </xf>
    <xf numFmtId="0" fontId="4" fillId="4" borderId="0" xfId="0" applyFont="1" applyFill="1" applyAlignment="1">
      <alignment horizontal="center" vertical="center" wrapText="1"/>
    </xf>
    <xf numFmtId="0" fontId="4" fillId="4" borderId="0" xfId="0" applyFont="1" applyFill="1"/>
    <xf numFmtId="0" fontId="32" fillId="0" borderId="0" xfId="0" applyFont="1" applyBorder="1" applyAlignment="1">
      <alignment horizontal="center" vertical="center"/>
    </xf>
    <xf numFmtId="0" fontId="32" fillId="0" borderId="0" xfId="0" applyFont="1" applyAlignment="1">
      <alignment horizontal="justify" vertical="center"/>
    </xf>
    <xf numFmtId="0" fontId="32" fillId="0" borderId="0" xfId="0" applyFont="1" applyAlignment="1">
      <alignment horizontal="center" vertical="center" wrapText="1"/>
    </xf>
    <xf numFmtId="9" fontId="32" fillId="0" borderId="2" xfId="0" applyNumberFormat="1" applyFont="1" applyFill="1" applyBorder="1" applyAlignment="1">
      <alignment horizontal="center" vertical="center" wrapText="1"/>
    </xf>
    <xf numFmtId="0" fontId="32" fillId="0" borderId="2" xfId="0" applyFont="1" applyFill="1" applyBorder="1" applyAlignment="1">
      <alignment horizontal="center" vertical="center" wrapText="1"/>
    </xf>
    <xf numFmtId="0" fontId="32" fillId="4" borderId="2" xfId="0" applyFont="1" applyFill="1" applyBorder="1" applyAlignment="1">
      <alignment horizontal="center" vertical="center" wrapText="1"/>
    </xf>
    <xf numFmtId="0" fontId="35" fillId="0" borderId="0" xfId="0" applyFont="1" applyAlignment="1">
      <alignment horizontal="center" vertical="center" wrapText="1"/>
    </xf>
    <xf numFmtId="0" fontId="39" fillId="0" borderId="2" xfId="0" applyNumberFormat="1" applyFont="1" applyFill="1" applyBorder="1" applyAlignment="1">
      <alignment horizontal="center" vertical="center" wrapText="1"/>
    </xf>
    <xf numFmtId="0" fontId="35" fillId="0" borderId="0" xfId="0" applyFont="1" applyFill="1" applyAlignment="1">
      <alignment horizontal="center" vertical="center" wrapText="1"/>
    </xf>
    <xf numFmtId="0" fontId="35" fillId="0" borderId="2" xfId="0" applyNumberFormat="1" applyFont="1" applyFill="1" applyBorder="1" applyAlignment="1">
      <alignment horizontal="center" vertical="center" wrapText="1"/>
    </xf>
    <xf numFmtId="2" fontId="35" fillId="0" borderId="2" xfId="0" applyNumberFormat="1" applyFont="1" applyFill="1" applyBorder="1" applyAlignment="1">
      <alignment horizontal="center" vertical="center" wrapText="1"/>
    </xf>
    <xf numFmtId="164" fontId="35" fillId="0" borderId="2" xfId="0" applyNumberFormat="1" applyFont="1" applyFill="1" applyBorder="1" applyAlignment="1">
      <alignment horizontal="center" vertical="center" wrapText="1"/>
    </xf>
    <xf numFmtId="0" fontId="32" fillId="0" borderId="2" xfId="0" applyFont="1" applyBorder="1" applyAlignment="1">
      <alignment horizontal="center" vertical="center" wrapText="1"/>
    </xf>
    <xf numFmtId="0" fontId="32" fillId="0" borderId="2" xfId="0" applyFont="1" applyBorder="1" applyAlignment="1">
      <alignment horizontal="left" vertical="center" wrapText="1"/>
    </xf>
    <xf numFmtId="0" fontId="38" fillId="0" borderId="2" xfId="0" applyFont="1" applyBorder="1" applyAlignment="1">
      <alignment horizontal="center" vertical="center" wrapText="1"/>
    </xf>
    <xf numFmtId="0" fontId="32" fillId="0" borderId="2" xfId="0" applyFont="1" applyFill="1" applyBorder="1" applyAlignment="1">
      <alignment horizontal="center" vertical="center"/>
    </xf>
    <xf numFmtId="0" fontId="32" fillId="4" borderId="2" xfId="0" applyFont="1" applyFill="1" applyBorder="1" applyAlignment="1">
      <alignment horizontal="left" vertical="center" wrapText="1"/>
    </xf>
    <xf numFmtId="0" fontId="42" fillId="4" borderId="2" xfId="4" applyFont="1" applyFill="1" applyBorder="1" applyAlignment="1">
      <alignment horizontal="center" vertical="center" wrapText="1"/>
    </xf>
    <xf numFmtId="0" fontId="42" fillId="0" borderId="2" xfId="4" applyFont="1" applyBorder="1" applyAlignment="1">
      <alignment horizontal="center" vertical="center" wrapText="1"/>
    </xf>
    <xf numFmtId="0" fontId="33" fillId="4" borderId="2" xfId="0" applyFont="1" applyFill="1" applyBorder="1" applyAlignment="1">
      <alignment horizontal="center" vertical="center" wrapText="1"/>
    </xf>
    <xf numFmtId="0" fontId="33" fillId="4" borderId="2" xfId="0" applyFont="1" applyFill="1" applyBorder="1" applyAlignment="1">
      <alignment horizontal="justify" vertical="center" wrapText="1"/>
    </xf>
    <xf numFmtId="0" fontId="33" fillId="0" borderId="2" xfId="0" applyFont="1" applyFill="1" applyBorder="1" applyAlignment="1">
      <alignment horizontal="center" vertical="center" wrapText="1"/>
    </xf>
    <xf numFmtId="0" fontId="33" fillId="4" borderId="2" xfId="0" applyFont="1" applyFill="1" applyBorder="1" applyAlignment="1">
      <alignment horizontal="center" vertical="center"/>
    </xf>
    <xf numFmtId="0" fontId="33" fillId="0" borderId="2" xfId="0" applyFont="1" applyBorder="1" applyAlignment="1">
      <alignment vertical="center"/>
    </xf>
    <xf numFmtId="0" fontId="33" fillId="0" borderId="2" xfId="0" applyFont="1" applyFill="1" applyBorder="1" applyAlignment="1">
      <alignment horizontal="left" vertical="center" wrapText="1"/>
    </xf>
    <xf numFmtId="0" fontId="33" fillId="0" borderId="2" xfId="0" applyFont="1" applyBorder="1" applyAlignment="1">
      <alignment horizontal="center" vertical="center" wrapText="1"/>
    </xf>
    <xf numFmtId="14" fontId="32" fillId="4" borderId="2" xfId="0" applyNumberFormat="1" applyFont="1" applyFill="1" applyBorder="1" applyAlignment="1">
      <alignment horizontal="center" vertical="center" wrapText="1"/>
    </xf>
    <xf numFmtId="0" fontId="32" fillId="4" borderId="0" xfId="0" applyFont="1" applyFill="1" applyBorder="1" applyAlignment="1">
      <alignment horizontal="center" vertical="center"/>
    </xf>
    <xf numFmtId="0" fontId="32" fillId="0" borderId="2" xfId="0" applyFont="1" applyBorder="1" applyAlignment="1">
      <alignment vertical="center" wrapText="1"/>
    </xf>
    <xf numFmtId="0" fontId="32" fillId="0" borderId="2" xfId="0" applyFont="1" applyBorder="1" applyAlignment="1">
      <alignment horizontal="justify" vertical="center" wrapText="1"/>
    </xf>
    <xf numFmtId="0" fontId="32" fillId="0" borderId="0" xfId="0" applyFont="1" applyAlignment="1">
      <alignment horizontal="justify" vertical="center" wrapText="1"/>
    </xf>
    <xf numFmtId="0" fontId="44" fillId="0" borderId="2" xfId="0" applyFont="1" applyFill="1" applyBorder="1" applyAlignment="1" applyProtection="1">
      <alignment horizontal="justify" vertical="center" wrapText="1"/>
    </xf>
    <xf numFmtId="0" fontId="44" fillId="0" borderId="2" xfId="0" applyFont="1" applyFill="1" applyBorder="1" applyAlignment="1" applyProtection="1">
      <alignment horizontal="center" vertical="center" wrapText="1"/>
    </xf>
    <xf numFmtId="0" fontId="44" fillId="0" borderId="2" xfId="5" applyNumberFormat="1" applyFont="1" applyFill="1" applyBorder="1" applyAlignment="1" applyProtection="1">
      <alignment horizontal="center" vertical="center" wrapText="1"/>
    </xf>
    <xf numFmtId="9" fontId="44" fillId="0" borderId="2" xfId="5" applyFont="1" applyFill="1" applyBorder="1" applyAlignment="1" applyProtection="1">
      <alignment horizontal="center" vertical="center" wrapText="1"/>
    </xf>
    <xf numFmtId="171" fontId="44" fillId="0" borderId="2" xfId="0" applyNumberFormat="1" applyFont="1" applyFill="1" applyBorder="1" applyAlignment="1" applyProtection="1">
      <alignment horizontal="center" vertical="center"/>
    </xf>
    <xf numFmtId="166" fontId="44" fillId="0" borderId="2" xfId="0" applyNumberFormat="1" applyFont="1" applyFill="1" applyBorder="1" applyAlignment="1" applyProtection="1">
      <alignment horizontal="center" vertical="center" wrapText="1"/>
    </xf>
    <xf numFmtId="9" fontId="44" fillId="0" borderId="2" xfId="5" applyNumberFormat="1" applyFont="1" applyFill="1" applyBorder="1" applyAlignment="1" applyProtection="1">
      <alignment horizontal="center" vertical="center" wrapText="1"/>
    </xf>
    <xf numFmtId="9" fontId="46" fillId="13" borderId="5" xfId="0" applyNumberFormat="1" applyFont="1" applyFill="1" applyBorder="1" applyAlignment="1" applyProtection="1">
      <alignment horizontal="center" vertical="center" wrapText="1"/>
    </xf>
    <xf numFmtId="9" fontId="45" fillId="12" borderId="2" xfId="5" applyFont="1" applyFill="1" applyBorder="1" applyAlignment="1" applyProtection="1">
      <alignment horizontal="center" vertical="center" wrapText="1"/>
    </xf>
    <xf numFmtId="9" fontId="21" fillId="11" borderId="53" xfId="0" applyNumberFormat="1" applyFont="1" applyFill="1" applyBorder="1" applyAlignment="1" applyProtection="1">
      <alignment horizontal="center" vertical="center" wrapText="1"/>
    </xf>
    <xf numFmtId="10" fontId="21" fillId="11" borderId="53" xfId="0" applyNumberFormat="1" applyFont="1" applyFill="1" applyBorder="1" applyAlignment="1" applyProtection="1">
      <alignment horizontal="center" vertical="center" wrapText="1"/>
    </xf>
    <xf numFmtId="9" fontId="34" fillId="13" borderId="53" xfId="0" applyNumberFormat="1" applyFont="1" applyFill="1" applyBorder="1" applyAlignment="1" applyProtection="1">
      <alignment horizontal="center" vertical="center" wrapText="1"/>
    </xf>
    <xf numFmtId="0" fontId="5" fillId="3" borderId="2" xfId="0" applyFont="1" applyFill="1" applyBorder="1" applyAlignment="1">
      <alignment horizontal="left" vertical="center"/>
    </xf>
    <xf numFmtId="0" fontId="4" fillId="0" borderId="0" xfId="0" applyFont="1" applyBorder="1" applyAlignment="1">
      <alignment horizontal="center" vertical="center" wrapText="1"/>
    </xf>
    <xf numFmtId="0" fontId="5" fillId="3" borderId="2" xfId="0" applyFont="1" applyFill="1" applyBorder="1" applyAlignment="1">
      <alignment horizontal="left" vertical="center"/>
    </xf>
    <xf numFmtId="0" fontId="4" fillId="0" borderId="17" xfId="0" applyFont="1" applyBorder="1" applyAlignment="1">
      <alignment horizontal="left" vertical="center" wrapText="1"/>
    </xf>
    <xf numFmtId="0" fontId="4" fillId="0" borderId="19" xfId="0" applyFont="1" applyBorder="1" applyAlignment="1">
      <alignment horizontal="left" vertical="center" wrapText="1"/>
    </xf>
    <xf numFmtId="0" fontId="4" fillId="0" borderId="20" xfId="0" applyFont="1" applyBorder="1" applyAlignment="1">
      <alignment horizontal="left" vertical="center" wrapText="1"/>
    </xf>
    <xf numFmtId="0" fontId="4" fillId="0" borderId="21" xfId="0" applyFont="1" applyBorder="1" applyAlignment="1">
      <alignment horizontal="left" vertical="center" wrapText="1"/>
    </xf>
    <xf numFmtId="0" fontId="4" fillId="0" borderId="22" xfId="0" applyFont="1" applyBorder="1" applyAlignment="1">
      <alignment horizontal="left" vertical="center" wrapText="1"/>
    </xf>
    <xf numFmtId="0" fontId="4" fillId="0" borderId="24" xfId="0" applyFont="1" applyBorder="1" applyAlignment="1">
      <alignment horizontal="left" vertical="center" wrapText="1"/>
    </xf>
    <xf numFmtId="0" fontId="4" fillId="0" borderId="12" xfId="0" applyFont="1" applyBorder="1" applyAlignment="1">
      <alignment horizontal="center" vertical="center" wrapText="1"/>
    </xf>
    <xf numFmtId="0" fontId="4" fillId="0" borderId="0"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6" fillId="0" borderId="17" xfId="2" applyFont="1" applyFill="1" applyBorder="1" applyAlignment="1" applyProtection="1">
      <alignment horizontal="center" vertical="center"/>
    </xf>
    <xf numFmtId="0" fontId="6" fillId="0" borderId="18" xfId="2" applyFont="1" applyFill="1" applyBorder="1" applyAlignment="1" applyProtection="1">
      <alignment horizontal="center" vertical="center"/>
    </xf>
    <xf numFmtId="0" fontId="6" fillId="0" borderId="25" xfId="2" applyFont="1" applyFill="1" applyBorder="1" applyAlignment="1" applyProtection="1">
      <alignment horizontal="center" vertical="center"/>
    </xf>
    <xf numFmtId="0" fontId="6" fillId="0" borderId="20" xfId="2" applyFont="1" applyFill="1" applyBorder="1" applyAlignment="1" applyProtection="1">
      <alignment horizontal="center" vertical="center"/>
    </xf>
    <xf numFmtId="0" fontId="6" fillId="0" borderId="2" xfId="2" applyFont="1" applyFill="1" applyBorder="1" applyAlignment="1" applyProtection="1">
      <alignment horizontal="center" vertical="center"/>
    </xf>
    <xf numFmtId="0" fontId="6" fillId="0" borderId="5" xfId="2" applyFont="1" applyFill="1" applyBorder="1" applyAlignment="1" applyProtection="1">
      <alignment horizontal="center" vertical="center"/>
    </xf>
    <xf numFmtId="0" fontId="6" fillId="0" borderId="22" xfId="2" applyFont="1" applyFill="1" applyBorder="1" applyAlignment="1" applyProtection="1">
      <alignment horizontal="center" vertical="center"/>
    </xf>
    <xf numFmtId="0" fontId="6" fillId="0" borderId="23" xfId="2" applyFont="1" applyFill="1" applyBorder="1" applyAlignment="1" applyProtection="1">
      <alignment horizontal="center" vertical="center"/>
    </xf>
    <xf numFmtId="0" fontId="6" fillId="0" borderId="26" xfId="2" applyFont="1" applyFill="1" applyBorder="1" applyAlignment="1" applyProtection="1">
      <alignment horizontal="center" vertical="center"/>
    </xf>
    <xf numFmtId="0" fontId="34" fillId="0" borderId="0" xfId="0" applyFont="1" applyBorder="1" applyAlignment="1">
      <alignment horizontal="left" vertical="center" wrapText="1"/>
    </xf>
    <xf numFmtId="0" fontId="5" fillId="3" borderId="8" xfId="0" applyFont="1" applyFill="1" applyBorder="1" applyAlignment="1">
      <alignment horizontal="left" vertical="center" wrapText="1"/>
    </xf>
    <xf numFmtId="0" fontId="5" fillId="3" borderId="0" xfId="0" applyFont="1" applyFill="1" applyBorder="1" applyAlignment="1">
      <alignment horizontal="left" vertical="center" wrapText="1"/>
    </xf>
    <xf numFmtId="0" fontId="32" fillId="4" borderId="2" xfId="0" applyFont="1" applyFill="1" applyBorder="1" applyAlignment="1">
      <alignment horizontal="justify" vertical="center" wrapText="1"/>
    </xf>
    <xf numFmtId="0" fontId="4" fillId="0" borderId="18" xfId="0" applyFont="1" applyBorder="1" applyAlignment="1">
      <alignment horizontal="left" vertical="center" wrapText="1"/>
    </xf>
    <xf numFmtId="0" fontId="4" fillId="0" borderId="32" xfId="0" applyFont="1" applyBorder="1" applyAlignment="1">
      <alignment horizontal="left" vertical="center" wrapText="1"/>
    </xf>
    <xf numFmtId="0" fontId="4" fillId="0" borderId="33" xfId="0" applyFont="1" applyBorder="1" applyAlignment="1">
      <alignment horizontal="left" vertical="center" wrapText="1"/>
    </xf>
    <xf numFmtId="0" fontId="4" fillId="0" borderId="34" xfId="0" applyFont="1" applyBorder="1" applyAlignment="1">
      <alignment horizontal="left" vertical="center" wrapText="1"/>
    </xf>
    <xf numFmtId="0" fontId="4" fillId="0" borderId="2" xfId="0" applyFont="1" applyBorder="1" applyAlignment="1">
      <alignment horizontal="left" vertical="center" wrapText="1"/>
    </xf>
    <xf numFmtId="0" fontId="4" fillId="0" borderId="25" xfId="0" applyFont="1" applyBorder="1" applyAlignment="1">
      <alignment horizontal="left" vertical="center" wrapText="1"/>
    </xf>
    <xf numFmtId="0" fontId="4" fillId="0" borderId="5" xfId="0" applyFont="1" applyBorder="1" applyAlignment="1">
      <alignment horizontal="left" vertical="center" wrapText="1"/>
    </xf>
    <xf numFmtId="0" fontId="4" fillId="0" borderId="26" xfId="0" applyFont="1" applyBorder="1" applyAlignment="1">
      <alignment horizontal="left" vertical="center" wrapText="1"/>
    </xf>
    <xf numFmtId="0" fontId="4" fillId="0" borderId="14" xfId="0" applyFont="1" applyBorder="1" applyAlignment="1">
      <alignment horizontal="left" vertical="center" wrapText="1"/>
    </xf>
    <xf numFmtId="0" fontId="4" fillId="0" borderId="15" xfId="0" applyFont="1" applyBorder="1" applyAlignment="1">
      <alignment horizontal="left" vertical="center" wrapText="1"/>
    </xf>
    <xf numFmtId="0" fontId="4" fillId="0" borderId="16" xfId="0" applyFont="1" applyBorder="1" applyAlignment="1">
      <alignment horizontal="left" vertical="center" wrapText="1"/>
    </xf>
    <xf numFmtId="0" fontId="36" fillId="0" borderId="2" xfId="0" applyFont="1" applyBorder="1" applyAlignment="1">
      <alignment horizontal="center" vertical="center" wrapText="1"/>
    </xf>
    <xf numFmtId="0" fontId="32" fillId="4" borderId="5" xfId="0" applyFont="1" applyFill="1" applyBorder="1" applyAlignment="1">
      <alignment horizontal="justify" vertical="center" wrapText="1"/>
    </xf>
    <xf numFmtId="0" fontId="32" fillId="4" borderId="4" xfId="0" applyFont="1" applyFill="1" applyBorder="1" applyAlignment="1">
      <alignment horizontal="justify" vertical="center"/>
    </xf>
    <xf numFmtId="0" fontId="32" fillId="4" borderId="3" xfId="0" applyFont="1" applyFill="1" applyBorder="1" applyAlignment="1">
      <alignment horizontal="justify" vertical="center"/>
    </xf>
    <xf numFmtId="0" fontId="5" fillId="3" borderId="5" xfId="0" applyFont="1" applyFill="1" applyBorder="1" applyAlignment="1">
      <alignment horizontal="left" vertical="center" wrapText="1"/>
    </xf>
    <xf numFmtId="0" fontId="5" fillId="3" borderId="3" xfId="0" applyFont="1" applyFill="1" applyBorder="1" applyAlignment="1">
      <alignment horizontal="left" vertical="center" wrapText="1"/>
    </xf>
    <xf numFmtId="0" fontId="6" fillId="0" borderId="27" xfId="2" applyFont="1" applyFill="1" applyBorder="1" applyAlignment="1" applyProtection="1">
      <alignment horizontal="center" vertical="center"/>
    </xf>
    <xf numFmtId="0" fontId="6" fillId="0" borderId="29" xfId="2" applyFont="1" applyFill="1" applyBorder="1" applyAlignment="1" applyProtection="1">
      <alignment horizontal="center" vertical="center"/>
    </xf>
    <xf numFmtId="0" fontId="6" fillId="0" borderId="28" xfId="2" applyFont="1" applyFill="1" applyBorder="1" applyAlignment="1" applyProtection="1">
      <alignment horizontal="center" vertical="center"/>
    </xf>
    <xf numFmtId="0" fontId="6" fillId="0" borderId="30" xfId="2" applyFont="1" applyFill="1" applyBorder="1" applyAlignment="1" applyProtection="1">
      <alignment horizontal="center" vertical="center"/>
    </xf>
    <xf numFmtId="0" fontId="6" fillId="0" borderId="39" xfId="2" applyFont="1" applyFill="1" applyBorder="1" applyAlignment="1" applyProtection="1">
      <alignment horizontal="center" vertical="center"/>
    </xf>
    <xf numFmtId="0" fontId="6" fillId="0" borderId="31" xfId="2" applyFont="1" applyFill="1" applyBorder="1" applyAlignment="1" applyProtection="1">
      <alignment horizontal="center" vertical="center"/>
    </xf>
    <xf numFmtId="0" fontId="36" fillId="4" borderId="2" xfId="0" applyFont="1" applyFill="1" applyBorder="1" applyAlignment="1">
      <alignment horizontal="left" vertical="center" wrapText="1"/>
    </xf>
    <xf numFmtId="0" fontId="37" fillId="3" borderId="2" xfId="0" applyFont="1" applyFill="1" applyBorder="1" applyAlignment="1">
      <alignment horizontal="center" vertical="center" wrapText="1"/>
    </xf>
    <xf numFmtId="0" fontId="38" fillId="4" borderId="2" xfId="0" applyFont="1" applyFill="1" applyBorder="1" applyAlignment="1">
      <alignment horizontal="center" vertical="center" wrapText="1"/>
    </xf>
    <xf numFmtId="0" fontId="32" fillId="4" borderId="2" xfId="0" applyFont="1" applyFill="1" applyBorder="1" applyAlignment="1">
      <alignment horizontal="center" vertical="center" wrapText="1"/>
    </xf>
    <xf numFmtId="9" fontId="32" fillId="4" borderId="2" xfId="0" applyNumberFormat="1" applyFont="1" applyFill="1" applyBorder="1" applyAlignment="1">
      <alignment horizontal="center" vertical="center" wrapText="1"/>
    </xf>
    <xf numFmtId="0" fontId="5" fillId="3" borderId="2" xfId="0" applyFont="1" applyFill="1" applyBorder="1" applyAlignment="1">
      <alignment horizontal="center" vertical="center"/>
    </xf>
    <xf numFmtId="0" fontId="5" fillId="3" borderId="2" xfId="0" applyFont="1" applyFill="1" applyBorder="1" applyAlignment="1">
      <alignment horizontal="center" vertical="center" wrapText="1"/>
    </xf>
    <xf numFmtId="0" fontId="33" fillId="4" borderId="2" xfId="0" applyFont="1" applyFill="1" applyBorder="1" applyAlignment="1">
      <alignment horizontal="left" vertical="center" wrapText="1"/>
    </xf>
    <xf numFmtId="0" fontId="4" fillId="4" borderId="40" xfId="0" applyFont="1" applyFill="1" applyBorder="1" applyAlignment="1">
      <alignment horizontal="left" vertical="center" wrapText="1"/>
    </xf>
    <xf numFmtId="0" fontId="4" fillId="4" borderId="46" xfId="0" applyFont="1" applyFill="1" applyBorder="1" applyAlignment="1">
      <alignment horizontal="left" vertical="center" wrapText="1"/>
    </xf>
    <xf numFmtId="0" fontId="4" fillId="4" borderId="41" xfId="0" applyFont="1" applyFill="1" applyBorder="1" applyAlignment="1">
      <alignment horizontal="left" vertical="center" wrapText="1"/>
    </xf>
    <xf numFmtId="0" fontId="4" fillId="4" borderId="42" xfId="0" applyFont="1" applyFill="1" applyBorder="1" applyAlignment="1">
      <alignment horizontal="left" vertical="center" wrapText="1"/>
    </xf>
    <xf numFmtId="0" fontId="4" fillId="4" borderId="47" xfId="0" applyFont="1" applyFill="1" applyBorder="1" applyAlignment="1">
      <alignment horizontal="left" vertical="center" wrapText="1"/>
    </xf>
    <xf numFmtId="0" fontId="4" fillId="4" borderId="43" xfId="0" applyFont="1" applyFill="1" applyBorder="1" applyAlignment="1">
      <alignment horizontal="left" vertical="center" wrapText="1"/>
    </xf>
    <xf numFmtId="0" fontId="4" fillId="4" borderId="44" xfId="0" applyFont="1" applyFill="1" applyBorder="1" applyAlignment="1">
      <alignment horizontal="left" vertical="center" wrapText="1"/>
    </xf>
    <xf numFmtId="0" fontId="4" fillId="4" borderId="48" xfId="0" applyFont="1" applyFill="1" applyBorder="1" applyAlignment="1">
      <alignment horizontal="left" vertical="center" wrapText="1"/>
    </xf>
    <xf numFmtId="0" fontId="4" fillId="4" borderId="45" xfId="0" applyFont="1" applyFill="1" applyBorder="1" applyAlignment="1">
      <alignment horizontal="left" vertical="center" wrapText="1"/>
    </xf>
    <xf numFmtId="0" fontId="36" fillId="0" borderId="2" xfId="0" applyFont="1" applyBorder="1" applyAlignment="1">
      <alignment horizontal="center" vertical="center"/>
    </xf>
    <xf numFmtId="0" fontId="6" fillId="4" borderId="30" xfId="2" applyFont="1" applyFill="1" applyBorder="1" applyAlignment="1" applyProtection="1">
      <alignment horizontal="center" vertical="center"/>
    </xf>
    <xf numFmtId="0" fontId="6" fillId="4" borderId="39" xfId="2" applyFont="1" applyFill="1" applyBorder="1" applyAlignment="1" applyProtection="1">
      <alignment horizontal="center" vertical="center"/>
    </xf>
    <xf numFmtId="0" fontId="32" fillId="0" borderId="2" xfId="0" applyFont="1" applyBorder="1" applyAlignment="1">
      <alignment horizontal="justify" vertical="center" wrapText="1"/>
    </xf>
    <xf numFmtId="0" fontId="36" fillId="0" borderId="2" xfId="0" applyFont="1" applyBorder="1" applyAlignment="1">
      <alignment horizontal="left" vertical="center"/>
    </xf>
    <xf numFmtId="0" fontId="14" fillId="3" borderId="7" xfId="0" applyFont="1" applyFill="1" applyBorder="1" applyAlignment="1">
      <alignment horizontal="center" vertical="center"/>
    </xf>
    <xf numFmtId="0" fontId="14" fillId="3" borderId="0" xfId="0" applyFont="1" applyFill="1" applyBorder="1" applyAlignment="1">
      <alignment horizontal="center" vertical="center"/>
    </xf>
    <xf numFmtId="0" fontId="32" fillId="4" borderId="2" xfId="0" applyFont="1" applyFill="1" applyBorder="1" applyAlignment="1">
      <alignment horizontal="left" vertical="center" wrapText="1"/>
    </xf>
    <xf numFmtId="0" fontId="32" fillId="4" borderId="2" xfId="0" applyFont="1" applyFill="1" applyBorder="1" applyAlignment="1">
      <alignment horizontal="left" vertical="center"/>
    </xf>
    <xf numFmtId="0" fontId="14" fillId="3" borderId="5" xfId="0" applyFont="1" applyFill="1" applyBorder="1" applyAlignment="1">
      <alignment horizontal="center" vertical="center"/>
    </xf>
    <xf numFmtId="0" fontId="14" fillId="3" borderId="3" xfId="0" applyFont="1" applyFill="1" applyBorder="1" applyAlignment="1">
      <alignment horizontal="center" vertical="center"/>
    </xf>
    <xf numFmtId="0" fontId="32" fillId="4" borderId="5" xfId="0" applyFont="1" applyFill="1" applyBorder="1" applyAlignment="1">
      <alignment horizontal="center" vertical="center" wrapText="1"/>
    </xf>
    <xf numFmtId="0" fontId="32" fillId="4" borderId="3" xfId="0" applyFont="1" applyFill="1" applyBorder="1" applyAlignment="1">
      <alignment horizontal="center" vertical="center" wrapText="1"/>
    </xf>
    <xf numFmtId="0" fontId="2" fillId="4" borderId="5" xfId="0" applyFont="1" applyFill="1" applyBorder="1" applyAlignment="1">
      <alignment horizontal="center" vertical="center"/>
    </xf>
    <xf numFmtId="0" fontId="2" fillId="4" borderId="3" xfId="0" applyFont="1" applyFill="1" applyBorder="1" applyAlignment="1">
      <alignment horizontal="center" vertical="center"/>
    </xf>
    <xf numFmtId="0" fontId="4" fillId="4" borderId="2" xfId="0" applyFont="1" applyFill="1" applyBorder="1" applyAlignment="1">
      <alignment horizontal="center" vertical="center" wrapText="1"/>
    </xf>
    <xf numFmtId="0" fontId="6" fillId="4" borderId="40" xfId="2" applyFont="1" applyFill="1" applyBorder="1" applyAlignment="1" applyProtection="1">
      <alignment horizontal="center" vertical="center"/>
    </xf>
    <xf numFmtId="0" fontId="6" fillId="4" borderId="46" xfId="2" applyFont="1" applyFill="1" applyBorder="1" applyAlignment="1" applyProtection="1">
      <alignment horizontal="center" vertical="center"/>
    </xf>
    <xf numFmtId="0" fontId="6" fillId="4" borderId="41" xfId="2" applyFont="1" applyFill="1" applyBorder="1" applyAlignment="1" applyProtection="1">
      <alignment horizontal="center" vertical="center"/>
    </xf>
    <xf numFmtId="0" fontId="6" fillId="4" borderId="42" xfId="2" applyFont="1" applyFill="1" applyBorder="1" applyAlignment="1" applyProtection="1">
      <alignment horizontal="center" vertical="center"/>
    </xf>
    <xf numFmtId="0" fontId="6" fillId="4" borderId="47" xfId="2" applyFont="1" applyFill="1" applyBorder="1" applyAlignment="1" applyProtection="1">
      <alignment horizontal="center" vertical="center"/>
    </xf>
    <xf numFmtId="0" fontId="6" fillId="4" borderId="43" xfId="2" applyFont="1" applyFill="1" applyBorder="1" applyAlignment="1" applyProtection="1">
      <alignment horizontal="center" vertical="center"/>
    </xf>
    <xf numFmtId="0" fontId="6" fillId="4" borderId="44" xfId="2" applyFont="1" applyFill="1" applyBorder="1" applyAlignment="1" applyProtection="1">
      <alignment horizontal="center" vertical="center"/>
    </xf>
    <xf numFmtId="0" fontId="6" fillId="4" borderId="48" xfId="2" applyFont="1" applyFill="1" applyBorder="1" applyAlignment="1" applyProtection="1">
      <alignment horizontal="center" vertical="center"/>
    </xf>
    <xf numFmtId="0" fontId="6" fillId="4" borderId="45" xfId="2" applyFont="1" applyFill="1" applyBorder="1" applyAlignment="1" applyProtection="1">
      <alignment horizontal="center" vertical="center"/>
    </xf>
    <xf numFmtId="0" fontId="4" fillId="4" borderId="9" xfId="0" applyFont="1" applyFill="1" applyBorder="1" applyAlignment="1">
      <alignment horizontal="center" vertical="center" wrapText="1"/>
    </xf>
    <xf numFmtId="0" fontId="4" fillId="4" borderId="10" xfId="0" applyFont="1" applyFill="1" applyBorder="1" applyAlignment="1">
      <alignment horizontal="center" vertical="center" wrapText="1"/>
    </xf>
    <xf numFmtId="0" fontId="4" fillId="4" borderId="12" xfId="0" applyFont="1" applyFill="1" applyBorder="1" applyAlignment="1">
      <alignment horizontal="center" vertical="center" wrapText="1"/>
    </xf>
    <xf numFmtId="0" fontId="4" fillId="4" borderId="0" xfId="0" applyFont="1" applyFill="1" applyBorder="1" applyAlignment="1">
      <alignment horizontal="center" vertical="center" wrapText="1"/>
    </xf>
    <xf numFmtId="0" fontId="4" fillId="4" borderId="14" xfId="0" applyFont="1" applyFill="1" applyBorder="1" applyAlignment="1">
      <alignment horizontal="center" vertical="center" wrapText="1"/>
    </xf>
    <xf numFmtId="0" fontId="4" fillId="4" borderId="15" xfId="0" applyFont="1" applyFill="1" applyBorder="1" applyAlignment="1">
      <alignment horizontal="center" vertical="center" wrapText="1"/>
    </xf>
    <xf numFmtId="0" fontId="5" fillId="3" borderId="7" xfId="0" applyFont="1" applyFill="1" applyBorder="1" applyAlignment="1">
      <alignment horizontal="center" vertical="center"/>
    </xf>
    <xf numFmtId="0" fontId="5" fillId="3" borderId="0" xfId="0" applyFont="1" applyFill="1" applyBorder="1" applyAlignment="1">
      <alignment horizontal="center" vertical="center"/>
    </xf>
    <xf numFmtId="0" fontId="5" fillId="3" borderId="5" xfId="0" applyFont="1" applyFill="1" applyBorder="1" applyAlignment="1">
      <alignment horizontal="center" vertical="center"/>
    </xf>
    <xf numFmtId="0" fontId="5" fillId="3" borderId="4" xfId="0" applyFont="1" applyFill="1" applyBorder="1" applyAlignment="1">
      <alignment horizontal="center" vertical="center"/>
    </xf>
    <xf numFmtId="0" fontId="5" fillId="3" borderId="3" xfId="0" applyFont="1" applyFill="1" applyBorder="1" applyAlignment="1">
      <alignment horizontal="center" vertical="center"/>
    </xf>
    <xf numFmtId="0" fontId="36" fillId="0" borderId="4" xfId="0" applyFont="1" applyBorder="1" applyAlignment="1">
      <alignment horizontal="center" vertical="center"/>
    </xf>
    <xf numFmtId="0" fontId="32" fillId="4" borderId="3" xfId="0" applyFont="1" applyFill="1" applyBorder="1" applyAlignment="1">
      <alignment horizontal="justify" vertical="center" wrapText="1"/>
    </xf>
    <xf numFmtId="0" fontId="4" fillId="4" borderId="18" xfId="0" applyFont="1" applyFill="1" applyBorder="1" applyAlignment="1">
      <alignment horizontal="left" vertical="center" wrapText="1"/>
    </xf>
    <xf numFmtId="0" fontId="4" fillId="4" borderId="19" xfId="0" applyFont="1" applyFill="1" applyBorder="1" applyAlignment="1">
      <alignment horizontal="left" vertical="center" wrapText="1"/>
    </xf>
    <xf numFmtId="0" fontId="4" fillId="4" borderId="2" xfId="0" applyFont="1" applyFill="1" applyBorder="1" applyAlignment="1">
      <alignment horizontal="left" vertical="center" wrapText="1"/>
    </xf>
    <xf numFmtId="0" fontId="4" fillId="4" borderId="21" xfId="0" applyFont="1" applyFill="1" applyBorder="1" applyAlignment="1">
      <alignment horizontal="left" vertical="center" wrapText="1"/>
    </xf>
    <xf numFmtId="0" fontId="4" fillId="4" borderId="23" xfId="0" applyFont="1" applyFill="1" applyBorder="1" applyAlignment="1">
      <alignment horizontal="left" vertical="center" wrapText="1"/>
    </xf>
    <xf numFmtId="0" fontId="4" fillId="4" borderId="24" xfId="0" applyFont="1" applyFill="1" applyBorder="1" applyAlignment="1">
      <alignment horizontal="left" vertical="center" wrapText="1"/>
    </xf>
    <xf numFmtId="0" fontId="6" fillId="4" borderId="17" xfId="2" applyFont="1" applyFill="1" applyBorder="1" applyAlignment="1" applyProtection="1">
      <alignment horizontal="center" vertical="center"/>
    </xf>
    <xf numFmtId="0" fontId="6" fillId="4" borderId="18" xfId="2" applyFont="1" applyFill="1" applyBorder="1" applyAlignment="1" applyProtection="1">
      <alignment horizontal="center" vertical="center"/>
    </xf>
    <xf numFmtId="0" fontId="6" fillId="4" borderId="19" xfId="2" applyFont="1" applyFill="1" applyBorder="1" applyAlignment="1" applyProtection="1">
      <alignment horizontal="center" vertical="center"/>
    </xf>
    <xf numFmtId="0" fontId="6" fillId="4" borderId="20" xfId="2" applyFont="1" applyFill="1" applyBorder="1" applyAlignment="1" applyProtection="1">
      <alignment horizontal="center" vertical="center"/>
    </xf>
    <xf numFmtId="0" fontId="6" fillId="4" borderId="2" xfId="2" applyFont="1" applyFill="1" applyBorder="1" applyAlignment="1" applyProtection="1">
      <alignment horizontal="center" vertical="center"/>
    </xf>
    <xf numFmtId="0" fontId="6" fillId="4" borderId="21" xfId="2" applyFont="1" applyFill="1" applyBorder="1" applyAlignment="1" applyProtection="1">
      <alignment horizontal="center" vertical="center"/>
    </xf>
    <xf numFmtId="0" fontId="6" fillId="4" borderId="22" xfId="2" applyFont="1" applyFill="1" applyBorder="1" applyAlignment="1" applyProtection="1">
      <alignment horizontal="center" vertical="center"/>
    </xf>
    <xf numFmtId="0" fontId="6" fillId="4" borderId="23" xfId="2" applyFont="1" applyFill="1" applyBorder="1" applyAlignment="1" applyProtection="1">
      <alignment horizontal="center" vertical="center"/>
    </xf>
    <xf numFmtId="0" fontId="6" fillId="4" borderId="24" xfId="2" applyFont="1" applyFill="1" applyBorder="1" applyAlignment="1" applyProtection="1">
      <alignment horizontal="center" vertical="center"/>
    </xf>
    <xf numFmtId="0" fontId="5" fillId="3" borderId="2" xfId="0" applyFont="1" applyFill="1" applyBorder="1" applyAlignment="1">
      <alignment horizontal="left" vertical="center" wrapText="1"/>
    </xf>
    <xf numFmtId="0" fontId="32" fillId="0" borderId="2" xfId="0" applyFont="1" applyBorder="1" applyAlignment="1">
      <alignment horizontal="left" vertical="center" wrapText="1"/>
    </xf>
    <xf numFmtId="0" fontId="44" fillId="0" borderId="59" xfId="0" applyFont="1" applyFill="1" applyBorder="1" applyAlignment="1" applyProtection="1">
      <alignment horizontal="center" vertical="center" wrapText="1"/>
    </xf>
    <xf numFmtId="0" fontId="44" fillId="0" borderId="59" xfId="5" applyNumberFormat="1" applyFont="1" applyFill="1" applyBorder="1" applyAlignment="1" applyProtection="1">
      <alignment horizontal="center" vertical="center" wrapText="1"/>
    </xf>
    <xf numFmtId="9" fontId="44" fillId="0" borderId="59" xfId="5" applyFont="1" applyFill="1" applyBorder="1" applyAlignment="1" applyProtection="1">
      <alignment horizontal="center" vertical="center" wrapText="1"/>
    </xf>
    <xf numFmtId="171" fontId="44" fillId="0" borderId="59" xfId="0" applyNumberFormat="1" applyFont="1" applyFill="1" applyBorder="1" applyAlignment="1" applyProtection="1">
      <alignment horizontal="center" vertical="center"/>
    </xf>
    <xf numFmtId="166" fontId="44" fillId="0" borderId="59" xfId="0" applyNumberFormat="1" applyFont="1" applyFill="1" applyBorder="1" applyAlignment="1" applyProtection="1">
      <alignment horizontal="center" vertical="center" wrapText="1"/>
    </xf>
    <xf numFmtId="9" fontId="46" fillId="13" borderId="59" xfId="0" applyNumberFormat="1" applyFont="1" applyFill="1" applyBorder="1" applyAlignment="1" applyProtection="1">
      <alignment horizontal="center" vertical="center" wrapText="1"/>
    </xf>
    <xf numFmtId="9" fontId="45" fillId="12" borderId="59" xfId="5" applyFont="1" applyFill="1" applyBorder="1" applyAlignment="1" applyProtection="1">
      <alignment horizontal="center" vertical="center" wrapText="1"/>
    </xf>
    <xf numFmtId="9" fontId="45" fillId="12" borderId="53" xfId="5" applyFont="1" applyFill="1" applyBorder="1" applyAlignment="1" applyProtection="1">
      <alignment horizontal="center" vertical="center" wrapText="1"/>
    </xf>
    <xf numFmtId="0" fontId="32" fillId="0" borderId="5" xfId="0" applyFont="1" applyBorder="1" applyAlignment="1">
      <alignment horizontal="justify" vertical="center" wrapText="1"/>
    </xf>
    <xf numFmtId="0" fontId="32" fillId="0" borderId="4" xfId="0" applyFont="1" applyBorder="1" applyAlignment="1">
      <alignment horizontal="justify" vertical="center" wrapText="1"/>
    </xf>
    <xf numFmtId="0" fontId="32" fillId="0" borderId="3" xfId="0" applyFont="1" applyBorder="1" applyAlignment="1">
      <alignment horizontal="justify" vertical="center" wrapText="1"/>
    </xf>
    <xf numFmtId="0" fontId="32" fillId="0" borderId="5" xfId="0" applyFont="1" applyBorder="1" applyAlignment="1">
      <alignment horizontal="center" vertical="center" wrapText="1"/>
    </xf>
    <xf numFmtId="0" fontId="32" fillId="0" borderId="4" xfId="0" applyFont="1" applyBorder="1" applyAlignment="1">
      <alignment horizontal="center" vertical="center" wrapText="1"/>
    </xf>
    <xf numFmtId="0" fontId="32" fillId="0" borderId="3" xfId="0" applyFont="1" applyBorder="1" applyAlignment="1">
      <alignment horizontal="center" vertical="center" wrapText="1"/>
    </xf>
    <xf numFmtId="0" fontId="6" fillId="4" borderId="49" xfId="2" applyFont="1" applyFill="1" applyBorder="1" applyAlignment="1" applyProtection="1">
      <alignment horizontal="center" vertical="center"/>
    </xf>
    <xf numFmtId="0" fontId="6" fillId="4" borderId="3" xfId="2" applyFont="1" applyFill="1" applyBorder="1" applyAlignment="1" applyProtection="1">
      <alignment horizontal="center" vertical="center"/>
    </xf>
    <xf numFmtId="0" fontId="6" fillId="4" borderId="50" xfId="2" applyFont="1" applyFill="1" applyBorder="1" applyAlignment="1" applyProtection="1">
      <alignment horizontal="center" vertical="center"/>
    </xf>
    <xf numFmtId="0" fontId="4" fillId="4" borderId="17" xfId="0" applyFont="1" applyFill="1" applyBorder="1" applyAlignment="1">
      <alignment horizontal="center" vertical="center" wrapText="1"/>
    </xf>
    <xf numFmtId="0" fontId="4" fillId="4" borderId="19" xfId="0" applyFont="1" applyFill="1" applyBorder="1" applyAlignment="1">
      <alignment horizontal="center" vertical="center" wrapText="1"/>
    </xf>
    <xf numFmtId="0" fontId="4" fillId="4" borderId="20" xfId="0" applyFont="1" applyFill="1" applyBorder="1" applyAlignment="1">
      <alignment horizontal="center" vertical="center" wrapText="1"/>
    </xf>
    <xf numFmtId="0" fontId="4" fillId="4" borderId="21" xfId="0" applyFont="1" applyFill="1" applyBorder="1" applyAlignment="1">
      <alignment horizontal="center" vertical="center" wrapText="1"/>
    </xf>
    <xf numFmtId="0" fontId="4" fillId="4" borderId="22" xfId="0" applyFont="1" applyFill="1" applyBorder="1" applyAlignment="1">
      <alignment horizontal="center" vertical="center" wrapText="1"/>
    </xf>
    <xf numFmtId="0" fontId="4" fillId="4" borderId="24" xfId="0" applyFont="1" applyFill="1" applyBorder="1" applyAlignment="1">
      <alignment horizontal="center" vertical="center" wrapText="1"/>
    </xf>
    <xf numFmtId="0" fontId="4" fillId="4" borderId="17" xfId="0" applyFont="1" applyFill="1" applyBorder="1" applyAlignment="1">
      <alignment horizontal="left" vertical="center" wrapText="1"/>
    </xf>
    <xf numFmtId="0" fontId="4" fillId="4" borderId="20" xfId="0" applyFont="1" applyFill="1" applyBorder="1" applyAlignment="1">
      <alignment horizontal="left" vertical="center" wrapText="1"/>
    </xf>
    <xf numFmtId="0" fontId="4" fillId="4" borderId="22" xfId="0" applyFont="1" applyFill="1" applyBorder="1" applyAlignment="1">
      <alignment horizontal="left" vertical="center" wrapText="1"/>
    </xf>
    <xf numFmtId="14" fontId="44" fillId="0" borderId="2" xfId="0" applyNumberFormat="1" applyFont="1" applyFill="1" applyBorder="1" applyAlignment="1" applyProtection="1">
      <alignment horizontal="center" vertical="center"/>
    </xf>
    <xf numFmtId="14" fontId="44" fillId="0" borderId="59" xfId="0" applyNumberFormat="1" applyFont="1" applyFill="1" applyBorder="1" applyAlignment="1" applyProtection="1">
      <alignment horizontal="center" vertical="center"/>
    </xf>
    <xf numFmtId="9" fontId="45" fillId="12" borderId="3" xfId="5" applyFont="1" applyFill="1" applyBorder="1" applyAlignment="1" applyProtection="1">
      <alignment horizontal="center" vertical="center" wrapText="1"/>
    </xf>
    <xf numFmtId="9" fontId="45" fillId="12" borderId="60" xfId="5" applyFont="1" applyFill="1" applyBorder="1" applyAlignment="1" applyProtection="1">
      <alignment horizontal="center" vertical="center" wrapText="1"/>
    </xf>
    <xf numFmtId="9" fontId="45" fillId="12" borderId="61" xfId="5" applyFont="1" applyFill="1" applyBorder="1" applyAlignment="1" applyProtection="1">
      <alignment horizontal="center" vertical="center" wrapText="1"/>
    </xf>
    <xf numFmtId="0" fontId="43" fillId="0" borderId="20" xfId="0" applyFont="1" applyFill="1" applyBorder="1" applyAlignment="1" applyProtection="1">
      <alignment horizontal="center" vertical="center" wrapText="1"/>
    </xf>
    <xf numFmtId="10" fontId="46" fillId="13" borderId="21" xfId="0" applyNumberFormat="1" applyFont="1" applyFill="1" applyBorder="1" applyAlignment="1" applyProtection="1">
      <alignment horizontal="center" vertical="center" wrapText="1"/>
    </xf>
    <xf numFmtId="0" fontId="43" fillId="0" borderId="62" xfId="0" applyFont="1" applyFill="1" applyBorder="1" applyAlignment="1" applyProtection="1">
      <alignment horizontal="center" vertical="center" wrapText="1"/>
    </xf>
    <xf numFmtId="10" fontId="46" fillId="13" borderId="63" xfId="0" applyNumberFormat="1" applyFont="1" applyFill="1" applyBorder="1" applyAlignment="1" applyProtection="1">
      <alignment horizontal="center" vertical="center" wrapText="1"/>
    </xf>
    <xf numFmtId="0" fontId="43" fillId="0" borderId="64" xfId="0" applyFont="1" applyFill="1" applyBorder="1" applyAlignment="1" applyProtection="1">
      <alignment horizontal="center" vertical="center" wrapText="1"/>
    </xf>
    <xf numFmtId="0" fontId="44" fillId="0" borderId="65" xfId="0" applyFont="1" applyFill="1" applyBorder="1" applyAlignment="1" applyProtection="1">
      <alignment horizontal="center" vertical="center" wrapText="1"/>
    </xf>
    <xf numFmtId="0" fontId="44" fillId="0" borderId="65" xfId="5" applyNumberFormat="1" applyFont="1" applyFill="1" applyBorder="1" applyAlignment="1" applyProtection="1">
      <alignment horizontal="center" vertical="center" wrapText="1"/>
    </xf>
    <xf numFmtId="9" fontId="44" fillId="0" borderId="65" xfId="5" applyFont="1" applyFill="1" applyBorder="1" applyAlignment="1" applyProtection="1">
      <alignment horizontal="center" vertical="center" wrapText="1"/>
    </xf>
    <xf numFmtId="171" fontId="44" fillId="0" borderId="65" xfId="0" applyNumberFormat="1" applyFont="1" applyFill="1" applyBorder="1" applyAlignment="1" applyProtection="1">
      <alignment horizontal="center" vertical="center"/>
    </xf>
    <xf numFmtId="166" fontId="44" fillId="0" borderId="65" xfId="0" applyNumberFormat="1" applyFont="1" applyFill="1" applyBorder="1" applyAlignment="1" applyProtection="1">
      <alignment horizontal="center" vertical="center" wrapText="1"/>
    </xf>
    <xf numFmtId="14" fontId="44" fillId="0" borderId="65" xfId="0" applyNumberFormat="1" applyFont="1" applyFill="1" applyBorder="1" applyAlignment="1" applyProtection="1">
      <alignment horizontal="center" vertical="center"/>
    </xf>
    <xf numFmtId="9" fontId="46" fillId="13" borderId="65" xfId="0" applyNumberFormat="1" applyFont="1" applyFill="1" applyBorder="1" applyAlignment="1" applyProtection="1">
      <alignment horizontal="center" vertical="center" wrapText="1"/>
    </xf>
    <xf numFmtId="10" fontId="46" fillId="13" borderId="66" xfId="0" applyNumberFormat="1" applyFont="1" applyFill="1" applyBorder="1" applyAlignment="1" applyProtection="1">
      <alignment horizontal="center" vertical="center" wrapText="1"/>
    </xf>
    <xf numFmtId="0" fontId="2" fillId="4" borderId="0" xfId="0" applyFont="1" applyFill="1" applyBorder="1" applyAlignment="1" applyProtection="1">
      <alignment horizontal="center" vertical="center" wrapText="1"/>
    </xf>
    <xf numFmtId="0" fontId="2" fillId="4" borderId="0" xfId="0" applyFont="1" applyFill="1" applyAlignment="1" applyProtection="1">
      <alignment horizontal="center" vertical="center" wrapText="1"/>
    </xf>
    <xf numFmtId="0" fontId="2" fillId="4" borderId="0" xfId="0" applyFont="1" applyFill="1" applyAlignment="1" applyProtection="1">
      <alignment vertical="center" wrapText="1"/>
    </xf>
    <xf numFmtId="0" fontId="24" fillId="4" borderId="0" xfId="0" applyFont="1" applyFill="1" applyAlignment="1" applyProtection="1">
      <alignment horizontal="center" vertical="center" wrapText="1"/>
    </xf>
    <xf numFmtId="0" fontId="2" fillId="4" borderId="0" xfId="0" applyFont="1" applyFill="1" applyAlignment="1" applyProtection="1">
      <alignment horizontal="justify" vertical="center" wrapText="1"/>
    </xf>
    <xf numFmtId="0" fontId="2" fillId="4" borderId="0" xfId="0" applyFont="1" applyFill="1" applyProtection="1"/>
    <xf numFmtId="0" fontId="2" fillId="4" borderId="0" xfId="0" applyFont="1" applyFill="1" applyAlignment="1" applyProtection="1">
      <alignment horizontal="center"/>
    </xf>
    <xf numFmtId="0" fontId="2" fillId="0" borderId="0" xfId="0" applyFont="1" applyFill="1" applyAlignment="1" applyProtection="1">
      <alignment horizontal="center" vertical="center" wrapText="1"/>
    </xf>
    <xf numFmtId="0" fontId="2" fillId="4" borderId="51" xfId="0" applyFont="1" applyFill="1" applyBorder="1" applyAlignment="1" applyProtection="1">
      <alignment horizontal="center" vertical="center" wrapText="1"/>
    </xf>
    <xf numFmtId="0" fontId="13" fillId="4" borderId="27" xfId="2" applyFont="1" applyFill="1" applyBorder="1" applyAlignment="1" applyProtection="1">
      <alignment horizontal="center" vertical="center"/>
    </xf>
    <xf numFmtId="0" fontId="13" fillId="4" borderId="29" xfId="2" applyFont="1" applyFill="1" applyBorder="1" applyAlignment="1" applyProtection="1">
      <alignment horizontal="center" vertical="center"/>
    </xf>
    <xf numFmtId="0" fontId="13" fillId="4" borderId="28" xfId="2" applyFont="1" applyFill="1" applyBorder="1" applyAlignment="1" applyProtection="1">
      <alignment horizontal="center" vertical="center"/>
    </xf>
    <xf numFmtId="0" fontId="2" fillId="4" borderId="27" xfId="0" applyFont="1" applyFill="1" applyBorder="1" applyAlignment="1" applyProtection="1">
      <alignment horizontal="left" vertical="center" wrapText="1"/>
    </xf>
    <xf numFmtId="0" fontId="2" fillId="4" borderId="28" xfId="0" applyFont="1" applyFill="1" applyBorder="1" applyAlignment="1" applyProtection="1">
      <alignment horizontal="left" vertical="center" wrapText="1"/>
    </xf>
    <xf numFmtId="0" fontId="2" fillId="4" borderId="0" xfId="0" applyFont="1" applyFill="1" applyBorder="1" applyAlignment="1" applyProtection="1">
      <alignment horizontal="left" vertical="center" wrapText="1"/>
    </xf>
    <xf numFmtId="0" fontId="2" fillId="4" borderId="0" xfId="0" applyFont="1" applyFill="1" applyBorder="1" applyAlignment="1" applyProtection="1">
      <alignment vertical="center" wrapText="1"/>
    </xf>
    <xf numFmtId="0" fontId="2" fillId="0" borderId="0" xfId="0" applyFont="1" applyFill="1" applyBorder="1" applyAlignment="1" applyProtection="1">
      <alignment horizontal="left" vertical="center" wrapText="1"/>
    </xf>
    <xf numFmtId="0" fontId="2" fillId="4" borderId="58" xfId="0" applyFont="1" applyFill="1" applyBorder="1" applyAlignment="1" applyProtection="1">
      <alignment horizontal="center" vertical="center" wrapText="1"/>
    </xf>
    <xf numFmtId="0" fontId="13" fillId="4" borderId="56" xfId="2" applyFont="1" applyFill="1" applyBorder="1" applyAlignment="1" applyProtection="1">
      <alignment horizontal="center" vertical="center"/>
    </xf>
    <xf numFmtId="0" fontId="13" fillId="4" borderId="4" xfId="2" applyFont="1" applyFill="1" applyBorder="1" applyAlignment="1" applyProtection="1">
      <alignment horizontal="center" vertical="center"/>
    </xf>
    <xf numFmtId="0" fontId="13" fillId="4" borderId="57" xfId="2" applyFont="1" applyFill="1" applyBorder="1" applyAlignment="1" applyProtection="1">
      <alignment horizontal="center" vertical="center"/>
    </xf>
    <xf numFmtId="0" fontId="2" fillId="4" borderId="56" xfId="0" applyFont="1" applyFill="1" applyBorder="1" applyAlignment="1" applyProtection="1">
      <alignment horizontal="left" vertical="center" wrapText="1"/>
    </xf>
    <xf numFmtId="0" fontId="2" fillId="4" borderId="57" xfId="0" applyFont="1" applyFill="1" applyBorder="1" applyAlignment="1" applyProtection="1">
      <alignment horizontal="left" vertical="center" wrapText="1"/>
    </xf>
    <xf numFmtId="0" fontId="2" fillId="4" borderId="52" xfId="0" applyFont="1" applyFill="1" applyBorder="1" applyAlignment="1" applyProtection="1">
      <alignment horizontal="center" vertical="center" wrapText="1"/>
    </xf>
    <xf numFmtId="0" fontId="13" fillId="4" borderId="54" xfId="2" applyFont="1" applyFill="1" applyBorder="1" applyAlignment="1" applyProtection="1">
      <alignment horizontal="center" vertical="center"/>
    </xf>
    <xf numFmtId="0" fontId="13" fillId="4" borderId="35" xfId="2" applyFont="1" applyFill="1" applyBorder="1" applyAlignment="1" applyProtection="1">
      <alignment horizontal="center" vertical="center"/>
    </xf>
    <xf numFmtId="0" fontId="13" fillId="4" borderId="55" xfId="2" applyFont="1" applyFill="1" applyBorder="1" applyAlignment="1" applyProtection="1">
      <alignment horizontal="center" vertical="center"/>
    </xf>
    <xf numFmtId="0" fontId="2" fillId="4" borderId="54" xfId="0" applyFont="1" applyFill="1" applyBorder="1" applyAlignment="1" applyProtection="1">
      <alignment horizontal="left" vertical="center" wrapText="1"/>
    </xf>
    <xf numFmtId="0" fontId="2" fillId="4" borderId="55" xfId="0" applyFont="1" applyFill="1" applyBorder="1" applyAlignment="1" applyProtection="1">
      <alignment horizontal="left" vertical="center" wrapText="1"/>
    </xf>
    <xf numFmtId="0" fontId="13" fillId="4" borderId="0" xfId="2" applyFont="1" applyFill="1" applyBorder="1" applyAlignment="1" applyProtection="1">
      <alignment horizontal="center" vertical="center"/>
    </xf>
    <xf numFmtId="0" fontId="13" fillId="4" borderId="0" xfId="2" applyFont="1" applyFill="1" applyBorder="1" applyAlignment="1" applyProtection="1">
      <alignment vertical="center"/>
    </xf>
    <xf numFmtId="0" fontId="7" fillId="4" borderId="0" xfId="2" applyFont="1" applyFill="1" applyBorder="1" applyAlignment="1" applyProtection="1">
      <alignment horizontal="center" vertical="center"/>
    </xf>
    <xf numFmtId="0" fontId="13" fillId="4" borderId="5" xfId="0" applyFont="1" applyFill="1" applyBorder="1" applyAlignment="1" applyProtection="1">
      <alignment horizontal="center" vertical="center"/>
    </xf>
    <xf numFmtId="0" fontId="34" fillId="4" borderId="4" xfId="0" applyFont="1" applyFill="1" applyBorder="1" applyAlignment="1" applyProtection="1">
      <alignment horizontal="left" vertical="center"/>
    </xf>
    <xf numFmtId="0" fontId="34" fillId="4" borderId="3" xfId="0" applyFont="1" applyFill="1" applyBorder="1" applyAlignment="1" applyProtection="1">
      <alignment horizontal="left" vertical="center"/>
    </xf>
    <xf numFmtId="0" fontId="34" fillId="4" borderId="0" xfId="0" applyFont="1" applyFill="1" applyBorder="1" applyAlignment="1" applyProtection="1">
      <alignment horizontal="left" vertical="center"/>
    </xf>
    <xf numFmtId="0" fontId="16" fillId="0" borderId="0" xfId="0" applyFont="1" applyFill="1" applyBorder="1" applyAlignment="1" applyProtection="1">
      <alignment horizontal="left" vertical="center"/>
    </xf>
    <xf numFmtId="0" fontId="13" fillId="4" borderId="2" xfId="0" applyFont="1" applyFill="1" applyBorder="1" applyAlignment="1" applyProtection="1">
      <alignment horizontal="center"/>
    </xf>
    <xf numFmtId="0" fontId="14" fillId="8" borderId="17" xfId="0" applyFont="1" applyFill="1" applyBorder="1" applyAlignment="1" applyProtection="1">
      <alignment horizontal="center" vertical="center" wrapText="1"/>
    </xf>
    <xf numFmtId="0" fontId="14" fillId="8" borderId="18" xfId="0" applyFont="1" applyFill="1" applyBorder="1" applyAlignment="1" applyProtection="1">
      <alignment horizontal="center" vertical="center" wrapText="1"/>
    </xf>
    <xf numFmtId="0" fontId="29" fillId="8" borderId="18" xfId="0" applyFont="1" applyFill="1" applyBorder="1" applyAlignment="1" applyProtection="1">
      <alignment horizontal="center" vertical="center" wrapText="1"/>
    </xf>
    <xf numFmtId="9" fontId="29" fillId="8" borderId="18" xfId="0" applyNumberFormat="1" applyFont="1" applyFill="1" applyBorder="1" applyAlignment="1" applyProtection="1">
      <alignment horizontal="center" vertical="center" wrapText="1"/>
    </xf>
    <xf numFmtId="165" fontId="14" fillId="8" borderId="18" xfId="0" applyNumberFormat="1" applyFont="1" applyFill="1" applyBorder="1" applyAlignment="1" applyProtection="1">
      <alignment horizontal="center" vertical="center" wrapText="1"/>
    </xf>
    <xf numFmtId="9" fontId="14" fillId="8" borderId="18" xfId="0" applyNumberFormat="1" applyFont="1" applyFill="1" applyBorder="1" applyAlignment="1" applyProtection="1">
      <alignment horizontal="center" vertical="center" wrapText="1"/>
    </xf>
    <xf numFmtId="0" fontId="14" fillId="9" borderId="18" xfId="0" applyFont="1" applyFill="1" applyBorder="1" applyAlignment="1" applyProtection="1">
      <alignment horizontal="center" vertical="center" wrapText="1"/>
    </xf>
    <xf numFmtId="0" fontId="14" fillId="9" borderId="19" xfId="0" applyFont="1" applyFill="1" applyBorder="1" applyAlignment="1" applyProtection="1">
      <alignment horizontal="center" vertical="center" wrapText="1"/>
    </xf>
    <xf numFmtId="0" fontId="14" fillId="9" borderId="3" xfId="0" applyFont="1" applyFill="1" applyBorder="1" applyAlignment="1" applyProtection="1">
      <alignment horizontal="center" vertical="center" wrapText="1"/>
    </xf>
    <xf numFmtId="0" fontId="14" fillId="9" borderId="2" xfId="0" applyFont="1" applyFill="1" applyBorder="1" applyAlignment="1" applyProtection="1">
      <alignment horizontal="center" vertical="center" wrapText="1"/>
    </xf>
    <xf numFmtId="0" fontId="14" fillId="0" borderId="0" xfId="0" applyFont="1" applyFill="1" applyBorder="1" applyAlignment="1" applyProtection="1">
      <alignment horizontal="center" vertical="center" wrapText="1"/>
    </xf>
    <xf numFmtId="9" fontId="45" fillId="0" borderId="2" xfId="5" applyFont="1" applyFill="1" applyBorder="1" applyAlignment="1" applyProtection="1">
      <alignment horizontal="center" vertical="center" wrapText="1"/>
    </xf>
    <xf numFmtId="9" fontId="45" fillId="0" borderId="2" xfId="5" applyFont="1" applyFill="1" applyBorder="1" applyAlignment="1" applyProtection="1">
      <alignment horizontal="left" vertical="center" wrapText="1"/>
    </xf>
    <xf numFmtId="9" fontId="44" fillId="0" borderId="0" xfId="0" applyNumberFormat="1" applyFont="1" applyFill="1" applyBorder="1" applyAlignment="1" applyProtection="1">
      <alignment horizontal="center" vertical="center" wrapText="1"/>
    </xf>
    <xf numFmtId="9" fontId="2" fillId="0" borderId="0" xfId="5" applyFont="1" applyFill="1" applyBorder="1" applyAlignment="1" applyProtection="1">
      <alignment horizontal="left" vertical="center" wrapText="1"/>
    </xf>
    <xf numFmtId="1" fontId="2" fillId="0" borderId="0" xfId="0" applyNumberFormat="1"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49" fillId="0" borderId="2" xfId="0" applyFont="1" applyFill="1" applyBorder="1" applyAlignment="1" applyProtection="1">
      <alignment horizontal="justify" vertical="center" wrapText="1"/>
    </xf>
    <xf numFmtId="169" fontId="45" fillId="0" borderId="2" xfId="5" applyNumberFormat="1" applyFont="1" applyFill="1" applyBorder="1" applyAlignment="1" applyProtection="1">
      <alignment horizontal="center" vertical="center" wrapText="1"/>
    </xf>
    <xf numFmtId="0" fontId="49" fillId="0" borderId="59" xfId="0" applyFont="1" applyFill="1" applyBorder="1" applyAlignment="1" applyProtection="1">
      <alignment horizontal="justify" vertical="center" wrapText="1"/>
    </xf>
    <xf numFmtId="9" fontId="45" fillId="0" borderId="59" xfId="5" applyFont="1" applyFill="1" applyBorder="1" applyAlignment="1" applyProtection="1">
      <alignment horizontal="center" vertical="center" wrapText="1"/>
    </xf>
    <xf numFmtId="167" fontId="2" fillId="0" borderId="0" xfId="0" applyNumberFormat="1" applyFont="1" applyFill="1" applyBorder="1" applyAlignment="1" applyProtection="1">
      <alignment horizontal="left" vertical="center" wrapText="1"/>
    </xf>
    <xf numFmtId="0" fontId="49" fillId="0" borderId="65" xfId="0" applyFont="1" applyFill="1" applyBorder="1" applyAlignment="1" applyProtection="1">
      <alignment horizontal="justify" vertical="center" wrapText="1"/>
    </xf>
    <xf numFmtId="9" fontId="45" fillId="0" borderId="53" xfId="5" applyFont="1" applyFill="1" applyBorder="1" applyAlignment="1" applyProtection="1">
      <alignment horizontal="center" vertical="center" wrapText="1"/>
    </xf>
    <xf numFmtId="9" fontId="27" fillId="0" borderId="0" xfId="5" applyFont="1" applyFill="1" applyBorder="1" applyAlignment="1" applyProtection="1">
      <alignment horizontal="left" vertical="center" wrapText="1"/>
    </xf>
    <xf numFmtId="1" fontId="27" fillId="0" borderId="0" xfId="0" applyNumberFormat="1" applyFont="1" applyFill="1" applyBorder="1" applyAlignment="1" applyProtection="1">
      <alignment horizontal="center" vertical="center" wrapText="1"/>
    </xf>
    <xf numFmtId="0" fontId="27" fillId="0" borderId="0" xfId="0" applyFont="1" applyFill="1" applyBorder="1" applyAlignment="1" applyProtection="1">
      <alignment horizontal="center" vertical="center" wrapText="1"/>
    </xf>
    <xf numFmtId="0" fontId="17" fillId="4" borderId="0" xfId="0" applyFont="1" applyFill="1" applyAlignment="1" applyProtection="1">
      <alignment horizontal="center" vertical="center" wrapText="1"/>
    </xf>
    <xf numFmtId="0" fontId="17" fillId="4" borderId="0" xfId="0" applyFont="1" applyFill="1" applyAlignment="1" applyProtection="1">
      <alignment vertical="center" wrapText="1"/>
    </xf>
    <xf numFmtId="0" fontId="28" fillId="4" borderId="0" xfId="0" applyFont="1" applyFill="1" applyAlignment="1" applyProtection="1">
      <alignment horizontal="center" vertical="center" wrapText="1"/>
    </xf>
    <xf numFmtId="9" fontId="30" fillId="10" borderId="53" xfId="0" applyNumberFormat="1" applyFont="1" applyFill="1" applyBorder="1" applyAlignment="1" applyProtection="1">
      <alignment horizontal="center" vertical="center" wrapText="1"/>
    </xf>
    <xf numFmtId="166" fontId="17" fillId="4" borderId="0" xfId="0" applyNumberFormat="1" applyFont="1" applyFill="1" applyAlignment="1" applyProtection="1">
      <alignment horizontal="center" vertical="center" wrapText="1"/>
    </xf>
    <xf numFmtId="0" fontId="17" fillId="4" borderId="0" xfId="0" applyFont="1" applyFill="1" applyAlignment="1" applyProtection="1">
      <alignment horizontal="justify" vertical="center" wrapText="1"/>
    </xf>
    <xf numFmtId="9" fontId="21" fillId="0" borderId="0" xfId="0" applyNumberFormat="1" applyFont="1" applyFill="1" applyBorder="1" applyAlignment="1" applyProtection="1">
      <alignment horizontal="center" vertical="center" wrapText="1"/>
    </xf>
    <xf numFmtId="167" fontId="20" fillId="0" borderId="0" xfId="0" applyNumberFormat="1" applyFont="1" applyFill="1" applyBorder="1" applyAlignment="1" applyProtection="1">
      <alignment horizontal="left" vertical="center" wrapText="1"/>
    </xf>
    <xf numFmtId="1" fontId="17" fillId="0" borderId="0" xfId="0" applyNumberFormat="1" applyFont="1" applyFill="1" applyBorder="1" applyAlignment="1" applyProtection="1">
      <alignment horizontal="center" vertical="center" wrapText="1"/>
    </xf>
    <xf numFmtId="0" fontId="17" fillId="0" borderId="0" xfId="0" applyFont="1" applyFill="1" applyBorder="1" applyAlignment="1" applyProtection="1">
      <alignment horizontal="center" vertical="center" wrapText="1"/>
    </xf>
    <xf numFmtId="0" fontId="47" fillId="4" borderId="0" xfId="0" applyFont="1" applyFill="1" applyAlignment="1" applyProtection="1">
      <alignment horizontal="center" vertical="center" wrapText="1"/>
    </xf>
    <xf numFmtId="0" fontId="47" fillId="4" borderId="0" xfId="0" applyFont="1" applyFill="1" applyAlignment="1" applyProtection="1">
      <alignment vertical="center" wrapText="1"/>
    </xf>
    <xf numFmtId="0" fontId="48" fillId="4" borderId="0" xfId="0" applyFont="1" applyFill="1" applyAlignment="1" applyProtection="1">
      <alignment horizontal="center" vertical="center" wrapText="1"/>
    </xf>
    <xf numFmtId="166" fontId="47" fillId="4" borderId="0" xfId="0" applyNumberFormat="1" applyFont="1" applyFill="1" applyAlignment="1" applyProtection="1">
      <alignment horizontal="center" vertical="center" wrapText="1"/>
    </xf>
    <xf numFmtId="0" fontId="47" fillId="4" borderId="0" xfId="0" applyFont="1" applyFill="1" applyAlignment="1" applyProtection="1">
      <alignment horizontal="justify" vertical="center" wrapText="1"/>
    </xf>
    <xf numFmtId="169" fontId="47" fillId="4" borderId="0" xfId="6" applyNumberFormat="1" applyFont="1" applyFill="1" applyAlignment="1" applyProtection="1">
      <alignment horizontal="center" vertical="center" wrapText="1"/>
    </xf>
    <xf numFmtId="10" fontId="47" fillId="4" borderId="0" xfId="0" applyNumberFormat="1" applyFont="1" applyFill="1" applyAlignment="1" applyProtection="1">
      <alignment horizontal="center" vertical="center"/>
    </xf>
    <xf numFmtId="0" fontId="47" fillId="4" borderId="0" xfId="0" applyFont="1" applyFill="1" applyAlignment="1" applyProtection="1">
      <alignment horizontal="center"/>
    </xf>
    <xf numFmtId="0" fontId="47" fillId="4" borderId="0" xfId="0" applyFont="1" applyFill="1" applyProtection="1"/>
    <xf numFmtId="169" fontId="47" fillId="0" borderId="0" xfId="6" applyNumberFormat="1" applyFont="1" applyFill="1" applyAlignment="1" applyProtection="1">
      <alignment horizontal="center" vertical="center" wrapText="1"/>
    </xf>
    <xf numFmtId="41" fontId="47" fillId="0" borderId="0" xfId="6" applyFont="1" applyFill="1" applyBorder="1" applyAlignment="1" applyProtection="1">
      <alignment horizontal="center" vertical="center" wrapText="1"/>
    </xf>
    <xf numFmtId="1" fontId="47" fillId="0" borderId="0" xfId="0" applyNumberFormat="1" applyFont="1" applyFill="1" applyBorder="1" applyAlignment="1" applyProtection="1">
      <alignment horizontal="center" vertical="center" wrapText="1"/>
    </xf>
    <xf numFmtId="0" fontId="47" fillId="0" borderId="0" xfId="0" applyFont="1" applyFill="1" applyBorder="1" applyAlignment="1" applyProtection="1">
      <alignment horizontal="center" vertical="center" wrapText="1"/>
    </xf>
    <xf numFmtId="0" fontId="17" fillId="4" borderId="0" xfId="0" applyFont="1" applyFill="1" applyBorder="1" applyAlignment="1" applyProtection="1">
      <alignment horizontal="center" vertical="center" wrapText="1"/>
    </xf>
    <xf numFmtId="169" fontId="20" fillId="4" borderId="0" xfId="5" applyNumberFormat="1" applyFont="1" applyFill="1" applyAlignment="1" applyProtection="1">
      <alignment horizontal="center" vertical="center" wrapText="1"/>
    </xf>
    <xf numFmtId="169" fontId="20" fillId="0" borderId="0" xfId="5" applyNumberFormat="1" applyFont="1" applyFill="1" applyAlignment="1" applyProtection="1">
      <alignment horizontal="center" vertical="center" wrapText="1"/>
    </xf>
    <xf numFmtId="0" fontId="20" fillId="4" borderId="0" xfId="0" applyFont="1" applyFill="1" applyAlignment="1" applyProtection="1">
      <alignment vertical="center" wrapText="1"/>
    </xf>
    <xf numFmtId="1" fontId="18" fillId="4" borderId="0" xfId="0" applyNumberFormat="1" applyFont="1" applyFill="1" applyBorder="1" applyAlignment="1" applyProtection="1">
      <alignment horizontal="center" vertical="center" wrapText="1"/>
    </xf>
    <xf numFmtId="10" fontId="2" fillId="4" borderId="0" xfId="0" applyNumberFormat="1" applyFont="1" applyFill="1" applyAlignment="1" applyProtection="1">
      <alignment horizontal="center" vertical="center" wrapText="1"/>
    </xf>
    <xf numFmtId="10" fontId="2" fillId="0" borderId="0" xfId="0" applyNumberFormat="1" applyFont="1" applyFill="1" applyAlignment="1" applyProtection="1">
      <alignment horizontal="center" vertical="center" wrapText="1"/>
    </xf>
    <xf numFmtId="170" fontId="2" fillId="4" borderId="0" xfId="0" applyNumberFormat="1" applyFont="1" applyFill="1" applyAlignment="1" applyProtection="1">
      <alignment horizontal="center" vertical="center" wrapText="1"/>
    </xf>
    <xf numFmtId="170" fontId="2" fillId="0" borderId="0" xfId="0" applyNumberFormat="1" applyFont="1" applyFill="1" applyAlignment="1" applyProtection="1">
      <alignment horizontal="center" vertical="center" wrapText="1"/>
    </xf>
    <xf numFmtId="2" fontId="2" fillId="4" borderId="0" xfId="0" applyNumberFormat="1" applyFont="1" applyFill="1" applyAlignment="1" applyProtection="1">
      <alignment horizontal="center" vertical="center" wrapText="1"/>
    </xf>
    <xf numFmtId="2" fontId="2" fillId="0" borderId="0" xfId="0" applyNumberFormat="1" applyFont="1" applyFill="1" applyAlignment="1" applyProtection="1">
      <alignment horizontal="center" vertical="center" wrapText="1"/>
    </xf>
  </cellXfs>
  <cellStyles count="7">
    <cellStyle name="Hipervínculo" xfId="4" builtinId="8"/>
    <cellStyle name="Millares [0]" xfId="6" builtinId="6"/>
    <cellStyle name="Neutral" xfId="1" builtinId="28" customBuiltin="1"/>
    <cellStyle name="Normal" xfId="0" builtinId="0"/>
    <cellStyle name="Normal 2" xfId="2"/>
    <cellStyle name="Porcentaje" xfId="5" builtinId="5"/>
    <cellStyle name="Total" xfId="3" builtinId="25" customBuiltin="1"/>
  </cellStyles>
  <dxfs count="33">
    <dxf>
      <fill>
        <patternFill>
          <bgColor rgb="FF92D050"/>
        </patternFill>
      </fill>
    </dxf>
    <dxf>
      <fill>
        <patternFill>
          <bgColor rgb="FFFFFF00"/>
        </patternFill>
      </fill>
    </dxf>
    <dxf>
      <fill>
        <patternFill>
          <bgColor theme="9"/>
        </patternFill>
      </fill>
    </dxf>
    <dxf>
      <fill>
        <patternFill>
          <bgColor rgb="FFFF0000"/>
        </patternFill>
      </fill>
    </dxf>
    <dxf>
      <fill>
        <patternFill>
          <bgColor rgb="FF92D050"/>
        </patternFill>
      </fill>
    </dxf>
    <dxf>
      <fill>
        <patternFill>
          <bgColor rgb="FFFFFF00"/>
        </patternFill>
      </fill>
    </dxf>
    <dxf>
      <fill>
        <patternFill>
          <bgColor theme="9"/>
        </patternFill>
      </fill>
    </dxf>
    <dxf>
      <fill>
        <patternFill>
          <bgColor rgb="FFFF0000"/>
        </patternFill>
      </fill>
    </dxf>
    <dxf>
      <fill>
        <patternFill>
          <bgColor rgb="FF92D050"/>
        </patternFill>
      </fill>
    </dxf>
    <dxf>
      <fill>
        <patternFill>
          <bgColor rgb="FFFFFF00"/>
        </patternFill>
      </fill>
    </dxf>
    <dxf>
      <fill>
        <patternFill>
          <bgColor theme="9"/>
        </patternFill>
      </fill>
    </dxf>
    <dxf>
      <fill>
        <patternFill>
          <bgColor rgb="FFFF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s>
  <tableStyles count="0" defaultTableStyle="TableStyleMedium9" defaultPivotStyle="PivotStyleLight16"/>
  <colors>
    <mruColors>
      <color rgb="FF0000FF"/>
      <color rgb="FFCCFF99"/>
      <color rgb="FF99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 Id="rId22" Type="http://schemas.openxmlformats.org/officeDocument/2006/relationships/customXml" Target="../customXml/item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11.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Proyecto!A1"/></Relationships>
</file>

<file path=xl/drawings/_rels/drawing1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Proyecto!A1"/></Relationships>
</file>

<file path=xl/drawings/_rels/drawing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drawing1.xml><?xml version="1.0" encoding="utf-8"?>
<xdr:wsDr xmlns:xdr="http://schemas.openxmlformats.org/drawingml/2006/spreadsheetDrawing" xmlns:a="http://schemas.openxmlformats.org/drawingml/2006/main">
  <xdr:twoCellAnchor editAs="oneCell">
    <xdr:from>
      <xdr:col>2</xdr:col>
      <xdr:colOff>280149</xdr:colOff>
      <xdr:row>1</xdr:row>
      <xdr:rowOff>22411</xdr:rowOff>
    </xdr:from>
    <xdr:to>
      <xdr:col>2</xdr:col>
      <xdr:colOff>1367119</xdr:colOff>
      <xdr:row>4</xdr:row>
      <xdr:rowOff>206484</xdr:rowOff>
    </xdr:to>
    <xdr:pic>
      <xdr:nvPicPr>
        <xdr:cNvPr id="4" name="Picture 2">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66267" y="504264"/>
          <a:ext cx="1086970" cy="1114161"/>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5</xdr:col>
      <xdr:colOff>529166</xdr:colOff>
      <xdr:row>22</xdr:row>
      <xdr:rowOff>42334</xdr:rowOff>
    </xdr:from>
    <xdr:to>
      <xdr:col>5</xdr:col>
      <xdr:colOff>1492872</xdr:colOff>
      <xdr:row>30</xdr:row>
      <xdr:rowOff>33619</xdr:rowOff>
    </xdr:to>
    <xdr:sp macro="" textlink="">
      <xdr:nvSpPr>
        <xdr:cNvPr id="3" name="Flecha izquierda 2">
          <a:hlinkClick xmlns:r="http://schemas.openxmlformats.org/officeDocument/2006/relationships" r:id="rId1"/>
          <a:extLst>
            <a:ext uri="{FF2B5EF4-FFF2-40B4-BE49-F238E27FC236}">
              <a16:creationId xmlns:a16="http://schemas.microsoft.com/office/drawing/2014/main" id="{00000000-0008-0000-0900-000003000000}"/>
            </a:ext>
          </a:extLst>
        </xdr:cNvPr>
        <xdr:cNvSpPr/>
      </xdr:nvSpPr>
      <xdr:spPr>
        <a:xfrm>
          <a:off x="5789083" y="5577417"/>
          <a:ext cx="963706" cy="1176619"/>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88227</xdr:colOff>
      <xdr:row>1</xdr:row>
      <xdr:rowOff>20203</xdr:rowOff>
    </xdr:from>
    <xdr:to>
      <xdr:col>2</xdr:col>
      <xdr:colOff>521917</xdr:colOff>
      <xdr:row>4</xdr:row>
      <xdr:rowOff>192447</xdr:rowOff>
    </xdr:to>
    <xdr:pic>
      <xdr:nvPicPr>
        <xdr:cNvPr id="5" name="Picture 2">
          <a:extLst>
            <a:ext uri="{FF2B5EF4-FFF2-40B4-BE49-F238E27FC236}">
              <a16:creationId xmlns:a16="http://schemas.microsoft.com/office/drawing/2014/main" id="{00000000-0008-0000-09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52750" y="184726"/>
          <a:ext cx="1074462" cy="1107426"/>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37</xdr:col>
      <xdr:colOff>462642</xdr:colOff>
      <xdr:row>6</xdr:row>
      <xdr:rowOff>108858</xdr:rowOff>
    </xdr:from>
    <xdr:to>
      <xdr:col>37</xdr:col>
      <xdr:colOff>1638300</xdr:colOff>
      <xdr:row>9</xdr:row>
      <xdr:rowOff>0</xdr:rowOff>
    </xdr:to>
    <xdr:sp macro="" textlink="">
      <xdr:nvSpPr>
        <xdr:cNvPr id="3" name="Flecha izquierda 2">
          <a:hlinkClick xmlns:r="http://schemas.openxmlformats.org/officeDocument/2006/relationships" r:id="rId1"/>
          <a:extLst>
            <a:ext uri="{FF2B5EF4-FFF2-40B4-BE49-F238E27FC236}">
              <a16:creationId xmlns:a16="http://schemas.microsoft.com/office/drawing/2014/main" id="{00000000-0008-0000-0A00-000003000000}"/>
            </a:ext>
          </a:extLst>
        </xdr:cNvPr>
        <xdr:cNvSpPr/>
      </xdr:nvSpPr>
      <xdr:spPr>
        <a:xfrm>
          <a:off x="21925642" y="1467758"/>
          <a:ext cx="1175658" cy="1199242"/>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2</xdr:col>
      <xdr:colOff>1484313</xdr:colOff>
      <xdr:row>1</xdr:row>
      <xdr:rowOff>34925</xdr:rowOff>
    </xdr:from>
    <xdr:to>
      <xdr:col>2</xdr:col>
      <xdr:colOff>2401888</xdr:colOff>
      <xdr:row>4</xdr:row>
      <xdr:rowOff>204486</xdr:rowOff>
    </xdr:to>
    <xdr:pic>
      <xdr:nvPicPr>
        <xdr:cNvPr id="5" name="Picture 2">
          <a:extLst>
            <a:ext uri="{FF2B5EF4-FFF2-40B4-BE49-F238E27FC236}">
              <a16:creationId xmlns:a16="http://schemas.microsoft.com/office/drawing/2014/main" id="{00000000-0008-0000-0A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33141" y="213519"/>
          <a:ext cx="917575" cy="928584"/>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5</xdr:col>
      <xdr:colOff>984249</xdr:colOff>
      <xdr:row>18</xdr:row>
      <xdr:rowOff>2</xdr:rowOff>
    </xdr:from>
    <xdr:to>
      <xdr:col>6</xdr:col>
      <xdr:colOff>402789</xdr:colOff>
      <xdr:row>25</xdr:row>
      <xdr:rowOff>139453</xdr:rowOff>
    </xdr:to>
    <xdr:sp macro="" textlink="">
      <xdr:nvSpPr>
        <xdr:cNvPr id="3" name="Flecha izquierda 2">
          <a:hlinkClick xmlns:r="http://schemas.openxmlformats.org/officeDocument/2006/relationships" r:id="rId1"/>
          <a:extLst>
            <a:ext uri="{FF2B5EF4-FFF2-40B4-BE49-F238E27FC236}">
              <a16:creationId xmlns:a16="http://schemas.microsoft.com/office/drawing/2014/main" id="{00000000-0008-0000-0B00-000003000000}"/>
            </a:ext>
          </a:extLst>
        </xdr:cNvPr>
        <xdr:cNvSpPr/>
      </xdr:nvSpPr>
      <xdr:spPr>
        <a:xfrm>
          <a:off x="5418666" y="4974169"/>
          <a:ext cx="963706" cy="1176617"/>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402168</xdr:colOff>
      <xdr:row>1</xdr:row>
      <xdr:rowOff>52917</xdr:rowOff>
    </xdr:from>
    <xdr:to>
      <xdr:col>2</xdr:col>
      <xdr:colOff>515471</xdr:colOff>
      <xdr:row>4</xdr:row>
      <xdr:rowOff>225161</xdr:rowOff>
    </xdr:to>
    <xdr:pic>
      <xdr:nvPicPr>
        <xdr:cNvPr id="5" name="Picture 2">
          <a:extLst>
            <a:ext uri="{FF2B5EF4-FFF2-40B4-BE49-F238E27FC236}">
              <a16:creationId xmlns:a16="http://schemas.microsoft.com/office/drawing/2014/main" id="{00000000-0008-0000-0B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60918" y="211667"/>
          <a:ext cx="1086970" cy="1114161"/>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16</xdr:col>
      <xdr:colOff>340048</xdr:colOff>
      <xdr:row>1</xdr:row>
      <xdr:rowOff>43714</xdr:rowOff>
    </xdr:from>
    <xdr:to>
      <xdr:col>21</xdr:col>
      <xdr:colOff>493438</xdr:colOff>
      <xdr:row>4</xdr:row>
      <xdr:rowOff>271054</xdr:rowOff>
    </xdr:to>
    <xdr:sp macro="" textlink="">
      <xdr:nvSpPr>
        <xdr:cNvPr id="4" name="Flecha izquierda 3">
          <a:hlinkClick xmlns:r="http://schemas.openxmlformats.org/officeDocument/2006/relationships" r:id="rId1"/>
          <a:extLst>
            <a:ext uri="{FF2B5EF4-FFF2-40B4-BE49-F238E27FC236}">
              <a16:creationId xmlns:a16="http://schemas.microsoft.com/office/drawing/2014/main" id="{00000000-0008-0000-0100-000004000000}"/>
            </a:ext>
          </a:extLst>
        </xdr:cNvPr>
        <xdr:cNvSpPr/>
      </xdr:nvSpPr>
      <xdr:spPr>
        <a:xfrm>
          <a:off x="12024048" y="191881"/>
          <a:ext cx="968307" cy="1169256"/>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391584</xdr:colOff>
      <xdr:row>1</xdr:row>
      <xdr:rowOff>52916</xdr:rowOff>
    </xdr:from>
    <xdr:to>
      <xdr:col>2</xdr:col>
      <xdr:colOff>504887</xdr:colOff>
      <xdr:row>4</xdr:row>
      <xdr:rowOff>225160</xdr:rowOff>
    </xdr:to>
    <xdr:pic>
      <xdr:nvPicPr>
        <xdr:cNvPr id="6" name="Picture 2">
          <a:extLst>
            <a:ext uri="{FF2B5EF4-FFF2-40B4-BE49-F238E27FC236}">
              <a16:creationId xmlns:a16="http://schemas.microsoft.com/office/drawing/2014/main" id="{00000000-0008-0000-0100-000006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50334" y="211666"/>
          <a:ext cx="1086970" cy="1114161"/>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9</xdr:col>
      <xdr:colOff>212912</xdr:colOff>
      <xdr:row>4</xdr:row>
      <xdr:rowOff>235322</xdr:rowOff>
    </xdr:from>
    <xdr:to>
      <xdr:col>14</xdr:col>
      <xdr:colOff>336177</xdr:colOff>
      <xdr:row>9</xdr:row>
      <xdr:rowOff>190500</xdr:rowOff>
    </xdr:to>
    <xdr:sp macro="" textlink="">
      <xdr:nvSpPr>
        <xdr:cNvPr id="3" name="Flecha izquierda 2">
          <a:hlinkClick xmlns:r="http://schemas.openxmlformats.org/officeDocument/2006/relationships" r:id="rId1"/>
          <a:extLst>
            <a:ext uri="{FF2B5EF4-FFF2-40B4-BE49-F238E27FC236}">
              <a16:creationId xmlns:a16="http://schemas.microsoft.com/office/drawing/2014/main" id="{00000000-0008-0000-0200-000003000000}"/>
            </a:ext>
          </a:extLst>
        </xdr:cNvPr>
        <xdr:cNvSpPr/>
      </xdr:nvSpPr>
      <xdr:spPr>
        <a:xfrm>
          <a:off x="12147177" y="1322293"/>
          <a:ext cx="963706" cy="1176619"/>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412750</xdr:colOff>
      <xdr:row>1</xdr:row>
      <xdr:rowOff>63500</xdr:rowOff>
    </xdr:from>
    <xdr:to>
      <xdr:col>2</xdr:col>
      <xdr:colOff>526053</xdr:colOff>
      <xdr:row>4</xdr:row>
      <xdr:rowOff>235744</xdr:rowOff>
    </xdr:to>
    <xdr:pic>
      <xdr:nvPicPr>
        <xdr:cNvPr id="5" name="Picture 2">
          <a:extLst>
            <a:ext uri="{FF2B5EF4-FFF2-40B4-BE49-F238E27FC236}">
              <a16:creationId xmlns:a16="http://schemas.microsoft.com/office/drawing/2014/main" id="{00000000-0008-0000-02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71500" y="222250"/>
          <a:ext cx="1086970" cy="1114161"/>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5</xdr:col>
      <xdr:colOff>371475</xdr:colOff>
      <xdr:row>11</xdr:row>
      <xdr:rowOff>114300</xdr:rowOff>
    </xdr:from>
    <xdr:to>
      <xdr:col>5</xdr:col>
      <xdr:colOff>1335181</xdr:colOff>
      <xdr:row>19</xdr:row>
      <xdr:rowOff>71719</xdr:rowOff>
    </xdr:to>
    <xdr:sp macro="" textlink="">
      <xdr:nvSpPr>
        <xdr:cNvPr id="3" name="Flecha izquierda 2">
          <a:hlinkClick xmlns:r="http://schemas.openxmlformats.org/officeDocument/2006/relationships" r:id="rId1"/>
          <a:extLst>
            <a:ext uri="{FF2B5EF4-FFF2-40B4-BE49-F238E27FC236}">
              <a16:creationId xmlns:a16="http://schemas.microsoft.com/office/drawing/2014/main" id="{00000000-0008-0000-0300-000003000000}"/>
            </a:ext>
          </a:extLst>
        </xdr:cNvPr>
        <xdr:cNvSpPr/>
      </xdr:nvSpPr>
      <xdr:spPr>
        <a:xfrm>
          <a:off x="6419850" y="2238375"/>
          <a:ext cx="963706" cy="1176619"/>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709084</xdr:colOff>
      <xdr:row>1</xdr:row>
      <xdr:rowOff>63501</xdr:rowOff>
    </xdr:from>
    <xdr:to>
      <xdr:col>1</xdr:col>
      <xdr:colOff>1796054</xdr:colOff>
      <xdr:row>4</xdr:row>
      <xdr:rowOff>235745</xdr:rowOff>
    </xdr:to>
    <xdr:pic>
      <xdr:nvPicPr>
        <xdr:cNvPr id="5" name="Picture 2">
          <a:extLst>
            <a:ext uri="{FF2B5EF4-FFF2-40B4-BE49-F238E27FC236}">
              <a16:creationId xmlns:a16="http://schemas.microsoft.com/office/drawing/2014/main" id="{00000000-0008-0000-03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67834" y="222251"/>
          <a:ext cx="1086970" cy="1114161"/>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7</xdr:col>
      <xdr:colOff>48683</xdr:colOff>
      <xdr:row>0</xdr:row>
      <xdr:rowOff>0</xdr:rowOff>
    </xdr:from>
    <xdr:to>
      <xdr:col>12</xdr:col>
      <xdr:colOff>197473</xdr:colOff>
      <xdr:row>4</xdr:row>
      <xdr:rowOff>90769</xdr:rowOff>
    </xdr:to>
    <xdr:sp macro="" textlink="">
      <xdr:nvSpPr>
        <xdr:cNvPr id="3" name="Flecha izquierda 2">
          <a:hlinkClick xmlns:r="http://schemas.openxmlformats.org/officeDocument/2006/relationships" r:id="rId1"/>
          <a:extLst>
            <a:ext uri="{FF2B5EF4-FFF2-40B4-BE49-F238E27FC236}">
              <a16:creationId xmlns:a16="http://schemas.microsoft.com/office/drawing/2014/main" id="{00000000-0008-0000-0400-000003000000}"/>
            </a:ext>
          </a:extLst>
        </xdr:cNvPr>
        <xdr:cNvSpPr/>
      </xdr:nvSpPr>
      <xdr:spPr>
        <a:xfrm>
          <a:off x="12039600" y="0"/>
          <a:ext cx="963706" cy="1180852"/>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603251</xdr:colOff>
      <xdr:row>1</xdr:row>
      <xdr:rowOff>63499</xdr:rowOff>
    </xdr:from>
    <xdr:to>
      <xdr:col>1</xdr:col>
      <xdr:colOff>1690221</xdr:colOff>
      <xdr:row>4</xdr:row>
      <xdr:rowOff>235743</xdr:rowOff>
    </xdr:to>
    <xdr:pic>
      <xdr:nvPicPr>
        <xdr:cNvPr id="5" name="Picture 2">
          <a:extLst>
            <a:ext uri="{FF2B5EF4-FFF2-40B4-BE49-F238E27FC236}">
              <a16:creationId xmlns:a16="http://schemas.microsoft.com/office/drawing/2014/main" id="{00000000-0008-0000-04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62001" y="222249"/>
          <a:ext cx="1086970" cy="1114161"/>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8</xdr:col>
      <xdr:colOff>119684</xdr:colOff>
      <xdr:row>0</xdr:row>
      <xdr:rowOff>92351</xdr:rowOff>
    </xdr:from>
    <xdr:to>
      <xdr:col>9</xdr:col>
      <xdr:colOff>322633</xdr:colOff>
      <xdr:row>5</xdr:row>
      <xdr:rowOff>459345</xdr:rowOff>
    </xdr:to>
    <xdr:sp macro="" textlink="">
      <xdr:nvSpPr>
        <xdr:cNvPr id="3" name="Flecha izquierda 2">
          <a:hlinkClick xmlns:r="http://schemas.openxmlformats.org/officeDocument/2006/relationships" r:id="rId1"/>
          <a:extLst>
            <a:ext uri="{FF2B5EF4-FFF2-40B4-BE49-F238E27FC236}">
              <a16:creationId xmlns:a16="http://schemas.microsoft.com/office/drawing/2014/main" id="{00000000-0008-0000-0500-000003000000}"/>
            </a:ext>
          </a:extLst>
        </xdr:cNvPr>
        <xdr:cNvSpPr/>
      </xdr:nvSpPr>
      <xdr:spPr>
        <a:xfrm>
          <a:off x="11624227" y="92351"/>
          <a:ext cx="964949" cy="1808168"/>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555073</xdr:colOff>
      <xdr:row>1</xdr:row>
      <xdr:rowOff>33131</xdr:rowOff>
    </xdr:from>
    <xdr:to>
      <xdr:col>1</xdr:col>
      <xdr:colOff>1476245</xdr:colOff>
      <xdr:row>4</xdr:row>
      <xdr:rowOff>248478</xdr:rowOff>
    </xdr:to>
    <xdr:pic>
      <xdr:nvPicPr>
        <xdr:cNvPr id="5" name="Picture 2">
          <a:extLst>
            <a:ext uri="{FF2B5EF4-FFF2-40B4-BE49-F238E27FC236}">
              <a16:creationId xmlns:a16="http://schemas.microsoft.com/office/drawing/2014/main" id="{00000000-0008-0000-05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86377" y="207066"/>
          <a:ext cx="921172" cy="944216"/>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4</xdr:col>
      <xdr:colOff>898071</xdr:colOff>
      <xdr:row>24</xdr:row>
      <xdr:rowOff>10574</xdr:rowOff>
    </xdr:from>
    <xdr:to>
      <xdr:col>5</xdr:col>
      <xdr:colOff>718777</xdr:colOff>
      <xdr:row>35</xdr:row>
      <xdr:rowOff>29073</xdr:rowOff>
    </xdr:to>
    <xdr:sp macro="" textlink="">
      <xdr:nvSpPr>
        <xdr:cNvPr id="3" name="Flecha izquierda 2">
          <a:hlinkClick xmlns:r="http://schemas.openxmlformats.org/officeDocument/2006/relationships" r:id="rId1"/>
          <a:extLst>
            <a:ext uri="{FF2B5EF4-FFF2-40B4-BE49-F238E27FC236}">
              <a16:creationId xmlns:a16="http://schemas.microsoft.com/office/drawing/2014/main" id="{00000000-0008-0000-0600-000003000000}"/>
            </a:ext>
          </a:extLst>
        </xdr:cNvPr>
        <xdr:cNvSpPr/>
      </xdr:nvSpPr>
      <xdr:spPr>
        <a:xfrm>
          <a:off x="6274404" y="8053907"/>
          <a:ext cx="1365873" cy="1648333"/>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751417</xdr:colOff>
      <xdr:row>1</xdr:row>
      <xdr:rowOff>63499</xdr:rowOff>
    </xdr:from>
    <xdr:to>
      <xdr:col>2</xdr:col>
      <xdr:colOff>864720</xdr:colOff>
      <xdr:row>4</xdr:row>
      <xdr:rowOff>235743</xdr:rowOff>
    </xdr:to>
    <xdr:pic>
      <xdr:nvPicPr>
        <xdr:cNvPr id="5" name="Picture 2">
          <a:extLst>
            <a:ext uri="{FF2B5EF4-FFF2-40B4-BE49-F238E27FC236}">
              <a16:creationId xmlns:a16="http://schemas.microsoft.com/office/drawing/2014/main" id="{00000000-0008-0000-06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10167" y="222249"/>
          <a:ext cx="1086970" cy="1114161"/>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3</xdr:col>
      <xdr:colOff>687917</xdr:colOff>
      <xdr:row>34</xdr:row>
      <xdr:rowOff>95250</xdr:rowOff>
    </xdr:from>
    <xdr:to>
      <xdr:col>3</xdr:col>
      <xdr:colOff>1651623</xdr:colOff>
      <xdr:row>43</xdr:row>
      <xdr:rowOff>23036</xdr:rowOff>
    </xdr:to>
    <xdr:sp macro="" textlink="">
      <xdr:nvSpPr>
        <xdr:cNvPr id="3" name="Flecha izquierda 2">
          <a:hlinkClick xmlns:r="http://schemas.openxmlformats.org/officeDocument/2006/relationships" r:id="rId1"/>
          <a:extLst>
            <a:ext uri="{FF2B5EF4-FFF2-40B4-BE49-F238E27FC236}">
              <a16:creationId xmlns:a16="http://schemas.microsoft.com/office/drawing/2014/main" id="{00000000-0008-0000-0700-000003000000}"/>
            </a:ext>
          </a:extLst>
        </xdr:cNvPr>
        <xdr:cNvSpPr/>
      </xdr:nvSpPr>
      <xdr:spPr>
        <a:xfrm>
          <a:off x="5185834" y="7164917"/>
          <a:ext cx="963706" cy="1261286"/>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772585</xdr:colOff>
      <xdr:row>1</xdr:row>
      <xdr:rowOff>63499</xdr:rowOff>
    </xdr:from>
    <xdr:to>
      <xdr:col>1</xdr:col>
      <xdr:colOff>1859555</xdr:colOff>
      <xdr:row>4</xdr:row>
      <xdr:rowOff>235743</xdr:rowOff>
    </xdr:to>
    <xdr:pic>
      <xdr:nvPicPr>
        <xdr:cNvPr id="5" name="Picture 2">
          <a:extLst>
            <a:ext uri="{FF2B5EF4-FFF2-40B4-BE49-F238E27FC236}">
              <a16:creationId xmlns:a16="http://schemas.microsoft.com/office/drawing/2014/main" id="{00000000-0008-0000-07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31335" y="222249"/>
          <a:ext cx="1086970" cy="1114161"/>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8</xdr:col>
      <xdr:colOff>179917</xdr:colOff>
      <xdr:row>6</xdr:row>
      <xdr:rowOff>95250</xdr:rowOff>
    </xdr:from>
    <xdr:to>
      <xdr:col>13</xdr:col>
      <xdr:colOff>328707</xdr:colOff>
      <xdr:row>11</xdr:row>
      <xdr:rowOff>23034</xdr:rowOff>
    </xdr:to>
    <xdr:sp macro="" textlink="">
      <xdr:nvSpPr>
        <xdr:cNvPr id="4" name="Flecha izquierda 3">
          <a:hlinkClick xmlns:r="http://schemas.openxmlformats.org/officeDocument/2006/relationships" r:id="rId1"/>
          <a:extLst>
            <a:ext uri="{FF2B5EF4-FFF2-40B4-BE49-F238E27FC236}">
              <a16:creationId xmlns:a16="http://schemas.microsoft.com/office/drawing/2014/main" id="{00000000-0008-0000-0800-000004000000}"/>
            </a:ext>
          </a:extLst>
        </xdr:cNvPr>
        <xdr:cNvSpPr/>
      </xdr:nvSpPr>
      <xdr:spPr>
        <a:xfrm>
          <a:off x="11228917" y="1545167"/>
          <a:ext cx="963707" cy="1261284"/>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508000</xdr:colOff>
      <xdr:row>1</xdr:row>
      <xdr:rowOff>63499</xdr:rowOff>
    </xdr:from>
    <xdr:to>
      <xdr:col>1</xdr:col>
      <xdr:colOff>1594970</xdr:colOff>
      <xdr:row>4</xdr:row>
      <xdr:rowOff>235743</xdr:rowOff>
    </xdr:to>
    <xdr:pic>
      <xdr:nvPicPr>
        <xdr:cNvPr id="6" name="Picture 2">
          <a:extLst>
            <a:ext uri="{FF2B5EF4-FFF2-40B4-BE49-F238E27FC236}">
              <a16:creationId xmlns:a16="http://schemas.microsoft.com/office/drawing/2014/main" id="{00000000-0008-0000-0800-000006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66750" y="222249"/>
          <a:ext cx="1086970" cy="1114161"/>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10.xml"/><Relationship Id="rId1" Type="http://schemas.openxmlformats.org/officeDocument/2006/relationships/printerSettings" Target="../printerSettings/printerSettings10.bin"/><Relationship Id="rId4" Type="http://schemas.openxmlformats.org/officeDocument/2006/relationships/comments" Target="../comments9.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1.xml"/><Relationship Id="rId1" Type="http://schemas.openxmlformats.org/officeDocument/2006/relationships/printerSettings" Target="../printerSettings/printerSettings11.bin"/><Relationship Id="rId4" Type="http://schemas.openxmlformats.org/officeDocument/2006/relationships/comments" Target="../comments10.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6.bin"/><Relationship Id="rId1" Type="http://schemas.openxmlformats.org/officeDocument/2006/relationships/hyperlink" Target="mailto:jose.florez@nuvu.cc" TargetMode="External"/><Relationship Id="rId5" Type="http://schemas.openxmlformats.org/officeDocument/2006/relationships/comments" Target="../comments5.xml"/><Relationship Id="rId4" Type="http://schemas.openxmlformats.org/officeDocument/2006/relationships/vmlDrawing" Target="../drawings/vmlDrawing5.vml"/></Relationships>
</file>

<file path=xl/worksheets/_rels/sheet7.xml.rels><?xml version="1.0" encoding="UTF-8" standalone="yes"?>
<Relationships xmlns="http://schemas.openxmlformats.org/package/2006/relationships"><Relationship Id="rId8" Type="http://schemas.openxmlformats.org/officeDocument/2006/relationships/hyperlink" Target="mailto:MJimenez@SUPERSOCIEDADES.GOV.CO" TargetMode="External"/><Relationship Id="rId13" Type="http://schemas.openxmlformats.org/officeDocument/2006/relationships/comments" Target="../comments6.xml"/><Relationship Id="rId3" Type="http://schemas.openxmlformats.org/officeDocument/2006/relationships/hyperlink" Target="mailto:ACervantes@supersociedades.gov.co" TargetMode="External"/><Relationship Id="rId7" Type="http://schemas.openxmlformats.org/officeDocument/2006/relationships/hyperlink" Target="mailto:DEnciso@supersociedades.gov.co" TargetMode="External"/><Relationship Id="rId12" Type="http://schemas.openxmlformats.org/officeDocument/2006/relationships/vmlDrawing" Target="../drawings/vmlDrawing6.vml"/><Relationship Id="rId2" Type="http://schemas.openxmlformats.org/officeDocument/2006/relationships/hyperlink" Target="mailto:AnaMA@supersociedades.gov.co" TargetMode="External"/><Relationship Id="rId1" Type="http://schemas.openxmlformats.org/officeDocument/2006/relationships/hyperlink" Target="mailto:Safanador@supersociedades.gov.co" TargetMode="External"/><Relationship Id="rId6" Type="http://schemas.openxmlformats.org/officeDocument/2006/relationships/hyperlink" Target="mailto:LARodriguez@supersociedades.gov.co" TargetMode="External"/><Relationship Id="rId11" Type="http://schemas.openxmlformats.org/officeDocument/2006/relationships/drawing" Target="../drawings/drawing7.xml"/><Relationship Id="rId5" Type="http://schemas.openxmlformats.org/officeDocument/2006/relationships/hyperlink" Target="mailto:MariaA@SUPERSOCIEDADES.GOV.CO" TargetMode="External"/><Relationship Id="rId10" Type="http://schemas.openxmlformats.org/officeDocument/2006/relationships/printerSettings" Target="../printerSettings/printerSettings7.bin"/><Relationship Id="rId4" Type="http://schemas.openxmlformats.org/officeDocument/2006/relationships/hyperlink" Target="mailto:BEscobar@supersociedades.gov.co" TargetMode="External"/><Relationship Id="rId9" Type="http://schemas.openxmlformats.org/officeDocument/2006/relationships/hyperlink" Target="mailto:CMantilla@SUPERSOCIEDADES.GOV.CO" TargetMode="Externa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7.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9.xml"/><Relationship Id="rId1" Type="http://schemas.openxmlformats.org/officeDocument/2006/relationships/printerSettings" Target="../printerSettings/printerSettings9.bin"/><Relationship Id="rId4" Type="http://schemas.openxmlformats.org/officeDocument/2006/relationships/comments" Target="../comments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pageSetUpPr fitToPage="1"/>
  </sheetPr>
  <dimension ref="A1:S25"/>
  <sheetViews>
    <sheetView showGridLines="0" topLeftCell="A10" zoomScale="110" zoomScaleNormal="110" workbookViewId="0"/>
  </sheetViews>
  <sheetFormatPr baseColWidth="10" defaultColWidth="11.42578125" defaultRowHeight="12" x14ac:dyDescent="0.2"/>
  <cols>
    <col min="1" max="1" width="0.7109375" style="1" customWidth="1"/>
    <col min="2" max="2" width="3.28515625" style="1" customWidth="1"/>
    <col min="3" max="3" width="26.42578125" style="1" bestFit="1" customWidth="1"/>
    <col min="4" max="4" width="3.7109375" style="1" customWidth="1"/>
    <col min="5" max="5" width="26.7109375" style="1" bestFit="1" customWidth="1"/>
    <col min="6" max="6" width="3.7109375" style="1" customWidth="1"/>
    <col min="7" max="7" width="26.85546875" style="1" bestFit="1" customWidth="1"/>
    <col min="8" max="8" width="3.7109375" style="1" customWidth="1"/>
    <col min="9" max="9" width="28.42578125" style="1" customWidth="1"/>
    <col min="10" max="10" width="3.7109375" style="1" customWidth="1"/>
    <col min="11" max="11" width="27" style="1" customWidth="1"/>
    <col min="12" max="12" width="2.7109375" style="1" customWidth="1"/>
    <col min="13" max="14" width="7.7109375" style="1" customWidth="1"/>
    <col min="15" max="16" width="5.7109375" style="1" hidden="1" customWidth="1"/>
    <col min="17" max="17" width="10.7109375" style="1" customWidth="1"/>
    <col min="18" max="18" width="20.7109375" style="1" customWidth="1"/>
    <col min="19" max="19" width="9.140625" style="2" customWidth="1"/>
    <col min="20" max="240" width="9.140625" style="1" customWidth="1"/>
    <col min="241" max="16384" width="11.42578125" style="1"/>
  </cols>
  <sheetData>
    <row r="1" spans="1:19" ht="5.25" customHeight="1" thickBot="1" x14ac:dyDescent="0.25"/>
    <row r="2" spans="1:19" s="11" customFormat="1" ht="26.25" customHeight="1" x14ac:dyDescent="0.2">
      <c r="A2" s="67"/>
      <c r="B2" s="151"/>
      <c r="C2" s="152"/>
      <c r="D2" s="153" t="s">
        <v>0</v>
      </c>
      <c r="E2" s="154"/>
      <c r="F2" s="154"/>
      <c r="G2" s="154"/>
      <c r="H2" s="154"/>
      <c r="I2" s="154"/>
      <c r="J2" s="155"/>
      <c r="K2" s="141" t="s">
        <v>1</v>
      </c>
      <c r="L2" s="142"/>
      <c r="M2" s="67"/>
      <c r="N2" s="67"/>
      <c r="O2" s="67"/>
      <c r="P2" s="67"/>
      <c r="Q2" s="67"/>
      <c r="R2" s="67"/>
      <c r="S2" s="13"/>
    </row>
    <row r="3" spans="1:19" s="11" customFormat="1" ht="23.25" customHeight="1" x14ac:dyDescent="0.2">
      <c r="A3" s="67"/>
      <c r="B3" s="147"/>
      <c r="C3" s="148"/>
      <c r="D3" s="156" t="s">
        <v>2</v>
      </c>
      <c r="E3" s="157"/>
      <c r="F3" s="157"/>
      <c r="G3" s="157"/>
      <c r="H3" s="157"/>
      <c r="I3" s="157"/>
      <c r="J3" s="158"/>
      <c r="K3" s="143" t="s">
        <v>3</v>
      </c>
      <c r="L3" s="144"/>
      <c r="M3" s="67"/>
      <c r="N3" s="67"/>
      <c r="O3" s="67"/>
      <c r="P3" s="67"/>
      <c r="Q3" s="67"/>
      <c r="R3" s="67"/>
      <c r="S3" s="13"/>
    </row>
    <row r="4" spans="1:19" s="11" customFormat="1" ht="24" customHeight="1" x14ac:dyDescent="0.2">
      <c r="A4" s="67"/>
      <c r="B4" s="147"/>
      <c r="C4" s="148"/>
      <c r="D4" s="156" t="s">
        <v>4</v>
      </c>
      <c r="E4" s="157"/>
      <c r="F4" s="157"/>
      <c r="G4" s="157"/>
      <c r="H4" s="157"/>
      <c r="I4" s="157"/>
      <c r="J4" s="158"/>
      <c r="K4" s="143" t="s">
        <v>5</v>
      </c>
      <c r="L4" s="144"/>
      <c r="M4" s="67"/>
      <c r="N4" s="67"/>
      <c r="O4" s="67"/>
      <c r="P4" s="67"/>
      <c r="Q4" s="67"/>
      <c r="R4" s="67"/>
      <c r="S4" s="13"/>
    </row>
    <row r="5" spans="1:19" s="11" customFormat="1" ht="22.5" customHeight="1" thickBot="1" x14ac:dyDescent="0.25">
      <c r="A5" s="67"/>
      <c r="B5" s="149"/>
      <c r="C5" s="150"/>
      <c r="D5" s="159" t="s">
        <v>6</v>
      </c>
      <c r="E5" s="160"/>
      <c r="F5" s="160"/>
      <c r="G5" s="160"/>
      <c r="H5" s="160"/>
      <c r="I5" s="160"/>
      <c r="J5" s="161"/>
      <c r="K5" s="145" t="s">
        <v>7</v>
      </c>
      <c r="L5" s="146"/>
      <c r="M5" s="67"/>
      <c r="N5" s="67"/>
      <c r="O5" s="67"/>
      <c r="P5" s="67"/>
      <c r="Q5" s="67"/>
      <c r="R5" s="67"/>
      <c r="S5" s="13"/>
    </row>
    <row r="6" spans="1:19" ht="5.25" customHeight="1" x14ac:dyDescent="0.2">
      <c r="C6" s="23"/>
      <c r="D6" s="23"/>
      <c r="E6" s="23"/>
      <c r="F6" s="23"/>
      <c r="G6" s="23"/>
      <c r="H6" s="23"/>
      <c r="I6" s="23"/>
    </row>
    <row r="7" spans="1:19" ht="48" customHeight="1" x14ac:dyDescent="0.2">
      <c r="C7" s="140" t="s">
        <v>8</v>
      </c>
      <c r="D7" s="140"/>
      <c r="E7" s="162" t="s">
        <v>234</v>
      </c>
      <c r="F7" s="162"/>
      <c r="G7" s="162"/>
      <c r="H7" s="162"/>
      <c r="I7" s="162"/>
      <c r="J7" s="162"/>
      <c r="K7" s="162"/>
      <c r="L7" s="162"/>
      <c r="M7" s="84"/>
      <c r="N7" s="84"/>
      <c r="O7" s="84"/>
      <c r="P7" s="84"/>
      <c r="Q7" s="84"/>
      <c r="S7" s="1"/>
    </row>
    <row r="8" spans="1:19" ht="6.75" customHeight="1" x14ac:dyDescent="0.2">
      <c r="C8" s="6"/>
      <c r="D8" s="6"/>
      <c r="E8" s="7"/>
      <c r="F8" s="7"/>
      <c r="G8" s="7"/>
      <c r="H8" s="7"/>
      <c r="I8" s="7"/>
      <c r="S8" s="1"/>
    </row>
    <row r="9" spans="1:19" ht="6.75" customHeight="1" thickBot="1" x14ac:dyDescent="0.25">
      <c r="C9" s="6"/>
      <c r="D9" s="6"/>
      <c r="E9" s="7"/>
      <c r="F9" s="7"/>
      <c r="G9" s="7"/>
      <c r="H9" s="7"/>
      <c r="I9" s="7"/>
      <c r="S9" s="1"/>
    </row>
    <row r="10" spans="1:19" ht="12.75" thickBot="1" x14ac:dyDescent="0.25">
      <c r="B10" s="25"/>
      <c r="C10" s="26"/>
      <c r="D10" s="26"/>
      <c r="E10" s="26"/>
      <c r="F10" s="26"/>
      <c r="G10" s="26"/>
      <c r="H10" s="26"/>
      <c r="I10" s="26"/>
      <c r="J10" s="26"/>
      <c r="K10" s="26"/>
      <c r="L10" s="27"/>
    </row>
    <row r="11" spans="1:19" ht="39.950000000000003" customHeight="1" thickBot="1" x14ac:dyDescent="0.25">
      <c r="B11" s="28"/>
      <c r="C11" s="14" t="s">
        <v>9</v>
      </c>
      <c r="D11" s="29"/>
      <c r="E11" s="14" t="s">
        <v>10</v>
      </c>
      <c r="F11" s="29"/>
      <c r="G11" s="14" t="s">
        <v>11</v>
      </c>
      <c r="H11" s="29"/>
      <c r="I11" s="14" t="s">
        <v>12</v>
      </c>
      <c r="J11" s="29"/>
      <c r="K11" s="14" t="s">
        <v>13</v>
      </c>
      <c r="L11" s="30"/>
    </row>
    <row r="12" spans="1:19" ht="15" customHeight="1" thickBot="1" x14ac:dyDescent="0.25">
      <c r="B12" s="28"/>
      <c r="C12" s="29"/>
      <c r="D12" s="29"/>
      <c r="E12" s="29"/>
      <c r="F12" s="29"/>
      <c r="G12" s="29"/>
      <c r="H12" s="29"/>
      <c r="I12" s="29"/>
      <c r="J12" s="29"/>
      <c r="K12" s="29"/>
      <c r="L12" s="30"/>
    </row>
    <row r="13" spans="1:19" ht="39.950000000000003" customHeight="1" thickBot="1" x14ac:dyDescent="0.25">
      <c r="B13" s="28"/>
      <c r="C13" s="14" t="s">
        <v>14</v>
      </c>
      <c r="D13" s="29"/>
      <c r="E13" s="14" t="s">
        <v>15</v>
      </c>
      <c r="F13" s="29"/>
      <c r="G13" s="14" t="s">
        <v>16</v>
      </c>
      <c r="H13" s="29"/>
      <c r="I13" s="14" t="s">
        <v>17</v>
      </c>
      <c r="J13" s="29"/>
      <c r="K13" s="14" t="s">
        <v>18</v>
      </c>
      <c r="L13" s="30"/>
    </row>
    <row r="14" spans="1:19" ht="15" customHeight="1" thickBot="1" x14ac:dyDescent="0.25">
      <c r="B14" s="28"/>
      <c r="C14" s="29"/>
      <c r="D14" s="29"/>
      <c r="E14" s="29"/>
      <c r="F14" s="29"/>
      <c r="G14" s="29"/>
      <c r="H14" s="29"/>
      <c r="I14" s="29"/>
      <c r="J14" s="29"/>
      <c r="K14" s="29"/>
      <c r="L14" s="30"/>
    </row>
    <row r="15" spans="1:19" ht="37.5" customHeight="1" thickBot="1" x14ac:dyDescent="0.25">
      <c r="B15" s="28"/>
      <c r="C15" s="29"/>
      <c r="D15" s="29"/>
      <c r="E15" s="29"/>
      <c r="F15" s="29"/>
      <c r="G15" s="14" t="s">
        <v>19</v>
      </c>
      <c r="H15" s="29"/>
      <c r="I15" s="29"/>
      <c r="J15" s="29"/>
      <c r="K15" s="29"/>
      <c r="L15" s="30"/>
    </row>
    <row r="16" spans="1:19" ht="12.75" thickBot="1" x14ac:dyDescent="0.25">
      <c r="B16" s="31"/>
      <c r="C16" s="32"/>
      <c r="D16" s="32"/>
      <c r="E16" s="32"/>
      <c r="F16" s="32"/>
      <c r="G16" s="32"/>
      <c r="H16" s="32"/>
      <c r="I16" s="32"/>
      <c r="J16" s="32"/>
      <c r="K16" s="32"/>
      <c r="L16" s="33"/>
    </row>
    <row r="17" ht="37.5" customHeight="1" x14ac:dyDescent="0.2"/>
    <row r="19" ht="37.5" customHeight="1" x14ac:dyDescent="0.2"/>
    <row r="21" ht="37.5" customHeight="1" x14ac:dyDescent="0.2"/>
    <row r="23" ht="37.5" customHeight="1" x14ac:dyDescent="0.2"/>
    <row r="25" ht="37.5" customHeight="1" x14ac:dyDescent="0.2"/>
  </sheetData>
  <mergeCells count="14">
    <mergeCell ref="C7:D7"/>
    <mergeCell ref="K2:L2"/>
    <mergeCell ref="K3:L3"/>
    <mergeCell ref="K4:L4"/>
    <mergeCell ref="K5:L5"/>
    <mergeCell ref="B3:C3"/>
    <mergeCell ref="B4:C4"/>
    <mergeCell ref="B5:C5"/>
    <mergeCell ref="B2:C2"/>
    <mergeCell ref="D2:J2"/>
    <mergeCell ref="D3:J3"/>
    <mergeCell ref="D4:J4"/>
    <mergeCell ref="D5:J5"/>
    <mergeCell ref="E7:L7"/>
  </mergeCells>
  <dataValidations count="1">
    <dataValidation type="whole" allowBlank="1" showInputMessage="1" showErrorMessage="1" sqref="I12 K12 K16:K65494 I10 L10:Q65494 K10 I16:I65494 I14 K14 J10:J65494 H10:H12 H14:H65494">
      <formula1>1</formula1>
      <formula2>5</formula2>
    </dataValidation>
  </dataValidations>
  <hyperlinks>
    <hyperlink ref="C11" location="'Justificación - Objetivo'!A1" display="JUSTIFICACIÓN - OBJETIVO"/>
    <hyperlink ref="E11" location="Indicadores!Área_de_impresión" display="INDICADORES"/>
    <hyperlink ref="K11" location="'Recursos Financieros'!A1" display="RECURSOS FINANCIEROS"/>
    <hyperlink ref="E13" location="Requerimientos!Área_de_impresión" display="REQUERIMIENTOS"/>
    <hyperlink ref="G13" location="Alcance!Área_de_impresión" display="ALCANCE"/>
    <hyperlink ref="K13" location="'Plan de comunicaciones'!Área_de_impresión" display="PLAN DE COMUNICACIONES"/>
    <hyperlink ref="I13" location="'EDT- Actividades'!A1" display="EDT-Actividades"/>
    <hyperlink ref="C13" location="Interesados!Área_de_impresión" display="INTERESADOS"/>
    <hyperlink ref="G15" location="'Riesgos-Cronograma'!Área_de_impresión" display="RIESGOS - CRONOGRAMA"/>
    <hyperlink ref="I11" location="'Comunicaciones internas'!A1" display="COMUNICACIONES INTERNAS"/>
    <hyperlink ref="G11" location="'Recursos Humanos'!Área_de_impresión" display="RECURSOS HUMANOS"/>
  </hyperlinks>
  <printOptions horizontalCentered="1"/>
  <pageMargins left="0.39370078740157483" right="0.39370078740157483" top="0.74803149606299213" bottom="0.74803149606299213" header="0.31496062992125984" footer="0.31496062992125984"/>
  <pageSetup paperSize="5" scale="88" fitToHeight="0" orientation="landscape" horizontalDpi="4294967295" verticalDpi="4294967295"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AE20"/>
  <sheetViews>
    <sheetView showGridLines="0" topLeftCell="B1" zoomScale="110" zoomScaleNormal="110" workbookViewId="0">
      <selection activeCell="B7" sqref="A1:XFD1048576"/>
    </sheetView>
  </sheetViews>
  <sheetFormatPr baseColWidth="10" defaultColWidth="11.42578125" defaultRowHeight="12" x14ac:dyDescent="0.2"/>
  <cols>
    <col min="1" max="1" width="2.42578125" style="1" customWidth="1"/>
    <col min="2" max="2" width="9.5703125" style="1" customWidth="1"/>
    <col min="3" max="3" width="12.7109375" style="1" customWidth="1"/>
    <col min="4" max="4" width="18.28515625" style="1" customWidth="1"/>
    <col min="5" max="5" width="17.140625" style="1" customWidth="1"/>
    <col min="6" max="6" width="23.140625" style="1" customWidth="1"/>
    <col min="7" max="8" width="20.28515625" style="1" customWidth="1"/>
    <col min="9" max="10" width="5.7109375" style="1" customWidth="1"/>
    <col min="11" max="11" width="5.7109375" style="1" hidden="1" customWidth="1"/>
    <col min="12" max="12" width="8.7109375" style="1" hidden="1" customWidth="1"/>
    <col min="13" max="13" width="14.42578125" style="1" customWidth="1"/>
    <col min="14" max="14" width="17.7109375" style="1" customWidth="1"/>
    <col min="15" max="16" width="2.42578125" style="1" customWidth="1"/>
    <col min="17" max="17" width="7.7109375" style="1" customWidth="1"/>
    <col min="18" max="18" width="0.7109375" style="5" customWidth="1"/>
    <col min="19" max="19" width="1" style="1" customWidth="1"/>
    <col min="20" max="20" width="1.42578125" style="1" customWidth="1"/>
    <col min="21" max="21" width="1.140625" style="5" customWidth="1"/>
    <col min="22" max="22" width="20.7109375" style="1" customWidth="1"/>
    <col min="23" max="26" width="7.7109375" style="1" customWidth="1"/>
    <col min="27" max="28" width="5.7109375" style="1" hidden="1" customWidth="1"/>
    <col min="29" max="29" width="10.7109375" style="1" customWidth="1"/>
    <col min="30" max="30" width="20.7109375" style="1" customWidth="1"/>
    <col min="31" max="31" width="9.140625" style="2" customWidth="1"/>
    <col min="32" max="252" width="9.140625" style="1" customWidth="1"/>
    <col min="253" max="16384" width="11.42578125" style="1"/>
  </cols>
  <sheetData>
    <row r="1" spans="2:31" ht="12.75" thickBot="1" x14ac:dyDescent="0.25"/>
    <row r="2" spans="2:31" s="139" customFormat="1" ht="26.25" customHeight="1" x14ac:dyDescent="0.2">
      <c r="B2" s="231"/>
      <c r="C2" s="232"/>
      <c r="D2" s="250" t="s">
        <v>0</v>
      </c>
      <c r="E2" s="251"/>
      <c r="F2" s="251"/>
      <c r="G2" s="251"/>
      <c r="H2" s="251"/>
      <c r="I2" s="251"/>
      <c r="J2" s="252"/>
      <c r="K2" s="57"/>
      <c r="L2" s="55"/>
      <c r="M2" s="244" t="str">
        <f>Proyecto!K2</f>
        <v>Código: GC-F-015</v>
      </c>
      <c r="N2" s="244"/>
      <c r="O2" s="244"/>
      <c r="P2" s="245"/>
      <c r="R2" s="9"/>
      <c r="S2" s="9"/>
      <c r="T2" s="9"/>
      <c r="U2" s="12"/>
      <c r="AE2" s="13"/>
    </row>
    <row r="3" spans="2:31" s="139" customFormat="1" ht="23.25" customHeight="1" x14ac:dyDescent="0.2">
      <c r="B3" s="233"/>
      <c r="C3" s="234"/>
      <c r="D3" s="253" t="s">
        <v>2</v>
      </c>
      <c r="E3" s="254"/>
      <c r="F3" s="254"/>
      <c r="G3" s="254"/>
      <c r="H3" s="254"/>
      <c r="I3" s="254"/>
      <c r="J3" s="255"/>
      <c r="K3" s="72"/>
      <c r="L3" s="81"/>
      <c r="M3" s="246" t="str">
        <f>Proyecto!K3</f>
        <v>Fecha: 17 de septiembre de 2014</v>
      </c>
      <c r="N3" s="246"/>
      <c r="O3" s="246"/>
      <c r="P3" s="247"/>
      <c r="R3" s="9"/>
      <c r="S3" s="9"/>
      <c r="T3" s="9"/>
      <c r="U3" s="12"/>
      <c r="AE3" s="13"/>
    </row>
    <row r="4" spans="2:31" s="139" customFormat="1" ht="24" customHeight="1" x14ac:dyDescent="0.2">
      <c r="B4" s="233"/>
      <c r="C4" s="234"/>
      <c r="D4" s="253" t="s">
        <v>4</v>
      </c>
      <c r="E4" s="254"/>
      <c r="F4" s="254"/>
      <c r="G4" s="254"/>
      <c r="H4" s="254"/>
      <c r="I4" s="254"/>
      <c r="J4" s="255"/>
      <c r="K4" s="72"/>
      <c r="L4" s="81"/>
      <c r="M4" s="246" t="str">
        <f>Proyecto!K4</f>
        <v>Versión 001</v>
      </c>
      <c r="N4" s="246"/>
      <c r="O4" s="246"/>
      <c r="P4" s="247"/>
      <c r="R4" s="9"/>
      <c r="U4" s="12"/>
      <c r="AE4" s="13"/>
    </row>
    <row r="5" spans="2:31" s="139" customFormat="1" ht="22.5" customHeight="1" thickBot="1" x14ac:dyDescent="0.25">
      <c r="B5" s="235"/>
      <c r="C5" s="236"/>
      <c r="D5" s="256" t="s">
        <v>6</v>
      </c>
      <c r="E5" s="257"/>
      <c r="F5" s="257"/>
      <c r="G5" s="257"/>
      <c r="H5" s="257"/>
      <c r="I5" s="257"/>
      <c r="J5" s="258"/>
      <c r="K5" s="58"/>
      <c r="L5" s="56"/>
      <c r="M5" s="248" t="s">
        <v>96</v>
      </c>
      <c r="N5" s="248"/>
      <c r="O5" s="248"/>
      <c r="P5" s="249"/>
      <c r="R5" s="9"/>
      <c r="U5" s="9"/>
      <c r="AE5" s="13"/>
    </row>
    <row r="6" spans="2:31" ht="5.25" customHeight="1" x14ac:dyDescent="0.2">
      <c r="B6" s="23"/>
      <c r="C6" s="23"/>
      <c r="D6" s="23"/>
      <c r="E6" s="23"/>
      <c r="F6" s="23"/>
      <c r="G6" s="23"/>
      <c r="H6" s="23"/>
      <c r="I6" s="23"/>
      <c r="J6" s="23"/>
      <c r="K6" s="23"/>
      <c r="L6" s="23"/>
      <c r="M6" s="23"/>
      <c r="N6" s="23"/>
      <c r="O6" s="23"/>
      <c r="P6" s="23"/>
    </row>
    <row r="7" spans="2:31" ht="29.25" customHeight="1" x14ac:dyDescent="0.2">
      <c r="B7" s="140" t="s">
        <v>8</v>
      </c>
      <c r="C7" s="140"/>
      <c r="D7" s="206" t="str">
        <f>Proyecto!$E$7</f>
        <v>Uso y apropiación del Tesauro</v>
      </c>
      <c r="E7" s="206"/>
      <c r="F7" s="206"/>
      <c r="G7" s="206"/>
      <c r="H7" s="206"/>
      <c r="I7" s="206"/>
      <c r="J7" s="206"/>
      <c r="K7" s="206"/>
      <c r="L7" s="206"/>
      <c r="M7" s="206"/>
      <c r="N7" s="206"/>
      <c r="O7" s="206"/>
      <c r="P7" s="206"/>
      <c r="AE7" s="1"/>
    </row>
    <row r="8" spans="2:31" ht="6.75" customHeight="1" x14ac:dyDescent="0.2">
      <c r="B8" s="6"/>
      <c r="C8" s="6"/>
      <c r="D8" s="95"/>
      <c r="E8" s="95"/>
      <c r="F8" s="95"/>
      <c r="G8" s="95"/>
      <c r="H8" s="95"/>
      <c r="I8" s="95"/>
      <c r="J8" s="95"/>
      <c r="K8" s="95"/>
      <c r="L8" s="95"/>
      <c r="M8" s="95"/>
      <c r="N8" s="95"/>
      <c r="O8" s="95"/>
      <c r="P8" s="95"/>
      <c r="AE8" s="1"/>
    </row>
    <row r="9" spans="2:31" ht="3.75" customHeight="1" x14ac:dyDescent="0.2">
      <c r="D9" s="97"/>
      <c r="E9" s="97"/>
      <c r="F9" s="97"/>
      <c r="G9" s="97"/>
      <c r="H9" s="97"/>
      <c r="I9" s="97"/>
      <c r="J9" s="97"/>
      <c r="K9" s="97"/>
      <c r="L9" s="97"/>
      <c r="M9" s="97"/>
      <c r="N9" s="97"/>
      <c r="O9" s="97"/>
      <c r="P9" s="97"/>
    </row>
    <row r="10" spans="2:31" ht="75.75" customHeight="1" x14ac:dyDescent="0.2">
      <c r="B10" s="259" t="s">
        <v>97</v>
      </c>
      <c r="C10" s="259"/>
      <c r="D10" s="213" t="s">
        <v>218</v>
      </c>
      <c r="E10" s="214"/>
      <c r="F10" s="214"/>
      <c r="G10" s="214"/>
      <c r="H10" s="214"/>
      <c r="I10" s="214"/>
      <c r="J10" s="214"/>
      <c r="K10" s="214"/>
      <c r="L10" s="214"/>
      <c r="M10" s="214"/>
      <c r="N10" s="214"/>
      <c r="O10" s="214"/>
      <c r="P10" s="214"/>
      <c r="AE10" s="1"/>
    </row>
    <row r="11" spans="2:31" ht="5.25" customHeight="1" x14ac:dyDescent="0.2">
      <c r="D11" s="97"/>
      <c r="E11" s="97"/>
      <c r="F11" s="97"/>
      <c r="G11" s="97"/>
      <c r="H11" s="97"/>
      <c r="I11" s="97"/>
      <c r="J11" s="97"/>
      <c r="K11" s="97"/>
      <c r="L11" s="97"/>
      <c r="M11" s="97"/>
      <c r="N11" s="97"/>
      <c r="O11" s="97"/>
      <c r="P11" s="97"/>
    </row>
    <row r="12" spans="2:31" ht="32.25" customHeight="1" x14ac:dyDescent="0.2">
      <c r="B12" s="140" t="s">
        <v>98</v>
      </c>
      <c r="C12" s="140"/>
      <c r="D12" s="213" t="s">
        <v>219</v>
      </c>
      <c r="E12" s="213"/>
      <c r="F12" s="213"/>
      <c r="G12" s="213"/>
      <c r="H12" s="213"/>
      <c r="I12" s="213"/>
      <c r="J12" s="213"/>
      <c r="K12" s="213"/>
      <c r="L12" s="213"/>
      <c r="M12" s="213"/>
      <c r="N12" s="213"/>
      <c r="O12" s="213"/>
      <c r="P12" s="213"/>
    </row>
    <row r="13" spans="2:31" ht="3" customHeight="1" x14ac:dyDescent="0.2">
      <c r="B13" s="6"/>
      <c r="C13" s="6"/>
      <c r="D13" s="122"/>
      <c r="E13" s="122"/>
      <c r="F13" s="122"/>
      <c r="G13" s="122"/>
      <c r="H13" s="122"/>
      <c r="I13" s="122"/>
      <c r="J13" s="122"/>
      <c r="K13" s="122"/>
      <c r="L13" s="122"/>
      <c r="M13" s="122"/>
      <c r="N13" s="122"/>
      <c r="O13" s="122"/>
      <c r="P13" s="122"/>
      <c r="AE13" s="1"/>
    </row>
    <row r="14" spans="2:31" ht="61.5" customHeight="1" x14ac:dyDescent="0.2">
      <c r="B14" s="259" t="s">
        <v>99</v>
      </c>
      <c r="C14" s="259"/>
      <c r="D14" s="213" t="s">
        <v>259</v>
      </c>
      <c r="E14" s="213"/>
      <c r="F14" s="213"/>
      <c r="G14" s="213"/>
      <c r="H14" s="213"/>
      <c r="I14" s="213"/>
      <c r="J14" s="213"/>
      <c r="K14" s="213"/>
      <c r="L14" s="213"/>
      <c r="M14" s="213"/>
      <c r="N14" s="213"/>
      <c r="O14" s="213"/>
      <c r="P14" s="213"/>
    </row>
    <row r="15" spans="2:31" ht="3" customHeight="1" x14ac:dyDescent="0.2">
      <c r="B15" s="6"/>
      <c r="C15" s="6"/>
      <c r="D15" s="122"/>
      <c r="E15" s="122"/>
      <c r="F15" s="122"/>
      <c r="G15" s="122"/>
      <c r="H15" s="122"/>
      <c r="I15" s="122"/>
      <c r="J15" s="122"/>
      <c r="K15" s="122"/>
      <c r="L15" s="122"/>
      <c r="M15" s="122"/>
      <c r="N15" s="122"/>
      <c r="O15" s="122"/>
      <c r="P15" s="122"/>
      <c r="AE15" s="1"/>
    </row>
    <row r="16" spans="2:31" ht="45.75" customHeight="1" x14ac:dyDescent="0.2">
      <c r="B16" s="259" t="s">
        <v>100</v>
      </c>
      <c r="C16" s="259"/>
      <c r="D16" s="260" t="s">
        <v>220</v>
      </c>
      <c r="E16" s="260"/>
      <c r="F16" s="260"/>
      <c r="G16" s="260"/>
      <c r="H16" s="260"/>
      <c r="I16" s="260"/>
      <c r="J16" s="260"/>
      <c r="K16" s="260"/>
      <c r="L16" s="260"/>
      <c r="M16" s="260"/>
      <c r="N16" s="260"/>
      <c r="O16" s="260"/>
      <c r="P16" s="260"/>
    </row>
    <row r="17" spans="2:31" ht="3" customHeight="1" x14ac:dyDescent="0.2">
      <c r="B17" s="6"/>
      <c r="C17" s="6"/>
      <c r="D17" s="122"/>
      <c r="E17" s="122"/>
      <c r="F17" s="122"/>
      <c r="G17" s="122"/>
      <c r="H17" s="122"/>
      <c r="I17" s="122"/>
      <c r="J17" s="122"/>
      <c r="K17" s="122"/>
      <c r="L17" s="122"/>
      <c r="M17" s="122"/>
      <c r="N17" s="122"/>
      <c r="O17" s="122"/>
      <c r="P17" s="122"/>
      <c r="AE17" s="1"/>
    </row>
    <row r="18" spans="2:31" ht="124.5" customHeight="1" x14ac:dyDescent="0.2">
      <c r="B18" s="259" t="s">
        <v>101</v>
      </c>
      <c r="C18" s="259"/>
      <c r="D18" s="213" t="s">
        <v>248</v>
      </c>
      <c r="E18" s="213"/>
      <c r="F18" s="213"/>
      <c r="G18" s="213"/>
      <c r="H18" s="213"/>
      <c r="I18" s="213"/>
      <c r="J18" s="213"/>
      <c r="K18" s="213"/>
      <c r="L18" s="213"/>
      <c r="M18" s="213"/>
      <c r="N18" s="213"/>
      <c r="O18" s="213"/>
      <c r="P18" s="213"/>
    </row>
    <row r="19" spans="2:31" ht="5.25" customHeight="1" x14ac:dyDescent="0.2">
      <c r="B19" s="6"/>
      <c r="C19" s="6"/>
      <c r="D19" s="122"/>
      <c r="E19" s="122"/>
      <c r="F19" s="122"/>
      <c r="G19" s="122"/>
      <c r="H19" s="122"/>
      <c r="I19" s="122"/>
      <c r="J19" s="122"/>
      <c r="K19" s="122"/>
      <c r="L19" s="122"/>
      <c r="M19" s="122"/>
      <c r="N19" s="122"/>
      <c r="O19" s="122"/>
      <c r="P19" s="122"/>
      <c r="AE19" s="1"/>
    </row>
    <row r="20" spans="2:31" ht="55.5" customHeight="1" x14ac:dyDescent="0.2">
      <c r="B20" s="259" t="s">
        <v>102</v>
      </c>
      <c r="C20" s="259"/>
      <c r="D20" s="213" t="s">
        <v>262</v>
      </c>
      <c r="E20" s="213"/>
      <c r="F20" s="213"/>
      <c r="G20" s="213"/>
      <c r="H20" s="213"/>
      <c r="I20" s="213"/>
      <c r="J20" s="213"/>
      <c r="K20" s="213"/>
      <c r="L20" s="213"/>
      <c r="M20" s="213"/>
      <c r="N20" s="213"/>
      <c r="O20" s="213"/>
      <c r="P20" s="213"/>
    </row>
  </sheetData>
  <sheetProtection algorithmName="SHA-512" hashValue="+j4pfM7N34PoNqNT8MUELv18gUeVB+0WXQXkD1AiKsb38ndJkoJ91u4Wn63JuT40ulJ7jndH8Q2Wr0bZTaooFA==" saltValue="q9fyqvp3iIHCNwljqahyoA==" spinCount="100000" sheet="1" objects="1" scenarios="1"/>
  <mergeCells count="26">
    <mergeCell ref="D20:P20"/>
    <mergeCell ref="B10:C10"/>
    <mergeCell ref="D10:P10"/>
    <mergeCell ref="B12:C12"/>
    <mergeCell ref="B14:C14"/>
    <mergeCell ref="B16:C16"/>
    <mergeCell ref="B18:C18"/>
    <mergeCell ref="B20:C20"/>
    <mergeCell ref="D18:P18"/>
    <mergeCell ref="D12:P12"/>
    <mergeCell ref="D14:P14"/>
    <mergeCell ref="D16:P16"/>
    <mergeCell ref="B7:C7"/>
    <mergeCell ref="D7:P7"/>
    <mergeCell ref="M2:P2"/>
    <mergeCell ref="M3:P3"/>
    <mergeCell ref="M4:P4"/>
    <mergeCell ref="M5:P5"/>
    <mergeCell ref="B2:C2"/>
    <mergeCell ref="B3:C3"/>
    <mergeCell ref="B4:C4"/>
    <mergeCell ref="B5:C5"/>
    <mergeCell ref="D2:J2"/>
    <mergeCell ref="D3:J3"/>
    <mergeCell ref="D4:J4"/>
    <mergeCell ref="D5:J5"/>
  </mergeCells>
  <dataValidations count="1">
    <dataValidation type="whole" allowBlank="1" showInputMessage="1" showErrorMessage="1" sqref="O20:U65492 O9:U9 G9:M9 W9:AC9 G20:M65492 O11:P11 G11:M11 W14:AC14 G14:M14 O14:U14 W11:AC12 W16:AC16 Q11:U12 G18:M18 O18:U18 W18:AC18 W20:AC65492 O16:U16 G16:M16">
      <formula1>1</formula1>
      <formula2>5</formula2>
    </dataValidation>
  </dataValidations>
  <printOptions horizontalCentered="1"/>
  <pageMargins left="0.39370078740157483" right="0.39370078740157483" top="0.74803149606299213" bottom="0.74803149606299213" header="0.31496062992125984" footer="0.31496062992125984"/>
  <pageSetup scale="77" fitToHeight="0" orientation="landscape" r:id="rId1"/>
  <headerFooter>
    <oddHeader>&amp;A</oddHeader>
  </headerFooter>
  <drawing r:id="rId2"/>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pageSetUpPr fitToPage="1"/>
  </sheetPr>
  <dimension ref="B1:AM31"/>
  <sheetViews>
    <sheetView showGridLines="0" tabSelected="1" topLeftCell="A7" zoomScale="30" zoomScaleNormal="30" workbookViewId="0">
      <pane xSplit="5" ySplit="3" topLeftCell="F14" activePane="bottomRight" state="frozen"/>
      <selection activeCell="A7" sqref="A7"/>
      <selection pane="topRight" activeCell="F7" sqref="F7"/>
      <selection pane="bottomLeft" activeCell="A10" sqref="A10"/>
      <selection pane="bottomRight" activeCell="K15" sqref="K15:K16"/>
    </sheetView>
  </sheetViews>
  <sheetFormatPr baseColWidth="10" defaultColWidth="11.42578125" defaultRowHeight="15" x14ac:dyDescent="0.2"/>
  <cols>
    <col min="1" max="1" width="1.140625" style="305" customWidth="1"/>
    <col min="2" max="2" width="5.140625" style="305" customWidth="1"/>
    <col min="3" max="3" width="55" style="306" customWidth="1"/>
    <col min="4" max="4" width="27.140625" style="307" customWidth="1"/>
    <col min="5" max="5" width="10.42578125" style="308" customWidth="1"/>
    <col min="6" max="6" width="15.28515625" style="308" customWidth="1"/>
    <col min="7" max="7" width="21.85546875" style="308" customWidth="1"/>
    <col min="8" max="9" width="39.7109375" style="306" customWidth="1"/>
    <col min="10" max="10" width="16.28515625" style="306" customWidth="1"/>
    <col min="11" max="11" width="67.42578125" style="309" customWidth="1"/>
    <col min="12" max="12" width="34.140625" style="306" customWidth="1"/>
    <col min="13" max="13" width="22.85546875" style="306" hidden="1" customWidth="1"/>
    <col min="14" max="14" width="14.7109375" style="306" customWidth="1"/>
    <col min="15" max="15" width="8.7109375" style="310" hidden="1" customWidth="1"/>
    <col min="16" max="16" width="8.7109375" style="311" hidden="1" customWidth="1"/>
    <col min="17" max="19" width="8.7109375" style="310" hidden="1" customWidth="1"/>
    <col min="20" max="20" width="8.7109375" style="311" hidden="1" customWidth="1"/>
    <col min="21" max="36" width="8.7109375" style="310" hidden="1" customWidth="1"/>
    <col min="37" max="37" width="7.5703125" style="312" hidden="1" customWidth="1"/>
    <col min="38" max="38" width="40.28515625" style="310" hidden="1" customWidth="1"/>
    <col min="39" max="39" width="27.7109375" style="305" customWidth="1"/>
    <col min="40" max="40" width="37.140625" style="305" bestFit="1" customWidth="1"/>
    <col min="41" max="41" width="20.85546875" style="305" customWidth="1"/>
    <col min="42" max="256" width="9.140625" style="305" customWidth="1"/>
    <col min="257" max="16384" width="11.42578125" style="305"/>
  </cols>
  <sheetData>
    <row r="1" spans="2:39" ht="15.75" thickBot="1" x14ac:dyDescent="0.25"/>
    <row r="2" spans="2:39" ht="20.100000000000001" customHeight="1" x14ac:dyDescent="0.2">
      <c r="C2" s="313"/>
      <c r="D2" s="314" t="s">
        <v>0</v>
      </c>
      <c r="E2" s="315"/>
      <c r="F2" s="315"/>
      <c r="G2" s="315"/>
      <c r="H2" s="315"/>
      <c r="I2" s="315"/>
      <c r="J2" s="315"/>
      <c r="K2" s="316"/>
      <c r="L2" s="317" t="str">
        <f>Proyecto!K2</f>
        <v>Código: GC-F-015</v>
      </c>
      <c r="M2" s="318"/>
      <c r="N2" s="319"/>
      <c r="O2" s="320"/>
      <c r="P2" s="305"/>
      <c r="Q2" s="320"/>
      <c r="R2" s="320"/>
      <c r="S2" s="320"/>
      <c r="T2" s="305"/>
      <c r="U2" s="320"/>
      <c r="V2" s="320"/>
      <c r="W2" s="320"/>
      <c r="X2" s="320"/>
      <c r="Y2" s="320"/>
      <c r="Z2" s="320"/>
      <c r="AA2" s="320"/>
      <c r="AB2" s="320"/>
      <c r="AC2" s="320"/>
      <c r="AD2" s="320"/>
      <c r="AE2" s="320"/>
      <c r="AF2" s="320"/>
      <c r="AG2" s="320"/>
      <c r="AH2" s="320"/>
      <c r="AI2" s="320"/>
      <c r="AJ2" s="320"/>
      <c r="AK2" s="321"/>
      <c r="AL2" s="320"/>
    </row>
    <row r="3" spans="2:39" ht="20.100000000000001" customHeight="1" x14ac:dyDescent="0.2">
      <c r="C3" s="322"/>
      <c r="D3" s="323" t="s">
        <v>2</v>
      </c>
      <c r="E3" s="324"/>
      <c r="F3" s="324"/>
      <c r="G3" s="324"/>
      <c r="H3" s="324"/>
      <c r="I3" s="324"/>
      <c r="J3" s="324"/>
      <c r="K3" s="325"/>
      <c r="L3" s="326" t="str">
        <f>Proyecto!K3</f>
        <v>Fecha: 17 de septiembre de 2014</v>
      </c>
      <c r="M3" s="327"/>
      <c r="N3" s="319"/>
      <c r="O3" s="320"/>
      <c r="P3" s="305"/>
      <c r="Q3" s="320"/>
      <c r="R3" s="320"/>
      <c r="S3" s="320"/>
      <c r="T3" s="305"/>
      <c r="U3" s="320"/>
      <c r="V3" s="320"/>
      <c r="W3" s="320"/>
      <c r="X3" s="320"/>
      <c r="Y3" s="320"/>
      <c r="Z3" s="320"/>
      <c r="AA3" s="320"/>
      <c r="AB3" s="320"/>
      <c r="AC3" s="320"/>
      <c r="AD3" s="320"/>
      <c r="AE3" s="320"/>
      <c r="AF3" s="320"/>
      <c r="AG3" s="320"/>
      <c r="AH3" s="320"/>
      <c r="AI3" s="320"/>
      <c r="AJ3" s="320"/>
      <c r="AK3" s="321"/>
      <c r="AL3" s="320"/>
    </row>
    <row r="4" spans="2:39" ht="20.100000000000001" customHeight="1" x14ac:dyDescent="0.2">
      <c r="C4" s="322"/>
      <c r="D4" s="323" t="s">
        <v>4</v>
      </c>
      <c r="E4" s="324"/>
      <c r="F4" s="324"/>
      <c r="G4" s="324"/>
      <c r="H4" s="324"/>
      <c r="I4" s="324"/>
      <c r="J4" s="324"/>
      <c r="K4" s="325"/>
      <c r="L4" s="326" t="str">
        <f>Proyecto!K4</f>
        <v>Versión 001</v>
      </c>
      <c r="M4" s="327"/>
      <c r="N4" s="319"/>
      <c r="O4" s="320"/>
      <c r="P4" s="305"/>
      <c r="Q4" s="320"/>
      <c r="R4" s="320"/>
      <c r="S4" s="320"/>
      <c r="T4" s="305"/>
      <c r="U4" s="320"/>
      <c r="V4" s="320"/>
      <c r="W4" s="320"/>
      <c r="X4" s="320"/>
      <c r="Y4" s="320"/>
      <c r="Z4" s="320"/>
      <c r="AA4" s="320"/>
      <c r="AB4" s="320"/>
      <c r="AC4" s="320"/>
      <c r="AD4" s="320"/>
      <c r="AE4" s="320"/>
      <c r="AF4" s="320"/>
      <c r="AG4" s="320"/>
      <c r="AH4" s="320"/>
      <c r="AI4" s="320"/>
      <c r="AJ4" s="320"/>
      <c r="AK4" s="321"/>
      <c r="AL4" s="320"/>
    </row>
    <row r="5" spans="2:39" ht="20.100000000000001" customHeight="1" thickBot="1" x14ac:dyDescent="0.25">
      <c r="C5" s="328"/>
      <c r="D5" s="329" t="s">
        <v>6</v>
      </c>
      <c r="E5" s="330"/>
      <c r="F5" s="330"/>
      <c r="G5" s="330"/>
      <c r="H5" s="330"/>
      <c r="I5" s="330"/>
      <c r="J5" s="330"/>
      <c r="K5" s="331"/>
      <c r="L5" s="332" t="s">
        <v>103</v>
      </c>
      <c r="M5" s="333"/>
      <c r="N5" s="319"/>
      <c r="O5" s="320"/>
      <c r="P5" s="305"/>
      <c r="Q5" s="320"/>
      <c r="R5" s="320"/>
      <c r="S5" s="320"/>
      <c r="T5" s="305"/>
      <c r="U5" s="320"/>
      <c r="V5" s="320"/>
      <c r="W5" s="320"/>
      <c r="X5" s="320"/>
      <c r="Y5" s="320"/>
      <c r="Z5" s="320"/>
      <c r="AA5" s="320"/>
      <c r="AB5" s="320"/>
      <c r="AC5" s="320"/>
      <c r="AD5" s="320"/>
      <c r="AE5" s="320"/>
      <c r="AF5" s="320"/>
      <c r="AG5" s="320"/>
      <c r="AH5" s="320"/>
      <c r="AI5" s="320"/>
      <c r="AJ5" s="320"/>
      <c r="AK5" s="321"/>
      <c r="AL5" s="320"/>
    </row>
    <row r="6" spans="2:39" ht="15.75" x14ac:dyDescent="0.2">
      <c r="C6" s="334"/>
      <c r="D6" s="335"/>
      <c r="E6" s="336"/>
      <c r="F6" s="336"/>
    </row>
    <row r="7" spans="2:39" ht="22.5" customHeight="1" x14ac:dyDescent="0.2">
      <c r="C7" s="337" t="s">
        <v>104</v>
      </c>
      <c r="D7" s="338" t="str">
        <f>Proyecto!$E$7</f>
        <v>Uso y apropiación del Tesauro</v>
      </c>
      <c r="E7" s="338"/>
      <c r="F7" s="338"/>
      <c r="G7" s="338"/>
      <c r="H7" s="338"/>
      <c r="I7" s="338"/>
      <c r="J7" s="338"/>
      <c r="K7" s="338"/>
      <c r="L7" s="338"/>
      <c r="M7" s="339"/>
      <c r="N7" s="340"/>
      <c r="O7" s="306"/>
      <c r="P7" s="306"/>
      <c r="Q7" s="306"/>
      <c r="R7" s="306"/>
      <c r="S7" s="306"/>
      <c r="T7" s="306"/>
      <c r="U7" s="306"/>
      <c r="V7" s="306"/>
      <c r="W7" s="306"/>
      <c r="X7" s="306"/>
      <c r="Y7" s="306"/>
      <c r="Z7" s="306"/>
      <c r="AA7" s="306"/>
      <c r="AB7" s="306"/>
      <c r="AC7" s="306"/>
      <c r="AD7" s="306"/>
      <c r="AE7" s="306"/>
      <c r="AF7" s="306"/>
      <c r="AG7" s="306"/>
      <c r="AH7" s="306"/>
      <c r="AI7" s="306"/>
      <c r="AJ7" s="306"/>
      <c r="AK7" s="341"/>
      <c r="AL7" s="306"/>
    </row>
    <row r="8" spans="2:39" ht="15.75" thickBot="1" x14ac:dyDescent="0.25">
      <c r="O8" s="342" t="s">
        <v>263</v>
      </c>
      <c r="P8" s="342"/>
      <c r="Q8" s="342" t="s">
        <v>264</v>
      </c>
      <c r="R8" s="342"/>
      <c r="S8" s="342" t="s">
        <v>265</v>
      </c>
      <c r="T8" s="342"/>
      <c r="U8" s="342" t="s">
        <v>266</v>
      </c>
      <c r="V8" s="342"/>
      <c r="W8" s="342" t="s">
        <v>267</v>
      </c>
      <c r="X8" s="342"/>
      <c r="Y8" s="342" t="s">
        <v>268</v>
      </c>
      <c r="Z8" s="342"/>
      <c r="AA8" s="342" t="s">
        <v>269</v>
      </c>
      <c r="AB8" s="342"/>
      <c r="AC8" s="342" t="s">
        <v>270</v>
      </c>
      <c r="AD8" s="342"/>
      <c r="AE8" s="342" t="s">
        <v>271</v>
      </c>
      <c r="AF8" s="342"/>
      <c r="AG8" s="342" t="s">
        <v>272</v>
      </c>
      <c r="AH8" s="342"/>
      <c r="AI8" s="342" t="s">
        <v>273</v>
      </c>
      <c r="AJ8" s="342"/>
    </row>
    <row r="9" spans="2:39" ht="66.75" customHeight="1" x14ac:dyDescent="0.2">
      <c r="B9" s="343" t="s">
        <v>105</v>
      </c>
      <c r="C9" s="344" t="s">
        <v>106</v>
      </c>
      <c r="D9" s="344" t="s">
        <v>107</v>
      </c>
      <c r="E9" s="345" t="s">
        <v>108</v>
      </c>
      <c r="F9" s="346" t="s">
        <v>109</v>
      </c>
      <c r="G9" s="345" t="s">
        <v>110</v>
      </c>
      <c r="H9" s="347" t="s">
        <v>111</v>
      </c>
      <c r="I9" s="347" t="s">
        <v>112</v>
      </c>
      <c r="J9" s="347" t="s">
        <v>113</v>
      </c>
      <c r="K9" s="348" t="s">
        <v>114</v>
      </c>
      <c r="L9" s="349" t="s">
        <v>277</v>
      </c>
      <c r="M9" s="349" t="s">
        <v>115</v>
      </c>
      <c r="N9" s="350" t="s">
        <v>115</v>
      </c>
      <c r="O9" s="351" t="s">
        <v>274</v>
      </c>
      <c r="P9" s="352" t="s">
        <v>275</v>
      </c>
      <c r="Q9" s="352" t="s">
        <v>274</v>
      </c>
      <c r="R9" s="352" t="s">
        <v>275</v>
      </c>
      <c r="S9" s="352" t="s">
        <v>274</v>
      </c>
      <c r="T9" s="352" t="s">
        <v>275</v>
      </c>
      <c r="U9" s="352" t="s">
        <v>274</v>
      </c>
      <c r="V9" s="352" t="s">
        <v>275</v>
      </c>
      <c r="W9" s="352" t="s">
        <v>274</v>
      </c>
      <c r="X9" s="352" t="s">
        <v>275</v>
      </c>
      <c r="Y9" s="352" t="s">
        <v>274</v>
      </c>
      <c r="Z9" s="352" t="s">
        <v>275</v>
      </c>
      <c r="AA9" s="352" t="s">
        <v>274</v>
      </c>
      <c r="AB9" s="352" t="s">
        <v>275</v>
      </c>
      <c r="AC9" s="352" t="s">
        <v>274</v>
      </c>
      <c r="AD9" s="352" t="s">
        <v>275</v>
      </c>
      <c r="AE9" s="352" t="s">
        <v>274</v>
      </c>
      <c r="AF9" s="352" t="s">
        <v>275</v>
      </c>
      <c r="AG9" s="352" t="s">
        <v>274</v>
      </c>
      <c r="AH9" s="352" t="s">
        <v>275</v>
      </c>
      <c r="AI9" s="352" t="s">
        <v>274</v>
      </c>
      <c r="AJ9" s="352" t="s">
        <v>275</v>
      </c>
      <c r="AK9" s="353"/>
      <c r="AL9" s="311"/>
    </row>
    <row r="10" spans="2:39" s="359" customFormat="1" ht="150.75" customHeight="1" x14ac:dyDescent="0.2">
      <c r="B10" s="292">
        <v>1</v>
      </c>
      <c r="C10" s="126" t="s">
        <v>223</v>
      </c>
      <c r="D10" s="127" t="s">
        <v>251</v>
      </c>
      <c r="E10" s="128">
        <v>70</v>
      </c>
      <c r="F10" s="129">
        <v>0.2</v>
      </c>
      <c r="G10" s="127" t="s">
        <v>224</v>
      </c>
      <c r="H10" s="130">
        <v>44986</v>
      </c>
      <c r="I10" s="130">
        <v>45291</v>
      </c>
      <c r="J10" s="131">
        <f>(I10-H10)/7</f>
        <v>43.571428571428569</v>
      </c>
      <c r="K10" s="126" t="s">
        <v>281</v>
      </c>
      <c r="L10" s="287">
        <v>45291</v>
      </c>
      <c r="M10" s="133">
        <f>+P10+R10+T10+V10+X10+Z10+AB10+AD10+AF10+AH10+AJ10</f>
        <v>1.3000000000000003</v>
      </c>
      <c r="N10" s="293">
        <f>+M10*F10</f>
        <v>0.26000000000000006</v>
      </c>
      <c r="O10" s="289">
        <v>0</v>
      </c>
      <c r="P10" s="354">
        <v>0</v>
      </c>
      <c r="Q10" s="134">
        <v>0.15</v>
      </c>
      <c r="R10" s="354">
        <v>0.15</v>
      </c>
      <c r="S10" s="134">
        <v>0.15</v>
      </c>
      <c r="T10" s="354">
        <v>0.15</v>
      </c>
      <c r="U10" s="134">
        <v>0.15</v>
      </c>
      <c r="V10" s="354">
        <v>0.15</v>
      </c>
      <c r="W10" s="134">
        <v>0.15</v>
      </c>
      <c r="X10" s="355">
        <v>0.15</v>
      </c>
      <c r="Y10" s="134">
        <v>0.1</v>
      </c>
      <c r="Z10" s="354">
        <v>0.1</v>
      </c>
      <c r="AA10" s="134">
        <v>0.1</v>
      </c>
      <c r="AB10" s="354">
        <v>0.1</v>
      </c>
      <c r="AC10" s="134">
        <v>0</v>
      </c>
      <c r="AD10" s="355">
        <v>0.2</v>
      </c>
      <c r="AE10" s="134">
        <v>0</v>
      </c>
      <c r="AF10" s="354">
        <v>0.1</v>
      </c>
      <c r="AG10" s="134">
        <v>0.1</v>
      </c>
      <c r="AH10" s="354">
        <v>0.1</v>
      </c>
      <c r="AI10" s="134">
        <v>0.1</v>
      </c>
      <c r="AJ10" s="354">
        <v>0.1</v>
      </c>
      <c r="AK10" s="356">
        <f>+AI10+AG10+AE10+AC10+AA10+U10+S10+Y10+W10+Q10+O10+AJ10</f>
        <v>1.1000000000000001</v>
      </c>
      <c r="AL10" s="357">
        <f>+(AE10+AC10+AA10+U10+S10+Y10+W10+Q10+O10+AJ10)*F10</f>
        <v>0.18000000000000002</v>
      </c>
      <c r="AM10" s="358"/>
    </row>
    <row r="11" spans="2:39" s="359" customFormat="1" ht="203.25" customHeight="1" x14ac:dyDescent="0.2">
      <c r="B11" s="292">
        <v>2</v>
      </c>
      <c r="C11" s="126" t="s">
        <v>221</v>
      </c>
      <c r="D11" s="127" t="s">
        <v>260</v>
      </c>
      <c r="E11" s="132">
        <v>1</v>
      </c>
      <c r="F11" s="129">
        <v>0.1</v>
      </c>
      <c r="G11" s="127" t="s">
        <v>224</v>
      </c>
      <c r="H11" s="130">
        <v>44986</v>
      </c>
      <c r="I11" s="130">
        <v>45291</v>
      </c>
      <c r="J11" s="131">
        <f t="shared" ref="J11:J14" si="0">(I11-H11)/7</f>
        <v>43.571428571428569</v>
      </c>
      <c r="K11" s="126" t="s">
        <v>282</v>
      </c>
      <c r="L11" s="287">
        <v>45291</v>
      </c>
      <c r="M11" s="133">
        <f t="shared" ref="M11:M14" si="1">+P11+R11+T11+V11+X11+Z11+AB11+AD11+AF11+AH11+AJ11</f>
        <v>1.2</v>
      </c>
      <c r="N11" s="293">
        <f t="shared" ref="N11:N14" si="2">+M11*F11</f>
        <v>0.12</v>
      </c>
      <c r="O11" s="289">
        <v>0</v>
      </c>
      <c r="P11" s="354">
        <v>0</v>
      </c>
      <c r="Q11" s="134">
        <v>0.15</v>
      </c>
      <c r="R11" s="354">
        <v>0.15</v>
      </c>
      <c r="S11" s="134">
        <v>0.15</v>
      </c>
      <c r="T11" s="354">
        <v>0.15</v>
      </c>
      <c r="U11" s="134">
        <v>0.15</v>
      </c>
      <c r="V11" s="354">
        <v>0.15</v>
      </c>
      <c r="W11" s="134">
        <v>0.15</v>
      </c>
      <c r="X11" s="355">
        <v>0.15</v>
      </c>
      <c r="Y11" s="134">
        <v>0.1</v>
      </c>
      <c r="Z11" s="354">
        <v>0.1</v>
      </c>
      <c r="AA11" s="134">
        <v>0.1</v>
      </c>
      <c r="AB11" s="354">
        <v>0.1</v>
      </c>
      <c r="AC11" s="134">
        <v>0</v>
      </c>
      <c r="AD11" s="355">
        <v>0.1</v>
      </c>
      <c r="AE11" s="134">
        <v>0</v>
      </c>
      <c r="AF11" s="354">
        <v>0.1</v>
      </c>
      <c r="AG11" s="134">
        <v>0.1</v>
      </c>
      <c r="AH11" s="354">
        <v>0.1</v>
      </c>
      <c r="AI11" s="134">
        <v>0.1</v>
      </c>
      <c r="AJ11" s="354">
        <v>0.1</v>
      </c>
      <c r="AK11" s="356">
        <f t="shared" ref="AK11" si="3">+AI11+AG11+AE11+AC11+AA11+U11+S11+Y11+W11+Q11+O11+AJ11</f>
        <v>1.1000000000000001</v>
      </c>
      <c r="AL11" s="357">
        <f>+(AE11+AC11+AA11+U11+S11+Y11+W11+Q11+O11+AJ11)*F11</f>
        <v>9.0000000000000011E-2</v>
      </c>
      <c r="AM11" s="358"/>
    </row>
    <row r="12" spans="2:39" s="359" customFormat="1" ht="350.25" customHeight="1" x14ac:dyDescent="0.2">
      <c r="B12" s="292">
        <v>3</v>
      </c>
      <c r="C12" s="126" t="s">
        <v>222</v>
      </c>
      <c r="D12" s="127" t="s">
        <v>261</v>
      </c>
      <c r="E12" s="132">
        <v>1</v>
      </c>
      <c r="F12" s="129">
        <v>0.15</v>
      </c>
      <c r="G12" s="127" t="s">
        <v>224</v>
      </c>
      <c r="H12" s="130">
        <v>44986</v>
      </c>
      <c r="I12" s="130">
        <v>45291</v>
      </c>
      <c r="J12" s="131">
        <f t="shared" si="0"/>
        <v>43.571428571428569</v>
      </c>
      <c r="K12" s="360" t="s">
        <v>283</v>
      </c>
      <c r="L12" s="287">
        <v>45291</v>
      </c>
      <c r="M12" s="133">
        <f>+P12+R12+T12+V12+X12+Z12+AB12+AD12+AF12+AH12+AJ12</f>
        <v>1.2</v>
      </c>
      <c r="N12" s="293">
        <f t="shared" si="2"/>
        <v>0.18</v>
      </c>
      <c r="O12" s="289">
        <v>0</v>
      </c>
      <c r="P12" s="354">
        <v>0</v>
      </c>
      <c r="Q12" s="134">
        <v>0.15</v>
      </c>
      <c r="R12" s="354">
        <v>0.15</v>
      </c>
      <c r="S12" s="134">
        <v>0.15</v>
      </c>
      <c r="T12" s="354">
        <v>0.15</v>
      </c>
      <c r="U12" s="134">
        <v>0.15</v>
      </c>
      <c r="V12" s="354">
        <v>0.15</v>
      </c>
      <c r="W12" s="134">
        <v>0.15</v>
      </c>
      <c r="X12" s="354">
        <v>0.15</v>
      </c>
      <c r="Y12" s="134">
        <v>0.1</v>
      </c>
      <c r="Z12" s="354">
        <v>0.1</v>
      </c>
      <c r="AA12" s="134">
        <v>0.1</v>
      </c>
      <c r="AB12" s="354">
        <v>0.1</v>
      </c>
      <c r="AC12" s="134">
        <v>0</v>
      </c>
      <c r="AD12" s="354">
        <v>0.1</v>
      </c>
      <c r="AE12" s="134">
        <v>0</v>
      </c>
      <c r="AF12" s="354">
        <v>0.1</v>
      </c>
      <c r="AG12" s="134">
        <v>0.1</v>
      </c>
      <c r="AH12" s="354">
        <v>0.1</v>
      </c>
      <c r="AI12" s="134">
        <v>0.1</v>
      </c>
      <c r="AJ12" s="354">
        <v>0.1</v>
      </c>
      <c r="AK12" s="356">
        <f>+AI12+AG12+AE12+AC12+AA12+U12+S12+Y12+W12+Q12+O12+AJ12</f>
        <v>1.1000000000000001</v>
      </c>
      <c r="AL12" s="357">
        <f>(AE12+AC12+AA12+U12+S12+Y12+W12+Q12+O12)*F12</f>
        <v>0.12</v>
      </c>
      <c r="AM12" s="358"/>
    </row>
    <row r="13" spans="2:39" s="359" customFormat="1" ht="305.25" customHeight="1" x14ac:dyDescent="0.2">
      <c r="B13" s="292">
        <v>4</v>
      </c>
      <c r="C13" s="126" t="s">
        <v>186</v>
      </c>
      <c r="D13" s="127" t="s">
        <v>252</v>
      </c>
      <c r="E13" s="128">
        <v>1700</v>
      </c>
      <c r="F13" s="129">
        <v>0.25</v>
      </c>
      <c r="G13" s="127" t="s">
        <v>183</v>
      </c>
      <c r="H13" s="130">
        <v>44986</v>
      </c>
      <c r="I13" s="130">
        <v>45291</v>
      </c>
      <c r="J13" s="131">
        <f t="shared" si="0"/>
        <v>43.571428571428569</v>
      </c>
      <c r="K13" s="360" t="s">
        <v>279</v>
      </c>
      <c r="L13" s="287">
        <v>45291</v>
      </c>
      <c r="M13" s="133">
        <f t="shared" si="1"/>
        <v>0.99999999999999989</v>
      </c>
      <c r="N13" s="293">
        <f t="shared" si="2"/>
        <v>0.24999999999999997</v>
      </c>
      <c r="O13" s="289">
        <v>0</v>
      </c>
      <c r="P13" s="354">
        <v>0</v>
      </c>
      <c r="Q13" s="134">
        <v>0.1</v>
      </c>
      <c r="R13" s="354">
        <v>0.1</v>
      </c>
      <c r="S13" s="134">
        <v>0.1</v>
      </c>
      <c r="T13" s="354">
        <v>0.1</v>
      </c>
      <c r="U13" s="134">
        <v>0.1</v>
      </c>
      <c r="V13" s="354">
        <v>0.1</v>
      </c>
      <c r="W13" s="134">
        <v>0.1</v>
      </c>
      <c r="X13" s="355">
        <v>0.1</v>
      </c>
      <c r="Y13" s="134">
        <v>0.1</v>
      </c>
      <c r="Z13" s="354">
        <v>0.1</v>
      </c>
      <c r="AA13" s="134">
        <v>0.1</v>
      </c>
      <c r="AB13" s="354">
        <v>0.1</v>
      </c>
      <c r="AC13" s="134">
        <v>0.1</v>
      </c>
      <c r="AD13" s="354">
        <v>0.1</v>
      </c>
      <c r="AE13" s="134">
        <v>0.1</v>
      </c>
      <c r="AF13" s="354">
        <v>0.1</v>
      </c>
      <c r="AG13" s="134">
        <v>0.1</v>
      </c>
      <c r="AH13" s="354">
        <v>0.1</v>
      </c>
      <c r="AI13" s="134">
        <v>0.1</v>
      </c>
      <c r="AJ13" s="354">
        <v>0.1</v>
      </c>
      <c r="AK13" s="356">
        <f>+AI13+AG13+AE13+AC13+AA13+U13+S13+Y13+W13+Q13+O13+AJ13</f>
        <v>1.0999999999999999</v>
      </c>
      <c r="AL13" s="357">
        <f>(AE13+AC13+AA13+U13+S13+Y13+W13+Q13+O13+AJ13)*F13</f>
        <v>0.22499999999999998</v>
      </c>
      <c r="AM13" s="358"/>
    </row>
    <row r="14" spans="2:39" s="359" customFormat="1" ht="189.75" customHeight="1" x14ac:dyDescent="0.2">
      <c r="B14" s="292">
        <v>5</v>
      </c>
      <c r="C14" s="126" t="s">
        <v>187</v>
      </c>
      <c r="D14" s="127" t="s">
        <v>251</v>
      </c>
      <c r="E14" s="128">
        <v>54</v>
      </c>
      <c r="F14" s="129">
        <v>0.2</v>
      </c>
      <c r="G14" s="127" t="s">
        <v>183</v>
      </c>
      <c r="H14" s="130">
        <v>44986</v>
      </c>
      <c r="I14" s="130">
        <v>45291</v>
      </c>
      <c r="J14" s="131">
        <f t="shared" si="0"/>
        <v>43.571428571428569</v>
      </c>
      <c r="K14" s="360" t="s">
        <v>278</v>
      </c>
      <c r="L14" s="287">
        <v>45291</v>
      </c>
      <c r="M14" s="133">
        <f t="shared" si="1"/>
        <v>1</v>
      </c>
      <c r="N14" s="293">
        <f t="shared" si="2"/>
        <v>0.2</v>
      </c>
      <c r="O14" s="289">
        <v>0</v>
      </c>
      <c r="P14" s="354">
        <v>0</v>
      </c>
      <c r="Q14" s="134">
        <v>0.1</v>
      </c>
      <c r="R14" s="354">
        <v>0.1</v>
      </c>
      <c r="S14" s="134">
        <v>0.1</v>
      </c>
      <c r="T14" s="354">
        <v>0.1</v>
      </c>
      <c r="U14" s="134">
        <v>0.1</v>
      </c>
      <c r="V14" s="354">
        <v>0.1</v>
      </c>
      <c r="W14" s="134">
        <v>0.1</v>
      </c>
      <c r="X14" s="355">
        <v>0.1</v>
      </c>
      <c r="Y14" s="134">
        <v>0.1</v>
      </c>
      <c r="Z14" s="354">
        <v>0.1</v>
      </c>
      <c r="AA14" s="134">
        <v>0.1</v>
      </c>
      <c r="AB14" s="354">
        <v>0.1</v>
      </c>
      <c r="AC14" s="134">
        <v>0.1</v>
      </c>
      <c r="AD14" s="354">
        <v>0.1</v>
      </c>
      <c r="AE14" s="134">
        <v>0.1</v>
      </c>
      <c r="AF14" s="354">
        <v>0.1</v>
      </c>
      <c r="AG14" s="134">
        <v>0.1</v>
      </c>
      <c r="AH14" s="361">
        <v>0.2</v>
      </c>
      <c r="AI14" s="134">
        <v>0.1</v>
      </c>
      <c r="AJ14" s="354">
        <v>0</v>
      </c>
      <c r="AK14" s="356">
        <f>+AI14+AG14+AE14+AC14+AA14+U14+S14+Y14+W14+Q14+O14+AJ14</f>
        <v>0.99999999999999989</v>
      </c>
      <c r="AL14" s="357">
        <f>(AE14+AC14+AA14+U14+S14+Y14+W14+Q14)*F14</f>
        <v>0.16</v>
      </c>
      <c r="AM14" s="358"/>
    </row>
    <row r="15" spans="2:39" s="359" customFormat="1" ht="101.25" customHeight="1" x14ac:dyDescent="0.2">
      <c r="B15" s="294" t="s">
        <v>225</v>
      </c>
      <c r="C15" s="261" t="s">
        <v>253</v>
      </c>
      <c r="D15" s="261" t="s">
        <v>226</v>
      </c>
      <c r="E15" s="262">
        <v>4</v>
      </c>
      <c r="F15" s="263">
        <v>0.1</v>
      </c>
      <c r="G15" s="261" t="s">
        <v>227</v>
      </c>
      <c r="H15" s="264">
        <v>44986</v>
      </c>
      <c r="I15" s="264">
        <v>45291</v>
      </c>
      <c r="J15" s="265">
        <f>(I15-H15)/7</f>
        <v>43.571428571428569</v>
      </c>
      <c r="K15" s="362" t="s">
        <v>280</v>
      </c>
      <c r="L15" s="288">
        <v>45291</v>
      </c>
      <c r="M15" s="266">
        <f>+P15+R15+T15+V15+X15+Z15+AB15+AD15+AF15+AH15+AJ15</f>
        <v>1</v>
      </c>
      <c r="N15" s="295">
        <f>+M15*F15</f>
        <v>0.1</v>
      </c>
      <c r="O15" s="290">
        <v>0</v>
      </c>
      <c r="P15" s="363">
        <v>0</v>
      </c>
      <c r="Q15" s="267">
        <v>0.25</v>
      </c>
      <c r="R15" s="363">
        <v>0.31</v>
      </c>
      <c r="S15" s="267">
        <v>0</v>
      </c>
      <c r="T15" s="363">
        <v>0.12</v>
      </c>
      <c r="U15" s="267">
        <v>0</v>
      </c>
      <c r="V15" s="363">
        <v>7.0000000000000007E-2</v>
      </c>
      <c r="W15" s="267">
        <v>0.25</v>
      </c>
      <c r="X15" s="363">
        <v>0</v>
      </c>
      <c r="Y15" s="267">
        <v>0</v>
      </c>
      <c r="Z15" s="363">
        <v>0</v>
      </c>
      <c r="AA15" s="267">
        <v>0</v>
      </c>
      <c r="AB15" s="363">
        <v>0.25</v>
      </c>
      <c r="AC15" s="267">
        <v>0.25</v>
      </c>
      <c r="AD15" s="363">
        <v>0</v>
      </c>
      <c r="AE15" s="267">
        <v>0</v>
      </c>
      <c r="AF15" s="363">
        <v>0</v>
      </c>
      <c r="AG15" s="267">
        <v>0</v>
      </c>
      <c r="AH15" s="363">
        <v>0</v>
      </c>
      <c r="AI15" s="267">
        <v>0.25</v>
      </c>
      <c r="AJ15" s="363">
        <v>0.25</v>
      </c>
      <c r="AK15" s="356"/>
      <c r="AL15" s="364"/>
      <c r="AM15" s="358"/>
    </row>
    <row r="16" spans="2:39" s="369" customFormat="1" ht="409.6" customHeight="1" thickBot="1" x14ac:dyDescent="0.25">
      <c r="B16" s="296"/>
      <c r="C16" s="297"/>
      <c r="D16" s="297"/>
      <c r="E16" s="298"/>
      <c r="F16" s="299"/>
      <c r="G16" s="297"/>
      <c r="H16" s="300"/>
      <c r="I16" s="300"/>
      <c r="J16" s="301"/>
      <c r="K16" s="365"/>
      <c r="L16" s="302"/>
      <c r="M16" s="303"/>
      <c r="N16" s="304"/>
      <c r="O16" s="291"/>
      <c r="P16" s="366"/>
      <c r="Q16" s="268"/>
      <c r="R16" s="366"/>
      <c r="S16" s="268"/>
      <c r="T16" s="366"/>
      <c r="U16" s="268"/>
      <c r="V16" s="366"/>
      <c r="W16" s="268"/>
      <c r="X16" s="366"/>
      <c r="Y16" s="268"/>
      <c r="Z16" s="366"/>
      <c r="AA16" s="268"/>
      <c r="AB16" s="366"/>
      <c r="AC16" s="268"/>
      <c r="AD16" s="366"/>
      <c r="AE16" s="268"/>
      <c r="AF16" s="366"/>
      <c r="AG16" s="268"/>
      <c r="AH16" s="366"/>
      <c r="AI16" s="268"/>
      <c r="AJ16" s="366"/>
      <c r="AK16" s="356">
        <f>+AI15+AG15+AE15+AC15+AA15+U15+S15+Y15+W15+Q15+O15+AJ16</f>
        <v>1</v>
      </c>
      <c r="AL16" s="367">
        <f>(AE15+AC15+AA15+U15+S15+Y15+W15+Q15+O15)*F15</f>
        <v>7.5000000000000011E-2</v>
      </c>
      <c r="AM16" s="368"/>
    </row>
    <row r="17" spans="3:39" s="379" customFormat="1" ht="28.5" customHeight="1" x14ac:dyDescent="0.2">
      <c r="C17" s="370"/>
      <c r="D17" s="371"/>
      <c r="E17" s="372"/>
      <c r="F17" s="373">
        <f>SUM(F10:F15)</f>
        <v>1.0000000000000002</v>
      </c>
      <c r="G17" s="372"/>
      <c r="H17" s="370"/>
      <c r="I17" s="370"/>
      <c r="J17" s="374"/>
      <c r="K17" s="375"/>
      <c r="L17" s="370"/>
      <c r="M17" s="135">
        <f>SUM(M13:M15)</f>
        <v>3</v>
      </c>
      <c r="N17" s="136">
        <f t="shared" ref="N17:W17" si="4">SUM(N10:N15)</f>
        <v>1.1100000000000001</v>
      </c>
      <c r="O17" s="137">
        <f t="shared" si="4"/>
        <v>0</v>
      </c>
      <c r="P17" s="137">
        <f t="shared" si="4"/>
        <v>0</v>
      </c>
      <c r="Q17" s="137">
        <f t="shared" si="4"/>
        <v>0.89999999999999991</v>
      </c>
      <c r="R17" s="137">
        <f t="shared" si="4"/>
        <v>0.96</v>
      </c>
      <c r="S17" s="137">
        <f t="shared" si="4"/>
        <v>0.64999999999999991</v>
      </c>
      <c r="T17" s="137">
        <f t="shared" si="4"/>
        <v>0.76999999999999991</v>
      </c>
      <c r="U17" s="137">
        <f t="shared" si="4"/>
        <v>0.64999999999999991</v>
      </c>
      <c r="V17" s="137">
        <f t="shared" si="4"/>
        <v>0.72</v>
      </c>
      <c r="W17" s="137">
        <f t="shared" si="4"/>
        <v>0.89999999999999991</v>
      </c>
      <c r="X17" s="137">
        <f>SUM(X10:X16)</f>
        <v>0.64999999999999991</v>
      </c>
      <c r="Y17" s="137">
        <f>SUM(Y10:Y15)</f>
        <v>0.5</v>
      </c>
      <c r="Z17" s="137">
        <f>SUM(Z10:Z15)</f>
        <v>0.5</v>
      </c>
      <c r="AA17" s="137">
        <f>SUM(AA10:AA15)</f>
        <v>0.5</v>
      </c>
      <c r="AB17" s="137">
        <f>SUM(AB10:AB15)</f>
        <v>0.75</v>
      </c>
      <c r="AC17" s="137">
        <f>SUM(AC10:AC15)</f>
        <v>0.45</v>
      </c>
      <c r="AD17" s="137">
        <f t="shared" ref="AD17:AJ17" si="5">SUM(AD10:AD16)</f>
        <v>0.6</v>
      </c>
      <c r="AE17" s="137">
        <f>SUM(AE10:AE15)</f>
        <v>0.2</v>
      </c>
      <c r="AF17" s="137">
        <f t="shared" si="5"/>
        <v>0.5</v>
      </c>
      <c r="AG17" s="137">
        <f>SUM(AG10:AG15)</f>
        <v>0.5</v>
      </c>
      <c r="AH17" s="137">
        <f t="shared" si="5"/>
        <v>0.60000000000000009</v>
      </c>
      <c r="AI17" s="137">
        <f>SUM(AI10:AI15)</f>
        <v>0.75</v>
      </c>
      <c r="AJ17" s="137">
        <f t="shared" si="5"/>
        <v>0.65</v>
      </c>
      <c r="AK17" s="376"/>
      <c r="AL17" s="377"/>
      <c r="AM17" s="378"/>
    </row>
    <row r="18" spans="3:39" s="392" customFormat="1" ht="21.75" customHeight="1" x14ac:dyDescent="0.2">
      <c r="C18" s="380"/>
      <c r="D18" s="381"/>
      <c r="E18" s="382"/>
      <c r="F18" s="382"/>
      <c r="G18" s="382"/>
      <c r="H18" s="380"/>
      <c r="I18" s="380"/>
      <c r="J18" s="383"/>
      <c r="K18" s="384"/>
      <c r="L18" s="380"/>
      <c r="M18" s="385">
        <f>+O18+Q18+S18+U18+W18+Y18+AA18+AC18+AE18+AG18+AI18</f>
        <v>1</v>
      </c>
      <c r="N18" s="385"/>
      <c r="O18" s="386">
        <f>+(O10*$F10)+(O11*$F11)+(O12*$F12)+(O13*$F13)+(O14*$F14)+(O15*$F15)</f>
        <v>0</v>
      </c>
      <c r="P18" s="387"/>
      <c r="Q18" s="386">
        <f>+(Q10*$F10)+(Q11*$F11)+(Q12*$F12)+(Q13*$F13)+(Q14*$F14)+(Q15*$F15)</f>
        <v>0.13750000000000001</v>
      </c>
      <c r="R18" s="386">
        <f>+(R10*$F10)+(R11*$F11)+(R12*$F12)+(R13*$F13)+(R14*$F14)+(R15*$F15)</f>
        <v>0.14350000000000002</v>
      </c>
      <c r="S18" s="386">
        <f>+(S10*$F10)+(S11*$F11)+(S12*$F12)+(S13*$F13)+(S14*$F14)+(S15*$F15)</f>
        <v>0.1125</v>
      </c>
      <c r="T18" s="386">
        <f>+(T10*$F10)+(T11*$F11)+(T12*$F12)+(T13*$F13)+(T14*$F14)+(T15*$F15)</f>
        <v>0.1245</v>
      </c>
      <c r="U18" s="386">
        <f>+(U10*$F10)+(U11*$F11)+(U12*$F12)+(U13*$F13)+(U14*$F14)+(U15*$F15)</f>
        <v>0.1125</v>
      </c>
      <c r="V18" s="388"/>
      <c r="W18" s="386">
        <f>+(W10*$F10)+(W11*$F11)+(W12*$F12)+(W13*$F13)+(W14*$F14)+(W15*$F15)</f>
        <v>0.13750000000000001</v>
      </c>
      <c r="X18" s="388"/>
      <c r="Y18" s="386">
        <f>+(Y10*$F10)+(Y11*$F11)+(Y12*$F12)+(Y13*$F13)+(Y14*$F14)+(Y15*$F15)</f>
        <v>9.0000000000000011E-2</v>
      </c>
      <c r="Z18" s="388"/>
      <c r="AA18" s="386">
        <f>+(AA10*$F10)+(AA11*$F11)+(AA12*$F12)+(AA13*$F13)+(AA14*$F14)+(AA15*$F15)</f>
        <v>9.0000000000000011E-2</v>
      </c>
      <c r="AB18" s="388"/>
      <c r="AC18" s="386">
        <f>+(AC10*$F10)+(AC11*$F11)+(AC12*$F12)+(AC13*$F13)+(AC14*$F14)+(AC15*$F15)</f>
        <v>7.0000000000000007E-2</v>
      </c>
      <c r="AD18" s="388"/>
      <c r="AE18" s="386">
        <f>+(AE10*$F10)+(AE11*$F11)+(AE12*$F12)+(AE13*$F13)+(AE14*$F14)+(AE15*$F15)</f>
        <v>4.5000000000000005E-2</v>
      </c>
      <c r="AF18" s="388"/>
      <c r="AG18" s="386">
        <f>+(AG10*$F10)+(AG11*$F11)+(AG12*$F12)+(AG13*$F13)+(AG14*$F14)+(AG15*$F15)</f>
        <v>9.0000000000000011E-2</v>
      </c>
      <c r="AH18" s="388"/>
      <c r="AI18" s="386">
        <f>+(AI10*$F10)+(AI11*$F11)+(AI12*$F12)+(AI13*$F13)+(AI14*$F14)+(AI15*$F15)</f>
        <v>0.11500000000000002</v>
      </c>
      <c r="AJ18" s="388"/>
      <c r="AK18" s="389"/>
      <c r="AL18" s="390"/>
      <c r="AM18" s="391"/>
    </row>
    <row r="19" spans="3:39" s="393" customFormat="1" ht="27" customHeight="1" x14ac:dyDescent="0.2">
      <c r="C19" s="370"/>
      <c r="D19" s="371"/>
      <c r="E19" s="372"/>
      <c r="F19" s="372"/>
      <c r="G19" s="372"/>
      <c r="H19" s="370"/>
      <c r="I19" s="370"/>
      <c r="J19" s="370"/>
      <c r="L19" s="370"/>
      <c r="M19" s="394"/>
      <c r="N19" s="394"/>
      <c r="O19" s="310"/>
      <c r="P19" s="311"/>
      <c r="Q19" s="310"/>
      <c r="R19" s="310"/>
      <c r="S19" s="310"/>
      <c r="T19" s="311"/>
      <c r="U19" s="310"/>
      <c r="V19" s="310"/>
      <c r="W19" s="310"/>
      <c r="X19" s="310"/>
      <c r="Y19" s="310"/>
      <c r="Z19" s="310"/>
      <c r="AA19" s="310"/>
      <c r="AB19" s="310"/>
      <c r="AC19" s="310"/>
      <c r="AD19" s="310"/>
      <c r="AE19" s="310"/>
      <c r="AF19" s="310"/>
      <c r="AG19" s="310"/>
      <c r="AH19" s="310"/>
      <c r="AI19" s="310"/>
      <c r="AJ19" s="310"/>
      <c r="AK19" s="395"/>
      <c r="AL19" s="396"/>
      <c r="AM19" s="397"/>
    </row>
    <row r="22" spans="3:39" x14ac:dyDescent="0.2">
      <c r="M22" s="398"/>
      <c r="N22" s="398"/>
      <c r="AK22" s="399"/>
    </row>
    <row r="23" spans="3:39" x14ac:dyDescent="0.2">
      <c r="M23" s="400"/>
      <c r="N23" s="400"/>
      <c r="AK23" s="401"/>
    </row>
    <row r="28" spans="3:39" x14ac:dyDescent="0.2">
      <c r="O28" s="306"/>
      <c r="P28" s="306"/>
      <c r="Q28" s="306"/>
      <c r="R28" s="306"/>
      <c r="S28" s="306"/>
      <c r="T28" s="306"/>
      <c r="U28" s="306"/>
      <c r="V28" s="306"/>
      <c r="W28" s="306"/>
      <c r="X28" s="306"/>
      <c r="Y28" s="306"/>
      <c r="Z28" s="306"/>
      <c r="AA28" s="306"/>
      <c r="AB28" s="306"/>
      <c r="AC28" s="306"/>
      <c r="AD28" s="306"/>
      <c r="AE28" s="306"/>
      <c r="AF28" s="306"/>
      <c r="AG28" s="306"/>
      <c r="AH28" s="306"/>
      <c r="AI28" s="306"/>
      <c r="AJ28" s="306"/>
    </row>
    <row r="30" spans="3:39" x14ac:dyDescent="0.2">
      <c r="M30" s="402"/>
      <c r="N30" s="402"/>
      <c r="AK30" s="403"/>
    </row>
    <row r="31" spans="3:39" x14ac:dyDescent="0.2">
      <c r="AL31" s="306"/>
    </row>
  </sheetData>
  <sheetProtection algorithmName="SHA-512" hashValue="ff+bvcxr2WxTFKmVQtudfy7OcgSdOgCN593JkOobh7ttn8odphMEMFq28DqbeYHZzgwfINBD/yDgvN7nIGjVKw==" saltValue="h32vbHuoZjuG6E7NyI9Fig==" spinCount="100000" sheet="1"/>
  <mergeCells count="56">
    <mergeCell ref="AF15:AF16"/>
    <mergeCell ref="AG15:AG16"/>
    <mergeCell ref="AH15:AH16"/>
    <mergeCell ref="AI15:AI16"/>
    <mergeCell ref="AJ15:AJ16"/>
    <mergeCell ref="AA15:AA16"/>
    <mergeCell ref="AB15:AB16"/>
    <mergeCell ref="AC15:AC16"/>
    <mergeCell ref="AD15:AD16"/>
    <mergeCell ref="AE15:AE16"/>
    <mergeCell ref="V15:V16"/>
    <mergeCell ref="W15:W16"/>
    <mergeCell ref="X15:X16"/>
    <mergeCell ref="Y15:Y16"/>
    <mergeCell ref="Z15:Z16"/>
    <mergeCell ref="Q15:Q16"/>
    <mergeCell ref="R15:R16"/>
    <mergeCell ref="S15:S16"/>
    <mergeCell ref="T15:T16"/>
    <mergeCell ref="U15:U16"/>
    <mergeCell ref="L15:L16"/>
    <mergeCell ref="M15:M16"/>
    <mergeCell ref="N15:N16"/>
    <mergeCell ref="O15:O16"/>
    <mergeCell ref="P15:P16"/>
    <mergeCell ref="G15:G16"/>
    <mergeCell ref="H15:H16"/>
    <mergeCell ref="I15:I16"/>
    <mergeCell ref="J15:J16"/>
    <mergeCell ref="K15:K16"/>
    <mergeCell ref="B15:B16"/>
    <mergeCell ref="C15:C16"/>
    <mergeCell ref="D15:D16"/>
    <mergeCell ref="E15:E16"/>
    <mergeCell ref="F15:F16"/>
    <mergeCell ref="C2:C5"/>
    <mergeCell ref="D3:K3"/>
    <mergeCell ref="D4:K4"/>
    <mergeCell ref="D5:K5"/>
    <mergeCell ref="D7:M7"/>
    <mergeCell ref="L2:M2"/>
    <mergeCell ref="L3:M3"/>
    <mergeCell ref="L4:M4"/>
    <mergeCell ref="L5:M5"/>
    <mergeCell ref="D2:K2"/>
    <mergeCell ref="O8:P8"/>
    <mergeCell ref="Q8:R8"/>
    <mergeCell ref="S8:T8"/>
    <mergeCell ref="U8:V8"/>
    <mergeCell ref="W8:X8"/>
    <mergeCell ref="AI8:AJ8"/>
    <mergeCell ref="Y8:Z8"/>
    <mergeCell ref="AA8:AB8"/>
    <mergeCell ref="AC8:AD8"/>
    <mergeCell ref="AE8:AF8"/>
    <mergeCell ref="AG8:AH8"/>
  </mergeCells>
  <dataValidations count="1">
    <dataValidation type="whole" allowBlank="1" showInputMessage="1" showErrorMessage="1" sqref="G8:L8 G17:J65379 L17:L65379 K17:K18 K20:K65379">
      <formula1>1</formula1>
      <formula2>5</formula2>
    </dataValidation>
  </dataValidations>
  <printOptions horizontalCentered="1"/>
  <pageMargins left="0.59055118110236227" right="0.59055118110236227" top="0.55118110236220474" bottom="0.55118110236220474" header="0.31496062992125984" footer="0.31496062992125984"/>
  <pageSetup paperSize="5" scale="26" fitToHeight="0" orientation="landscape" r:id="rId1"/>
  <headerFooter>
    <oddHeader>Página &amp;P de &amp;F</oddHeader>
    <oddFooter>Preparado por N.Johanna Rodríguez A &amp;D&amp;RPágina &amp;P</oddFooter>
  </headerFooter>
  <drawing r:id="rId2"/>
  <legacy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E16"/>
  <sheetViews>
    <sheetView showGridLines="0" topLeftCell="B1" zoomScale="90" zoomScaleNormal="90" workbookViewId="0">
      <selection activeCell="M12" sqref="M12:P14"/>
    </sheetView>
  </sheetViews>
  <sheetFormatPr baseColWidth="10" defaultColWidth="11.42578125" defaultRowHeight="12" x14ac:dyDescent="0.2"/>
  <cols>
    <col min="1" max="1" width="2.42578125" style="1" customWidth="1"/>
    <col min="2" max="2" width="14.42578125" style="1" customWidth="1"/>
    <col min="3" max="3" width="14.140625" style="1" customWidth="1"/>
    <col min="4" max="4" width="18.28515625" style="1" customWidth="1"/>
    <col min="5" max="5" width="17.140625" style="1" customWidth="1"/>
    <col min="6" max="6" width="23.140625" style="1" customWidth="1"/>
    <col min="7" max="8" width="20.28515625" style="1" customWidth="1"/>
    <col min="9" max="10" width="5.7109375" style="1" customWidth="1"/>
    <col min="11" max="11" width="5.7109375" style="1" hidden="1" customWidth="1"/>
    <col min="12" max="12" width="8.7109375" style="1" hidden="1" customWidth="1"/>
    <col min="13" max="13" width="14.42578125" style="1" customWidth="1"/>
    <col min="14" max="14" width="17.7109375" style="1" bestFit="1" customWidth="1"/>
    <col min="15" max="16" width="2.42578125" style="1" customWidth="1"/>
    <col min="17" max="17" width="7.7109375" style="1" customWidth="1"/>
    <col min="18" max="18" width="0.7109375" style="5" customWidth="1"/>
    <col min="19" max="19" width="1" style="1" customWidth="1"/>
    <col min="20" max="20" width="1.42578125" style="1" customWidth="1"/>
    <col min="21" max="21" width="1.140625" style="5" customWidth="1"/>
    <col min="22" max="22" width="20.7109375" style="1" customWidth="1"/>
    <col min="23" max="26" width="7.7109375" style="1" customWidth="1"/>
    <col min="27" max="28" width="5.7109375" style="1" hidden="1" customWidth="1"/>
    <col min="29" max="29" width="10.7109375" style="1" customWidth="1"/>
    <col min="30" max="30" width="20.7109375" style="1" customWidth="1"/>
    <col min="31" max="31" width="9.140625" style="2" customWidth="1"/>
    <col min="32" max="252" width="9.140625" style="1" customWidth="1"/>
    <col min="253" max="16384" width="11.42578125" style="1"/>
  </cols>
  <sheetData>
    <row r="1" spans="2:31" ht="12.75" thickBot="1" x14ac:dyDescent="0.25"/>
    <row r="2" spans="2:31" s="10" customFormat="1" ht="26.25" customHeight="1" x14ac:dyDescent="0.2">
      <c r="B2" s="278"/>
      <c r="C2" s="279"/>
      <c r="D2" s="275" t="s">
        <v>0</v>
      </c>
      <c r="E2" s="251"/>
      <c r="F2" s="251"/>
      <c r="G2" s="251"/>
      <c r="H2" s="251"/>
      <c r="I2" s="251"/>
      <c r="J2" s="251"/>
      <c r="K2" s="53"/>
      <c r="L2" s="53"/>
      <c r="M2" s="284" t="str">
        <f>Proyecto!K2</f>
        <v>Código: GC-F-015</v>
      </c>
      <c r="N2" s="244"/>
      <c r="O2" s="244"/>
      <c r="P2" s="245"/>
      <c r="Q2" s="67"/>
      <c r="R2" s="9"/>
      <c r="S2" s="9"/>
      <c r="T2" s="9" t="s">
        <v>116</v>
      </c>
      <c r="U2" s="12"/>
      <c r="V2" s="67"/>
      <c r="W2" s="67"/>
      <c r="X2" s="67"/>
      <c r="Y2" s="67"/>
      <c r="Z2" s="67"/>
      <c r="AA2" s="67"/>
      <c r="AB2" s="67"/>
      <c r="AC2" s="67"/>
      <c r="AD2" s="67"/>
      <c r="AE2" s="13"/>
    </row>
    <row r="3" spans="2:31" s="10" customFormat="1" ht="23.25" customHeight="1" x14ac:dyDescent="0.2">
      <c r="B3" s="280"/>
      <c r="C3" s="281"/>
      <c r="D3" s="276" t="s">
        <v>2</v>
      </c>
      <c r="E3" s="254"/>
      <c r="F3" s="254"/>
      <c r="G3" s="254"/>
      <c r="H3" s="254"/>
      <c r="I3" s="254"/>
      <c r="J3" s="254"/>
      <c r="K3" s="52"/>
      <c r="L3" s="52"/>
      <c r="M3" s="285" t="str">
        <f>Proyecto!K3</f>
        <v>Fecha: 17 de septiembre de 2014</v>
      </c>
      <c r="N3" s="246"/>
      <c r="O3" s="246"/>
      <c r="P3" s="247"/>
      <c r="Q3" s="67"/>
      <c r="R3" s="9"/>
      <c r="S3" s="9"/>
      <c r="T3" s="9" t="s">
        <v>117</v>
      </c>
      <c r="U3" s="12"/>
      <c r="V3" s="67"/>
      <c r="W3" s="67"/>
      <c r="X3" s="67"/>
      <c r="Y3" s="67"/>
      <c r="Z3" s="67"/>
      <c r="AA3" s="67"/>
      <c r="AB3" s="67"/>
      <c r="AC3" s="67"/>
      <c r="AD3" s="67"/>
      <c r="AE3" s="13"/>
    </row>
    <row r="4" spans="2:31" s="10" customFormat="1" ht="24" customHeight="1" x14ac:dyDescent="0.2">
      <c r="B4" s="280"/>
      <c r="C4" s="281"/>
      <c r="D4" s="276" t="s">
        <v>4</v>
      </c>
      <c r="E4" s="254"/>
      <c r="F4" s="254"/>
      <c r="G4" s="254"/>
      <c r="H4" s="254"/>
      <c r="I4" s="254"/>
      <c r="J4" s="254"/>
      <c r="K4" s="52"/>
      <c r="L4" s="52"/>
      <c r="M4" s="285" t="str">
        <f>Proyecto!K4</f>
        <v>Versión 001</v>
      </c>
      <c r="N4" s="246"/>
      <c r="O4" s="246"/>
      <c r="P4" s="247"/>
      <c r="Q4" s="67"/>
      <c r="R4" s="9"/>
      <c r="S4" s="67"/>
      <c r="T4" s="9" t="s">
        <v>118</v>
      </c>
      <c r="U4" s="12"/>
      <c r="V4" s="67"/>
      <c r="W4" s="67"/>
      <c r="X4" s="67"/>
      <c r="Y4" s="67"/>
      <c r="Z4" s="67"/>
      <c r="AA4" s="67"/>
      <c r="AB4" s="67"/>
      <c r="AC4" s="67"/>
      <c r="AD4" s="67"/>
      <c r="AE4" s="13"/>
    </row>
    <row r="5" spans="2:31" s="10" customFormat="1" ht="22.5" customHeight="1" thickBot="1" x14ac:dyDescent="0.25">
      <c r="B5" s="282"/>
      <c r="C5" s="283"/>
      <c r="D5" s="277" t="s">
        <v>6</v>
      </c>
      <c r="E5" s="257"/>
      <c r="F5" s="257"/>
      <c r="G5" s="257"/>
      <c r="H5" s="257"/>
      <c r="I5" s="257"/>
      <c r="J5" s="257"/>
      <c r="K5" s="54"/>
      <c r="L5" s="54"/>
      <c r="M5" s="286" t="s">
        <v>119</v>
      </c>
      <c r="N5" s="248"/>
      <c r="O5" s="248"/>
      <c r="P5" s="249"/>
      <c r="Q5" s="67"/>
      <c r="R5" s="9"/>
      <c r="S5" s="67"/>
      <c r="T5" s="9" t="s">
        <v>120</v>
      </c>
      <c r="U5" s="9"/>
      <c r="V5" s="67"/>
      <c r="W5" s="67"/>
      <c r="X5" s="67"/>
      <c r="Y5" s="67"/>
      <c r="Z5" s="67"/>
      <c r="AA5" s="67"/>
      <c r="AB5" s="67"/>
      <c r="AC5" s="67"/>
      <c r="AD5" s="67"/>
      <c r="AE5" s="13"/>
    </row>
    <row r="6" spans="2:31" ht="5.25" customHeight="1" x14ac:dyDescent="0.2">
      <c r="B6" s="23"/>
      <c r="C6" s="23"/>
      <c r="D6" s="23"/>
      <c r="E6" s="23"/>
      <c r="F6" s="23"/>
      <c r="G6" s="23"/>
      <c r="H6" s="23"/>
      <c r="I6" s="23"/>
      <c r="J6" s="23"/>
      <c r="K6" s="23"/>
      <c r="L6" s="23"/>
      <c r="M6" s="23"/>
      <c r="N6" s="23"/>
      <c r="O6" s="23"/>
      <c r="P6" s="23"/>
      <c r="T6" s="5"/>
    </row>
    <row r="7" spans="2:31" ht="29.25" customHeight="1" x14ac:dyDescent="0.2">
      <c r="B7" s="140" t="s">
        <v>8</v>
      </c>
      <c r="C7" s="140"/>
      <c r="D7" s="206" t="str">
        <f>Proyecto!$E$7</f>
        <v>Uso y apropiación del Tesauro</v>
      </c>
      <c r="E7" s="206"/>
      <c r="F7" s="206"/>
      <c r="G7" s="206"/>
      <c r="H7" s="206"/>
      <c r="I7" s="206"/>
      <c r="J7" s="206"/>
      <c r="K7" s="206"/>
      <c r="L7" s="206"/>
      <c r="M7" s="206"/>
      <c r="N7" s="206"/>
      <c r="O7" s="206"/>
      <c r="P7" s="206"/>
      <c r="AE7" s="1"/>
    </row>
    <row r="8" spans="2:31" ht="6.75" customHeight="1" x14ac:dyDescent="0.2">
      <c r="B8" s="6"/>
      <c r="C8" s="6"/>
      <c r="D8" s="7"/>
      <c r="E8" s="7"/>
      <c r="F8" s="7"/>
      <c r="G8" s="7"/>
      <c r="H8" s="7"/>
      <c r="I8" s="7"/>
      <c r="J8" s="7"/>
      <c r="K8" s="7"/>
      <c r="L8" s="7"/>
      <c r="M8" s="7"/>
      <c r="N8" s="7"/>
      <c r="O8" s="7"/>
      <c r="P8" s="7"/>
      <c r="AE8" s="1"/>
    </row>
    <row r="10" spans="2:31" ht="21.95" customHeight="1" x14ac:dyDescent="0.2">
      <c r="B10" s="194" t="s">
        <v>121</v>
      </c>
      <c r="C10" s="194"/>
      <c r="D10" s="194"/>
      <c r="E10" s="194"/>
      <c r="F10" s="194"/>
      <c r="G10" s="194"/>
      <c r="H10" s="194"/>
      <c r="I10" s="194"/>
      <c r="J10" s="194"/>
      <c r="K10" s="194"/>
      <c r="L10" s="194"/>
      <c r="M10" s="194"/>
      <c r="N10" s="194"/>
      <c r="O10" s="194"/>
      <c r="P10" s="194"/>
    </row>
    <row r="11" spans="2:31" ht="21.95" customHeight="1" x14ac:dyDescent="0.2">
      <c r="B11" s="195" t="s">
        <v>122</v>
      </c>
      <c r="C11" s="195"/>
      <c r="D11" s="195"/>
      <c r="E11" s="195"/>
      <c r="F11" s="68" t="s">
        <v>123</v>
      </c>
      <c r="G11" s="195" t="s">
        <v>124</v>
      </c>
      <c r="H11" s="195"/>
      <c r="I11" s="195"/>
      <c r="J11" s="195"/>
      <c r="K11" s="59"/>
      <c r="L11" s="59"/>
      <c r="M11" s="195" t="s">
        <v>125</v>
      </c>
      <c r="N11" s="195"/>
      <c r="O11" s="195"/>
      <c r="P11" s="195"/>
    </row>
    <row r="12" spans="2:31" ht="72.75" customHeight="1" x14ac:dyDescent="0.2">
      <c r="B12" s="209" t="s">
        <v>188</v>
      </c>
      <c r="C12" s="209"/>
      <c r="D12" s="209"/>
      <c r="E12" s="209"/>
      <c r="F12" s="107" t="s">
        <v>118</v>
      </c>
      <c r="G12" s="269" t="s">
        <v>229</v>
      </c>
      <c r="H12" s="270"/>
      <c r="I12" s="270"/>
      <c r="J12" s="271"/>
      <c r="K12" s="124"/>
      <c r="L12" s="124"/>
      <c r="M12" s="272" t="s">
        <v>231</v>
      </c>
      <c r="N12" s="273"/>
      <c r="O12" s="273"/>
      <c r="P12" s="274"/>
    </row>
    <row r="13" spans="2:31" ht="72.75" customHeight="1" x14ac:dyDescent="0.2">
      <c r="B13" s="209" t="s">
        <v>249</v>
      </c>
      <c r="C13" s="209"/>
      <c r="D13" s="209"/>
      <c r="E13" s="209"/>
      <c r="F13" s="107" t="s">
        <v>117</v>
      </c>
      <c r="G13" s="269" t="s">
        <v>250</v>
      </c>
      <c r="H13" s="270"/>
      <c r="I13" s="270"/>
      <c r="J13" s="271"/>
      <c r="K13" s="123"/>
      <c r="L13" s="123"/>
      <c r="M13" s="272" t="s">
        <v>231</v>
      </c>
      <c r="N13" s="273"/>
      <c r="O13" s="273"/>
      <c r="P13" s="274"/>
    </row>
    <row r="14" spans="2:31" ht="76.5" customHeight="1" x14ac:dyDescent="0.2">
      <c r="B14" s="209" t="s">
        <v>189</v>
      </c>
      <c r="C14" s="209"/>
      <c r="D14" s="209"/>
      <c r="E14" s="209"/>
      <c r="F14" s="107" t="s">
        <v>117</v>
      </c>
      <c r="G14" s="269" t="s">
        <v>228</v>
      </c>
      <c r="H14" s="270"/>
      <c r="I14" s="270"/>
      <c r="J14" s="271"/>
      <c r="K14" s="124"/>
      <c r="L14" s="124"/>
      <c r="M14" s="272" t="s">
        <v>230</v>
      </c>
      <c r="N14" s="273"/>
      <c r="O14" s="273"/>
      <c r="P14" s="274"/>
    </row>
    <row r="15" spans="2:31" ht="15.75" x14ac:dyDescent="0.2">
      <c r="B15" s="125"/>
      <c r="C15" s="125"/>
      <c r="D15" s="125"/>
      <c r="E15" s="125"/>
      <c r="F15" s="125"/>
      <c r="G15" s="125"/>
      <c r="H15" s="125"/>
      <c r="I15" s="125"/>
      <c r="J15" s="125"/>
      <c r="K15" s="125"/>
      <c r="L15" s="125"/>
      <c r="M15" s="125"/>
      <c r="N15" s="125"/>
      <c r="O15" s="125"/>
      <c r="P15" s="125"/>
    </row>
    <row r="16" spans="2:31" ht="21.95" customHeight="1" x14ac:dyDescent="0.2">
      <c r="B16" s="194" t="s">
        <v>126</v>
      </c>
      <c r="C16" s="194"/>
      <c r="D16" s="194"/>
      <c r="E16" s="194"/>
      <c r="F16" s="194"/>
      <c r="G16" s="194"/>
      <c r="H16" s="194"/>
      <c r="I16" s="194"/>
      <c r="J16" s="194"/>
      <c r="K16" s="194"/>
      <c r="L16" s="194"/>
      <c r="M16" s="194"/>
      <c r="N16" s="194"/>
      <c r="O16" s="194"/>
      <c r="P16" s="194"/>
    </row>
  </sheetData>
  <mergeCells count="25">
    <mergeCell ref="D2:J2"/>
    <mergeCell ref="D3:J3"/>
    <mergeCell ref="D4:J4"/>
    <mergeCell ref="D5:J5"/>
    <mergeCell ref="B10:P10"/>
    <mergeCell ref="B2:C5"/>
    <mergeCell ref="M2:P2"/>
    <mergeCell ref="M3:P3"/>
    <mergeCell ref="M4:P4"/>
    <mergeCell ref="M5:P5"/>
    <mergeCell ref="B7:C7"/>
    <mergeCell ref="D7:P7"/>
    <mergeCell ref="B14:E14"/>
    <mergeCell ref="G14:J14"/>
    <mergeCell ref="M14:P14"/>
    <mergeCell ref="B16:P16"/>
    <mergeCell ref="B11:E11"/>
    <mergeCell ref="G11:J11"/>
    <mergeCell ref="M11:P11"/>
    <mergeCell ref="B12:E12"/>
    <mergeCell ref="G12:J12"/>
    <mergeCell ref="M12:P12"/>
    <mergeCell ref="B13:E13"/>
    <mergeCell ref="G13:J13"/>
    <mergeCell ref="M13:P13"/>
  </mergeCells>
  <conditionalFormatting sqref="F14">
    <cfRule type="containsText" dxfId="11" priority="9" operator="containsText" text="Extremo">
      <formula>NOT(ISERROR(SEARCH("Extremo",F14)))</formula>
    </cfRule>
    <cfRule type="containsText" dxfId="10" priority="10" operator="containsText" text="Alto">
      <formula>NOT(ISERROR(SEARCH("Alto",F14)))</formula>
    </cfRule>
    <cfRule type="containsText" dxfId="9" priority="11" operator="containsText" text="Medio">
      <formula>NOT(ISERROR(SEARCH("Medio",F14)))</formula>
    </cfRule>
    <cfRule type="containsText" dxfId="8" priority="12" operator="containsText" text="Bajo">
      <formula>NOT(ISERROR(SEARCH("Bajo",F14)))</formula>
    </cfRule>
  </conditionalFormatting>
  <conditionalFormatting sqref="F12">
    <cfRule type="containsText" dxfId="7" priority="5" operator="containsText" text="Extremo">
      <formula>NOT(ISERROR(SEARCH("Extremo",F12)))</formula>
    </cfRule>
    <cfRule type="containsText" dxfId="6" priority="6" operator="containsText" text="Alto">
      <formula>NOT(ISERROR(SEARCH("Alto",F12)))</formula>
    </cfRule>
    <cfRule type="containsText" dxfId="5" priority="7" operator="containsText" text="Medio">
      <formula>NOT(ISERROR(SEARCH("Medio",F12)))</formula>
    </cfRule>
    <cfRule type="containsText" dxfId="4" priority="8" operator="containsText" text="Bajo">
      <formula>NOT(ISERROR(SEARCH("Bajo",F12)))</formula>
    </cfRule>
  </conditionalFormatting>
  <conditionalFormatting sqref="F13">
    <cfRule type="containsText" dxfId="3" priority="1" operator="containsText" text="Extremo">
      <formula>NOT(ISERROR(SEARCH("Extremo",F13)))</formula>
    </cfRule>
    <cfRule type="containsText" dxfId="2" priority="2" operator="containsText" text="Alto">
      <formula>NOT(ISERROR(SEARCH("Alto",F13)))</formula>
    </cfRule>
    <cfRule type="containsText" dxfId="1" priority="3" operator="containsText" text="Medio">
      <formula>NOT(ISERROR(SEARCH("Medio",F13)))</formula>
    </cfRule>
    <cfRule type="containsText" dxfId="0" priority="4" operator="containsText" text="Bajo">
      <formula>NOT(ISERROR(SEARCH("Bajo",F13)))</formula>
    </cfRule>
  </conditionalFormatting>
  <dataValidations count="2">
    <dataValidation type="whole" allowBlank="1" showInputMessage="1" showErrorMessage="1" sqref="O17:P65503 O9:P9 O15:P15 G15:M15 G17:M65503 G9:M9 W9:AC65503 Q9:U65503">
      <formula1>1</formula1>
      <formula2>5</formula2>
    </dataValidation>
    <dataValidation type="list" allowBlank="1" showInputMessage="1" showErrorMessage="1" sqref="F12:F14">
      <formula1>$T$2:$T$5</formula1>
    </dataValidation>
  </dataValidations>
  <printOptions horizontalCentered="1"/>
  <pageMargins left="0.39370078740157483" right="0.39370078740157483" top="0.74803149606299213" bottom="0.74803149606299213" header="0.31496062992125984" footer="0.31496062992125984"/>
  <pageSetup paperSize="5" scale="97" fitToHeight="0" orientation="landscape" r:id="rId1"/>
  <headerFooter>
    <oddHeader>&amp;A</oddHead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Q23"/>
  <sheetViews>
    <sheetView topLeftCell="B1" workbookViewId="0">
      <selection activeCell="Q24" sqref="Q24"/>
    </sheetView>
  </sheetViews>
  <sheetFormatPr baseColWidth="10" defaultColWidth="11.42578125" defaultRowHeight="12.75" x14ac:dyDescent="0.2"/>
  <cols>
    <col min="1" max="1" width="15.140625" customWidth="1"/>
    <col min="2" max="2" width="3.85546875" customWidth="1"/>
    <col min="3" max="3" width="18.140625" bestFit="1" customWidth="1"/>
    <col min="4" max="4" width="2.42578125" customWidth="1"/>
    <col min="5" max="5" width="20.140625" bestFit="1" customWidth="1"/>
    <col min="6" max="6" width="1.42578125" customWidth="1"/>
    <col min="7" max="7" width="12.85546875" bestFit="1" customWidth="1"/>
    <col min="8" max="8" width="2" customWidth="1"/>
    <col min="9" max="9" width="14.42578125" bestFit="1" customWidth="1"/>
    <col min="10" max="10" width="1.42578125" customWidth="1"/>
    <col min="11" max="11" width="20.42578125" bestFit="1" customWidth="1"/>
    <col min="12" max="12" width="3" customWidth="1"/>
    <col min="13" max="13" width="29.140625" bestFit="1" customWidth="1"/>
    <col min="14" max="14" width="2.42578125" customWidth="1"/>
    <col min="15" max="15" width="19.140625" bestFit="1" customWidth="1"/>
    <col min="16" max="16" width="5" customWidth="1"/>
  </cols>
  <sheetData>
    <row r="4" spans="1:17" x14ac:dyDescent="0.2">
      <c r="A4" s="19" t="s">
        <v>127</v>
      </c>
      <c r="C4" s="19" t="s">
        <v>128</v>
      </c>
      <c r="E4" s="19" t="s">
        <v>129</v>
      </c>
      <c r="G4" s="19" t="s">
        <v>130</v>
      </c>
      <c r="I4" s="19" t="s">
        <v>131</v>
      </c>
      <c r="K4" s="19" t="s">
        <v>132</v>
      </c>
      <c r="M4" s="19"/>
      <c r="O4" s="19" t="s">
        <v>133</v>
      </c>
      <c r="Q4" s="19" t="s">
        <v>34</v>
      </c>
    </row>
    <row r="5" spans="1:17" x14ac:dyDescent="0.2">
      <c r="A5" t="s">
        <v>26</v>
      </c>
      <c r="C5" s="18" t="s">
        <v>37</v>
      </c>
      <c r="E5" s="18" t="s">
        <v>39</v>
      </c>
      <c r="G5" s="18" t="s">
        <v>57</v>
      </c>
      <c r="I5" s="18" t="s">
        <v>58</v>
      </c>
      <c r="K5" s="18" t="s">
        <v>75</v>
      </c>
      <c r="M5" t="s">
        <v>134</v>
      </c>
      <c r="O5" s="18" t="s">
        <v>135</v>
      </c>
      <c r="Q5" t="s">
        <v>136</v>
      </c>
    </row>
    <row r="6" spans="1:17" x14ac:dyDescent="0.2">
      <c r="A6" t="s">
        <v>27</v>
      </c>
      <c r="C6" s="18" t="s">
        <v>137</v>
      </c>
      <c r="E6" s="18" t="s">
        <v>138</v>
      </c>
      <c r="G6" s="18" t="s">
        <v>59</v>
      </c>
      <c r="I6" s="18" t="s">
        <v>76</v>
      </c>
      <c r="K6" s="18" t="s">
        <v>77</v>
      </c>
      <c r="M6" t="s">
        <v>44</v>
      </c>
      <c r="O6" s="18" t="s">
        <v>139</v>
      </c>
      <c r="Q6" t="s">
        <v>140</v>
      </c>
    </row>
    <row r="7" spans="1:17" x14ac:dyDescent="0.2">
      <c r="C7" s="18" t="s">
        <v>141</v>
      </c>
      <c r="G7" s="18" t="s">
        <v>142</v>
      </c>
      <c r="K7" s="20" t="s">
        <v>143</v>
      </c>
      <c r="O7" s="20" t="s">
        <v>144</v>
      </c>
      <c r="Q7" t="s">
        <v>145</v>
      </c>
    </row>
    <row r="8" spans="1:17" x14ac:dyDescent="0.2">
      <c r="O8" s="20" t="s">
        <v>86</v>
      </c>
      <c r="Q8" t="s">
        <v>38</v>
      </c>
    </row>
    <row r="9" spans="1:17" x14ac:dyDescent="0.2">
      <c r="O9" s="20" t="s">
        <v>146</v>
      </c>
      <c r="Q9" t="s">
        <v>147</v>
      </c>
    </row>
    <row r="10" spans="1:17" x14ac:dyDescent="0.2">
      <c r="O10" s="20" t="s">
        <v>148</v>
      </c>
      <c r="Q10" t="s">
        <v>149</v>
      </c>
    </row>
    <row r="11" spans="1:17" x14ac:dyDescent="0.2">
      <c r="O11" s="20" t="s">
        <v>150</v>
      </c>
      <c r="Q11" t="s">
        <v>151</v>
      </c>
    </row>
    <row r="12" spans="1:17" x14ac:dyDescent="0.2">
      <c r="Q12" t="s">
        <v>152</v>
      </c>
    </row>
    <row r="14" spans="1:17" x14ac:dyDescent="0.2">
      <c r="Q14" s="19" t="s">
        <v>153</v>
      </c>
    </row>
    <row r="15" spans="1:17" x14ac:dyDescent="0.2">
      <c r="Q15" t="s">
        <v>136</v>
      </c>
    </row>
    <row r="16" spans="1:17" x14ac:dyDescent="0.2">
      <c r="Q16" t="s">
        <v>140</v>
      </c>
    </row>
    <row r="17" spans="17:17" x14ac:dyDescent="0.2">
      <c r="Q17" t="s">
        <v>145</v>
      </c>
    </row>
    <row r="18" spans="17:17" x14ac:dyDescent="0.2">
      <c r="Q18" t="s">
        <v>38</v>
      </c>
    </row>
    <row r="19" spans="17:17" x14ac:dyDescent="0.2">
      <c r="Q19" t="s">
        <v>147</v>
      </c>
    </row>
    <row r="20" spans="17:17" x14ac:dyDescent="0.2">
      <c r="Q20" t="s">
        <v>149</v>
      </c>
    </row>
    <row r="21" spans="17:17" x14ac:dyDescent="0.2">
      <c r="Q21" t="s">
        <v>151</v>
      </c>
    </row>
    <row r="22" spans="17:17" x14ac:dyDescent="0.2">
      <c r="Q22" t="s">
        <v>152</v>
      </c>
    </row>
    <row r="23" spans="17:17" x14ac:dyDescent="0.2">
      <c r="Q23" s="18" t="s">
        <v>87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AE20"/>
  <sheetViews>
    <sheetView showGridLines="0" zoomScale="90" zoomScaleNormal="90" workbookViewId="0">
      <selection activeCell="E19" sqref="E19:P20"/>
    </sheetView>
  </sheetViews>
  <sheetFormatPr baseColWidth="10" defaultColWidth="11.42578125" defaultRowHeight="12" x14ac:dyDescent="0.2"/>
  <cols>
    <col min="1" max="1" width="2.42578125" style="1" customWidth="1"/>
    <col min="2" max="2" width="14.42578125" style="1" customWidth="1"/>
    <col min="3" max="3" width="14.140625" style="1" customWidth="1"/>
    <col min="4" max="4" width="14.42578125" style="1" customWidth="1"/>
    <col min="5" max="5" width="17.140625" style="1" customWidth="1"/>
    <col min="6" max="6" width="23.140625" style="1" customWidth="1"/>
    <col min="7" max="8" width="20.28515625" style="1" customWidth="1"/>
    <col min="9" max="10" width="5.7109375" style="1" customWidth="1"/>
    <col min="11" max="11" width="5.7109375" style="1" hidden="1" customWidth="1"/>
    <col min="12" max="12" width="8.7109375" style="1" hidden="1" customWidth="1"/>
    <col min="13" max="13" width="14.42578125" style="1" customWidth="1"/>
    <col min="14" max="14" width="17.7109375" style="1" bestFit="1" customWidth="1"/>
    <col min="15" max="16" width="2.42578125" style="1" customWidth="1"/>
    <col min="17" max="17" width="7.7109375" style="1" customWidth="1"/>
    <col min="18" max="18" width="0.7109375" style="5" customWidth="1"/>
    <col min="19" max="19" width="1" style="1" customWidth="1"/>
    <col min="20" max="20" width="1.42578125" style="1" customWidth="1"/>
    <col min="21" max="21" width="1.140625" style="5" customWidth="1"/>
    <col min="22" max="22" width="20.7109375" style="1" customWidth="1"/>
    <col min="23" max="26" width="7.7109375" style="1" customWidth="1"/>
    <col min="27" max="28" width="5.7109375" style="1" hidden="1" customWidth="1"/>
    <col min="29" max="29" width="10.7109375" style="1" customWidth="1"/>
    <col min="30" max="30" width="20.7109375" style="1" customWidth="1"/>
    <col min="31" max="31" width="9.140625" style="2" customWidth="1"/>
    <col min="32" max="252" width="9.140625" style="1" customWidth="1"/>
    <col min="253" max="16384" width="11.42578125" style="1"/>
  </cols>
  <sheetData>
    <row r="1" spans="2:31" ht="12.75" thickBot="1" x14ac:dyDescent="0.25"/>
    <row r="2" spans="2:31" s="10" customFormat="1" ht="26.25" customHeight="1" x14ac:dyDescent="0.2">
      <c r="B2" s="151"/>
      <c r="C2" s="152"/>
      <c r="D2" s="153" t="s">
        <v>0</v>
      </c>
      <c r="E2" s="154"/>
      <c r="F2" s="154"/>
      <c r="G2" s="154"/>
      <c r="H2" s="154"/>
      <c r="I2" s="154"/>
      <c r="J2" s="155"/>
      <c r="K2" s="141" t="s">
        <v>1</v>
      </c>
      <c r="L2" s="171"/>
      <c r="M2" s="141" t="str">
        <f>Proyecto!K2</f>
        <v>Código: GC-F-015</v>
      </c>
      <c r="N2" s="166"/>
      <c r="O2" s="166"/>
      <c r="P2" s="142"/>
      <c r="Q2" s="67"/>
      <c r="R2" s="9"/>
      <c r="S2" s="9"/>
      <c r="T2" s="9"/>
      <c r="U2" s="12"/>
      <c r="V2" s="67"/>
      <c r="W2" s="67"/>
      <c r="X2" s="67"/>
      <c r="Y2" s="67"/>
      <c r="Z2" s="67"/>
      <c r="AA2" s="67"/>
      <c r="AB2" s="67"/>
      <c r="AC2" s="67"/>
      <c r="AD2" s="67"/>
      <c r="AE2" s="13"/>
    </row>
    <row r="3" spans="2:31" s="10" customFormat="1" ht="23.25" customHeight="1" x14ac:dyDescent="0.2">
      <c r="B3" s="147"/>
      <c r="C3" s="148"/>
      <c r="D3" s="156" t="s">
        <v>2</v>
      </c>
      <c r="E3" s="157"/>
      <c r="F3" s="157"/>
      <c r="G3" s="157"/>
      <c r="H3" s="157"/>
      <c r="I3" s="157"/>
      <c r="J3" s="158"/>
      <c r="K3" s="143" t="s">
        <v>3</v>
      </c>
      <c r="L3" s="172"/>
      <c r="M3" s="167" t="str">
        <f>Proyecto!K3</f>
        <v>Fecha: 17 de septiembre de 2014</v>
      </c>
      <c r="N3" s="168"/>
      <c r="O3" s="168"/>
      <c r="P3" s="169"/>
      <c r="Q3" s="67"/>
      <c r="R3" s="9"/>
      <c r="S3" s="9"/>
      <c r="T3" s="9"/>
      <c r="U3" s="12"/>
      <c r="V3" s="67"/>
      <c r="W3" s="67"/>
      <c r="X3" s="67"/>
      <c r="Y3" s="67"/>
      <c r="Z3" s="67"/>
      <c r="AA3" s="67"/>
      <c r="AB3" s="67"/>
      <c r="AC3" s="67"/>
      <c r="AD3" s="67"/>
      <c r="AE3" s="13"/>
    </row>
    <row r="4" spans="2:31" s="10" customFormat="1" ht="24" customHeight="1" x14ac:dyDescent="0.2">
      <c r="B4" s="147"/>
      <c r="C4" s="148"/>
      <c r="D4" s="156" t="s">
        <v>4</v>
      </c>
      <c r="E4" s="157"/>
      <c r="F4" s="157"/>
      <c r="G4" s="157"/>
      <c r="H4" s="157"/>
      <c r="I4" s="157"/>
      <c r="J4" s="158"/>
      <c r="K4" s="143" t="s">
        <v>5</v>
      </c>
      <c r="L4" s="172"/>
      <c r="M4" s="143" t="str">
        <f>Proyecto!K4</f>
        <v>Versión 001</v>
      </c>
      <c r="N4" s="170"/>
      <c r="O4" s="170"/>
      <c r="P4" s="144"/>
      <c r="Q4" s="67"/>
      <c r="R4" s="9"/>
      <c r="S4" s="67"/>
      <c r="T4" s="67"/>
      <c r="U4" s="12"/>
      <c r="V4" s="67"/>
      <c r="W4" s="67"/>
      <c r="X4" s="67"/>
      <c r="Y4" s="67"/>
      <c r="Z4" s="67"/>
      <c r="AA4" s="67"/>
      <c r="AB4" s="67"/>
      <c r="AC4" s="67"/>
      <c r="AD4" s="67"/>
      <c r="AE4" s="13"/>
    </row>
    <row r="5" spans="2:31" s="10" customFormat="1" ht="22.5" customHeight="1" thickBot="1" x14ac:dyDescent="0.25">
      <c r="B5" s="149"/>
      <c r="C5" s="150"/>
      <c r="D5" s="159" t="s">
        <v>6</v>
      </c>
      <c r="E5" s="160"/>
      <c r="F5" s="160"/>
      <c r="G5" s="160"/>
      <c r="H5" s="160"/>
      <c r="I5" s="160"/>
      <c r="J5" s="161"/>
      <c r="K5" s="145" t="s">
        <v>20</v>
      </c>
      <c r="L5" s="173"/>
      <c r="M5" s="174" t="s">
        <v>21</v>
      </c>
      <c r="N5" s="175"/>
      <c r="O5" s="175"/>
      <c r="P5" s="176"/>
      <c r="Q5" s="67"/>
      <c r="R5" s="9"/>
      <c r="S5" s="67"/>
      <c r="T5" s="67"/>
      <c r="U5" s="9"/>
      <c r="V5" s="67"/>
      <c r="W5" s="67"/>
      <c r="X5" s="67"/>
      <c r="Y5" s="67"/>
      <c r="Z5" s="67"/>
      <c r="AA5" s="67"/>
      <c r="AB5" s="67"/>
      <c r="AC5" s="67"/>
      <c r="AD5" s="67"/>
      <c r="AE5" s="13"/>
    </row>
    <row r="6" spans="2:31" ht="5.25" customHeight="1" x14ac:dyDescent="0.2">
      <c r="B6" s="23"/>
      <c r="C6" s="23"/>
      <c r="D6" s="23"/>
      <c r="E6" s="23"/>
      <c r="F6" s="23"/>
      <c r="G6" s="23"/>
      <c r="H6" s="23"/>
      <c r="I6" s="23"/>
      <c r="J6" s="23"/>
      <c r="K6" s="23"/>
      <c r="L6" s="23"/>
      <c r="M6" s="23"/>
      <c r="N6" s="23"/>
      <c r="O6" s="23"/>
      <c r="P6" s="23"/>
    </row>
    <row r="7" spans="2:31" ht="33.75" customHeight="1" x14ac:dyDescent="0.2">
      <c r="B7" s="140" t="s">
        <v>8</v>
      </c>
      <c r="C7" s="140"/>
      <c r="D7" s="177" t="str">
        <f>+Proyecto!E7</f>
        <v>Uso y apropiación del Tesauro</v>
      </c>
      <c r="E7" s="177"/>
      <c r="F7" s="177"/>
      <c r="G7" s="177"/>
      <c r="H7" s="177"/>
      <c r="I7" s="177"/>
      <c r="J7" s="177"/>
      <c r="K7" s="177"/>
      <c r="L7" s="177"/>
      <c r="M7" s="177"/>
      <c r="N7" s="177"/>
      <c r="O7" s="177"/>
      <c r="P7" s="177"/>
      <c r="AE7" s="1"/>
    </row>
    <row r="8" spans="2:31" ht="6.75" customHeight="1" x14ac:dyDescent="0.2">
      <c r="B8" s="6"/>
      <c r="C8" s="6"/>
      <c r="D8" s="95"/>
      <c r="E8" s="95"/>
      <c r="F8" s="95"/>
      <c r="G8" s="95"/>
      <c r="H8" s="95"/>
      <c r="I8" s="95"/>
      <c r="J8" s="95"/>
      <c r="K8" s="95"/>
      <c r="L8" s="95"/>
      <c r="M8" s="95"/>
      <c r="N8" s="95"/>
      <c r="O8" s="95"/>
      <c r="P8" s="95"/>
      <c r="AE8" s="1"/>
    </row>
    <row r="9" spans="2:31" ht="39.75" customHeight="1" x14ac:dyDescent="0.2">
      <c r="B9" s="181" t="s">
        <v>22</v>
      </c>
      <c r="C9" s="182"/>
      <c r="D9" s="178" t="s">
        <v>159</v>
      </c>
      <c r="E9" s="179"/>
      <c r="F9" s="179"/>
      <c r="G9" s="179"/>
      <c r="H9" s="179"/>
      <c r="I9" s="179"/>
      <c r="J9" s="179"/>
      <c r="K9" s="179"/>
      <c r="L9" s="179"/>
      <c r="M9" s="179"/>
      <c r="N9" s="179"/>
      <c r="O9" s="179"/>
      <c r="P9" s="180"/>
      <c r="AE9" s="1"/>
    </row>
    <row r="10" spans="2:31" customFormat="1" ht="7.5" customHeight="1" x14ac:dyDescent="0.2">
      <c r="D10" s="96"/>
      <c r="E10" s="96"/>
      <c r="F10" s="96"/>
      <c r="G10" s="96"/>
      <c r="H10" s="96"/>
      <c r="I10" s="96"/>
      <c r="J10" s="96"/>
      <c r="K10" s="96"/>
      <c r="L10" s="96"/>
      <c r="M10" s="96"/>
      <c r="N10" s="96"/>
      <c r="O10" s="96"/>
      <c r="P10" s="96"/>
    </row>
    <row r="11" spans="2:31" ht="44.25" customHeight="1" x14ac:dyDescent="0.2">
      <c r="B11" s="181" t="s">
        <v>23</v>
      </c>
      <c r="C11" s="182"/>
      <c r="D11" s="178" t="s">
        <v>235</v>
      </c>
      <c r="E11" s="179"/>
      <c r="F11" s="179"/>
      <c r="G11" s="179"/>
      <c r="H11" s="179"/>
      <c r="I11" s="179"/>
      <c r="J11" s="179"/>
      <c r="K11" s="179"/>
      <c r="L11" s="179"/>
      <c r="M11" s="179"/>
      <c r="N11" s="179"/>
      <c r="O11" s="179"/>
      <c r="P11" s="180"/>
      <c r="AE11" s="1"/>
    </row>
    <row r="12" spans="2:31" s="3" customFormat="1" ht="5.25" customHeight="1" x14ac:dyDescent="0.2">
      <c r="B12" s="8"/>
      <c r="C12" s="8"/>
      <c r="D12" s="71"/>
      <c r="E12" s="71"/>
      <c r="F12" s="71"/>
      <c r="G12" s="71"/>
      <c r="H12" s="71"/>
      <c r="I12" s="71"/>
      <c r="J12" s="71"/>
      <c r="K12" s="71"/>
      <c r="L12" s="71"/>
      <c r="M12" s="71"/>
      <c r="N12" s="71"/>
      <c r="O12" s="71"/>
      <c r="P12" s="71"/>
      <c r="Q12" s="67"/>
      <c r="R12" s="9"/>
      <c r="S12" s="67"/>
      <c r="T12" s="67"/>
      <c r="U12" s="9"/>
      <c r="V12" s="67"/>
      <c r="W12" s="67"/>
      <c r="X12" s="67"/>
      <c r="Y12" s="67"/>
      <c r="Z12" s="67"/>
      <c r="AA12" s="67"/>
      <c r="AB12" s="67"/>
      <c r="AC12" s="67"/>
      <c r="AD12" s="67"/>
      <c r="AE12" s="67"/>
    </row>
    <row r="13" spans="2:31" ht="22.5" customHeight="1" x14ac:dyDescent="0.2">
      <c r="B13" s="163" t="s">
        <v>24</v>
      </c>
      <c r="C13" s="163"/>
      <c r="D13" s="68" t="s">
        <v>25</v>
      </c>
      <c r="E13" s="165" t="s">
        <v>190</v>
      </c>
      <c r="F13" s="165"/>
      <c r="G13" s="165"/>
      <c r="H13" s="165"/>
      <c r="I13" s="165"/>
      <c r="J13" s="165"/>
      <c r="K13" s="165"/>
      <c r="L13" s="165"/>
      <c r="M13" s="165"/>
      <c r="N13" s="165"/>
      <c r="O13" s="165"/>
      <c r="P13" s="165"/>
      <c r="AE13" s="1"/>
    </row>
    <row r="14" spans="2:31" s="24" customFormat="1" ht="78" customHeight="1" x14ac:dyDescent="0.2">
      <c r="B14" s="164"/>
      <c r="C14" s="164"/>
      <c r="D14" s="69" t="s">
        <v>26</v>
      </c>
      <c r="E14" s="165"/>
      <c r="F14" s="165"/>
      <c r="G14" s="165"/>
      <c r="H14" s="165"/>
      <c r="I14" s="165"/>
      <c r="J14" s="165"/>
      <c r="K14" s="165"/>
      <c r="L14" s="165"/>
      <c r="M14" s="165"/>
      <c r="N14" s="165"/>
      <c r="O14" s="165"/>
      <c r="P14" s="165"/>
      <c r="Q14" s="67"/>
      <c r="R14" s="9"/>
      <c r="S14" s="67"/>
      <c r="T14" s="67"/>
      <c r="U14" s="9"/>
      <c r="V14" s="67"/>
      <c r="W14" s="67"/>
      <c r="X14" s="67"/>
      <c r="Y14" s="67"/>
      <c r="Z14" s="67"/>
      <c r="AA14" s="67"/>
      <c r="AB14" s="67"/>
      <c r="AC14" s="67"/>
      <c r="AD14" s="67"/>
      <c r="AE14" s="67"/>
    </row>
    <row r="15" spans="2:31" ht="15.75" x14ac:dyDescent="0.2">
      <c r="E15" s="97"/>
      <c r="F15" s="97"/>
      <c r="G15" s="97"/>
      <c r="H15" s="97"/>
      <c r="I15" s="97"/>
      <c r="J15" s="97"/>
      <c r="K15" s="97"/>
      <c r="L15" s="97"/>
      <c r="M15" s="97"/>
      <c r="N15" s="97"/>
      <c r="O15" s="97"/>
      <c r="P15" s="97"/>
    </row>
    <row r="16" spans="2:31" ht="19.5" customHeight="1" x14ac:dyDescent="0.2">
      <c r="B16" s="163" t="s">
        <v>24</v>
      </c>
      <c r="C16" s="163"/>
      <c r="D16" s="68" t="s">
        <v>25</v>
      </c>
      <c r="E16" s="165" t="s">
        <v>191</v>
      </c>
      <c r="F16" s="165"/>
      <c r="G16" s="165"/>
      <c r="H16" s="165"/>
      <c r="I16" s="165"/>
      <c r="J16" s="165"/>
      <c r="K16" s="165"/>
      <c r="L16" s="165"/>
      <c r="M16" s="165"/>
      <c r="N16" s="165"/>
      <c r="O16" s="165"/>
      <c r="P16" s="165"/>
      <c r="AE16" s="1"/>
    </row>
    <row r="17" spans="2:31" s="65" customFormat="1" ht="55.5" customHeight="1" x14ac:dyDescent="0.2">
      <c r="B17" s="164"/>
      <c r="C17" s="164"/>
      <c r="D17" s="69" t="s">
        <v>27</v>
      </c>
      <c r="E17" s="165"/>
      <c r="F17" s="165"/>
      <c r="G17" s="165"/>
      <c r="H17" s="165"/>
      <c r="I17" s="165"/>
      <c r="J17" s="165"/>
      <c r="K17" s="165"/>
      <c r="L17" s="165"/>
      <c r="M17" s="165"/>
      <c r="N17" s="165"/>
      <c r="O17" s="165"/>
      <c r="P17" s="165"/>
      <c r="Q17" s="67"/>
      <c r="R17" s="9"/>
      <c r="S17" s="67"/>
      <c r="T17" s="67"/>
      <c r="U17" s="9"/>
    </row>
    <row r="18" spans="2:31" ht="15.75" x14ac:dyDescent="0.2">
      <c r="E18" s="97"/>
      <c r="F18" s="97"/>
      <c r="G18" s="97"/>
      <c r="H18" s="97"/>
      <c r="I18" s="97"/>
      <c r="J18" s="97"/>
      <c r="K18" s="97"/>
      <c r="L18" s="97"/>
      <c r="M18" s="97"/>
      <c r="N18" s="97"/>
      <c r="O18" s="97"/>
      <c r="P18" s="97"/>
    </row>
    <row r="19" spans="2:31" ht="19.5" customHeight="1" x14ac:dyDescent="0.2">
      <c r="B19" s="163" t="s">
        <v>24</v>
      </c>
      <c r="C19" s="163"/>
      <c r="D19" s="88" t="s">
        <v>25</v>
      </c>
      <c r="E19" s="165" t="s">
        <v>192</v>
      </c>
      <c r="F19" s="165"/>
      <c r="G19" s="165"/>
      <c r="H19" s="165"/>
      <c r="I19" s="165"/>
      <c r="J19" s="165"/>
      <c r="K19" s="165"/>
      <c r="L19" s="165"/>
      <c r="M19" s="165"/>
      <c r="N19" s="165"/>
      <c r="O19" s="165"/>
      <c r="P19" s="165"/>
      <c r="AE19" s="1"/>
    </row>
    <row r="20" spans="2:31" s="87" customFormat="1" ht="55.5" customHeight="1" x14ac:dyDescent="0.2">
      <c r="B20" s="164"/>
      <c r="C20" s="164"/>
      <c r="D20" s="89" t="s">
        <v>27</v>
      </c>
      <c r="E20" s="165"/>
      <c r="F20" s="165"/>
      <c r="G20" s="165"/>
      <c r="H20" s="165"/>
      <c r="I20" s="165"/>
      <c r="J20" s="165"/>
      <c r="K20" s="165"/>
      <c r="L20" s="165"/>
      <c r="M20" s="165"/>
      <c r="N20" s="165"/>
      <c r="O20" s="165"/>
      <c r="P20" s="165"/>
      <c r="R20" s="9"/>
      <c r="U20" s="9"/>
    </row>
  </sheetData>
  <mergeCells count="28">
    <mergeCell ref="E13:P14"/>
    <mergeCell ref="B13:C14"/>
    <mergeCell ref="D5:J5"/>
    <mergeCell ref="K5:L5"/>
    <mergeCell ref="M5:P5"/>
    <mergeCell ref="D7:P7"/>
    <mergeCell ref="B5:C5"/>
    <mergeCell ref="D11:P11"/>
    <mergeCell ref="D9:P9"/>
    <mergeCell ref="B7:C7"/>
    <mergeCell ref="B11:C11"/>
    <mergeCell ref="B9:C9"/>
    <mergeCell ref="B19:C20"/>
    <mergeCell ref="E19:P20"/>
    <mergeCell ref="B2:C2"/>
    <mergeCell ref="B3:C3"/>
    <mergeCell ref="B4:C4"/>
    <mergeCell ref="M2:P2"/>
    <mergeCell ref="M3:P3"/>
    <mergeCell ref="M4:P4"/>
    <mergeCell ref="D2:J2"/>
    <mergeCell ref="K2:L2"/>
    <mergeCell ref="D3:J3"/>
    <mergeCell ref="K3:L3"/>
    <mergeCell ref="D4:J4"/>
    <mergeCell ref="K4:L4"/>
    <mergeCell ref="B16:C17"/>
    <mergeCell ref="E16:P17"/>
  </mergeCells>
  <dataValidations count="1">
    <dataValidation type="whole" allowBlank="1" showInputMessage="1" showErrorMessage="1" sqref="W15:AC15 G15:M15 O15:U15 W21:AC65468 O21:U65468 O18:U18 W18:AC18 G18:M18 G21:M65468">
      <formula1>1</formula1>
      <formula2>5</formula2>
    </dataValidation>
  </dataValidations>
  <printOptions horizontalCentered="1"/>
  <pageMargins left="0.39370078740157483" right="0.39370078740157483" top="0.74803149606299213" bottom="0.74803149606299213" header="0.31496062992125984" footer="0.31496062992125984"/>
  <pageSetup paperSize="5" scale="82" fitToHeight="0" orientation="landscape" r:id="rId1"/>
  <headerFooter>
    <oddHeader>&amp;A</oddHeader>
  </headerFooter>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'No tocar'!$A$5:$A$6</xm:f>
          </x14:formula1>
          <xm:sqref>D14 D17 D20</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pageSetUpPr fitToPage="1"/>
  </sheetPr>
  <dimension ref="B1:X17"/>
  <sheetViews>
    <sheetView showGridLines="0" zoomScale="90" zoomScaleNormal="90" workbookViewId="0">
      <selection activeCell="H20" sqref="H20"/>
    </sheetView>
  </sheetViews>
  <sheetFormatPr baseColWidth="10" defaultColWidth="11.42578125" defaultRowHeight="12" x14ac:dyDescent="0.2"/>
  <cols>
    <col min="1" max="1" width="2.42578125" style="1" customWidth="1"/>
    <col min="2" max="2" width="14.42578125" style="1" customWidth="1"/>
    <col min="3" max="3" width="14.140625" style="1" customWidth="1"/>
    <col min="4" max="4" width="18.28515625" style="1" customWidth="1"/>
    <col min="5" max="5" width="17.140625" style="1" customWidth="1"/>
    <col min="6" max="7" width="23.140625" style="1" customWidth="1"/>
    <col min="8" max="8" width="20.28515625" style="1" customWidth="1"/>
    <col min="9" max="9" width="37.7109375" style="1" customWidth="1"/>
    <col min="10" max="10" width="7.7109375" style="1" customWidth="1"/>
    <col min="11" max="11" width="0.7109375" style="1" customWidth="1"/>
    <col min="12" max="12" width="1" style="1" customWidth="1"/>
    <col min="13" max="13" width="1.42578125" style="1" customWidth="1"/>
    <col min="14" max="14" width="1.7109375" style="17" customWidth="1"/>
    <col min="15" max="15" width="20.7109375" style="1" customWidth="1"/>
    <col min="16" max="19" width="7.7109375" style="1" customWidth="1"/>
    <col min="20" max="21" width="5.7109375" style="1" hidden="1" customWidth="1"/>
    <col min="22" max="22" width="10.7109375" style="1" customWidth="1"/>
    <col min="23" max="23" width="20.7109375" style="1" customWidth="1"/>
    <col min="24" max="24" width="9.140625" style="2" customWidth="1"/>
    <col min="25" max="245" width="9.140625" style="1" customWidth="1"/>
    <col min="246" max="16384" width="11.42578125" style="1"/>
  </cols>
  <sheetData>
    <row r="1" spans="2:24" ht="12.75" thickBot="1" x14ac:dyDescent="0.25"/>
    <row r="2" spans="2:24" s="15" customFormat="1" ht="26.25" customHeight="1" thickBot="1" x14ac:dyDescent="0.25">
      <c r="B2" s="151"/>
      <c r="C2" s="152"/>
      <c r="D2" s="183" t="s">
        <v>0</v>
      </c>
      <c r="E2" s="184"/>
      <c r="F2" s="184"/>
      <c r="G2" s="184"/>
      <c r="H2" s="185"/>
      <c r="I2" s="34" t="str">
        <f>Proyecto!K2</f>
        <v>Código: GC-F-015</v>
      </c>
      <c r="J2" s="16"/>
      <c r="K2" s="16"/>
      <c r="L2" s="16"/>
      <c r="M2" s="67"/>
      <c r="N2" s="67"/>
      <c r="O2" s="67"/>
      <c r="P2" s="67"/>
      <c r="Q2" s="67"/>
      <c r="R2" s="67"/>
      <c r="S2" s="67"/>
      <c r="T2" s="13"/>
      <c r="U2" s="67"/>
      <c r="V2" s="67"/>
      <c r="W2" s="67"/>
      <c r="X2" s="67"/>
    </row>
    <row r="3" spans="2:24" s="15" customFormat="1" ht="23.25" customHeight="1" thickBot="1" x14ac:dyDescent="0.25">
      <c r="B3" s="147"/>
      <c r="C3" s="148"/>
      <c r="D3" s="183" t="s">
        <v>2</v>
      </c>
      <c r="E3" s="184"/>
      <c r="F3" s="184"/>
      <c r="G3" s="184"/>
      <c r="H3" s="185"/>
      <c r="I3" s="35" t="str">
        <f>Proyecto!K3</f>
        <v>Fecha: 17 de septiembre de 2014</v>
      </c>
      <c r="J3" s="16"/>
      <c r="K3" s="16"/>
      <c r="L3" s="16"/>
      <c r="M3" s="67"/>
      <c r="N3" s="67"/>
      <c r="O3" s="67"/>
      <c r="P3" s="67"/>
      <c r="Q3" s="67"/>
      <c r="R3" s="67"/>
      <c r="S3" s="67"/>
      <c r="T3" s="13"/>
      <c r="U3" s="67"/>
      <c r="V3" s="67"/>
      <c r="W3" s="67"/>
      <c r="X3" s="67"/>
    </row>
    <row r="4" spans="2:24" s="15" customFormat="1" ht="24" customHeight="1" thickBot="1" x14ac:dyDescent="0.25">
      <c r="B4" s="147"/>
      <c r="C4" s="148"/>
      <c r="D4" s="183" t="s">
        <v>4</v>
      </c>
      <c r="E4" s="184"/>
      <c r="F4" s="184"/>
      <c r="G4" s="184"/>
      <c r="H4" s="185"/>
      <c r="I4" s="35" t="str">
        <f>Proyecto!K4</f>
        <v>Versión 001</v>
      </c>
      <c r="J4" s="16"/>
      <c r="K4" s="16"/>
      <c r="L4" s="16"/>
      <c r="M4" s="67"/>
      <c r="N4" s="67"/>
      <c r="O4" s="67"/>
      <c r="P4" s="67"/>
      <c r="Q4" s="67"/>
      <c r="R4" s="67"/>
      <c r="S4" s="67"/>
      <c r="T4" s="13"/>
      <c r="U4" s="67"/>
      <c r="V4" s="67"/>
      <c r="W4" s="67"/>
      <c r="X4" s="67"/>
    </row>
    <row r="5" spans="2:24" s="15" customFormat="1" ht="22.5" customHeight="1" thickBot="1" x14ac:dyDescent="0.25">
      <c r="B5" s="149"/>
      <c r="C5" s="150"/>
      <c r="D5" s="186" t="s">
        <v>6</v>
      </c>
      <c r="E5" s="187"/>
      <c r="F5" s="187"/>
      <c r="G5" s="187"/>
      <c r="H5" s="188"/>
      <c r="I5" s="36" t="s">
        <v>28</v>
      </c>
      <c r="J5" s="16"/>
      <c r="K5" s="16"/>
      <c r="L5" s="16"/>
      <c r="M5" s="67"/>
      <c r="N5" s="67"/>
      <c r="O5" s="67"/>
      <c r="P5" s="67"/>
      <c r="Q5" s="67"/>
      <c r="R5" s="67"/>
      <c r="S5" s="67"/>
      <c r="T5" s="13"/>
      <c r="U5" s="67"/>
      <c r="V5" s="67"/>
      <c r="W5" s="67"/>
      <c r="X5" s="67"/>
    </row>
    <row r="6" spans="2:24" ht="5.25" customHeight="1" x14ac:dyDescent="0.2">
      <c r="B6" s="23"/>
      <c r="C6" s="23"/>
      <c r="D6" s="23"/>
      <c r="E6" s="23"/>
      <c r="F6" s="23"/>
      <c r="G6" s="23"/>
      <c r="H6" s="23"/>
      <c r="I6" s="23"/>
    </row>
    <row r="7" spans="2:24" ht="19.5" customHeight="1" x14ac:dyDescent="0.2">
      <c r="B7" s="140" t="s">
        <v>8</v>
      </c>
      <c r="C7" s="140"/>
      <c r="D7" s="189" t="str">
        <f>Proyecto!$E$7</f>
        <v>Uso y apropiación del Tesauro</v>
      </c>
      <c r="E7" s="189"/>
      <c r="F7" s="189"/>
      <c r="G7" s="189"/>
      <c r="H7" s="189"/>
      <c r="I7" s="189"/>
      <c r="X7" s="1"/>
    </row>
    <row r="8" spans="2:24" s="15" customFormat="1" ht="10.5" customHeight="1" x14ac:dyDescent="0.2">
      <c r="B8" s="8"/>
      <c r="C8" s="8"/>
      <c r="D8" s="4"/>
      <c r="E8" s="4"/>
      <c r="F8" s="4"/>
      <c r="G8" s="4"/>
      <c r="H8" s="4"/>
      <c r="I8" s="4"/>
      <c r="J8" s="67"/>
      <c r="K8" s="67"/>
      <c r="L8" s="67"/>
      <c r="M8" s="67"/>
      <c r="N8" s="16"/>
      <c r="O8" s="67"/>
      <c r="P8" s="67"/>
      <c r="Q8" s="67"/>
      <c r="R8" s="67"/>
      <c r="S8" s="67"/>
      <c r="T8" s="67"/>
      <c r="U8" s="67"/>
      <c r="V8" s="67"/>
      <c r="W8" s="67"/>
      <c r="X8" s="67"/>
    </row>
    <row r="9" spans="2:24" ht="18.75" customHeight="1" x14ac:dyDescent="0.2">
      <c r="B9" s="194" t="s">
        <v>29</v>
      </c>
      <c r="C9" s="194"/>
      <c r="D9" s="194"/>
      <c r="E9" s="194"/>
      <c r="F9" s="194"/>
      <c r="G9" s="194"/>
      <c r="H9" s="194"/>
      <c r="I9" s="194"/>
      <c r="X9" s="1"/>
    </row>
    <row r="10" spans="2:24" ht="40.5" customHeight="1" x14ac:dyDescent="0.2">
      <c r="B10" s="195" t="s">
        <v>30</v>
      </c>
      <c r="C10" s="195"/>
      <c r="D10" s="196" t="s">
        <v>31</v>
      </c>
      <c r="E10" s="196"/>
      <c r="F10" s="196"/>
      <c r="G10" s="196"/>
      <c r="H10" s="196"/>
      <c r="I10" s="196"/>
      <c r="X10" s="1"/>
    </row>
    <row r="11" spans="2:24" ht="22.5" customHeight="1" x14ac:dyDescent="0.2">
      <c r="B11" s="195" t="s">
        <v>25</v>
      </c>
      <c r="C11" s="195"/>
      <c r="D11" s="195" t="s">
        <v>32</v>
      </c>
      <c r="E11" s="195"/>
      <c r="F11" s="68" t="s">
        <v>33</v>
      </c>
      <c r="G11" s="68" t="s">
        <v>34</v>
      </c>
      <c r="H11" s="68" t="s">
        <v>35</v>
      </c>
      <c r="I11" s="68" t="s">
        <v>36</v>
      </c>
      <c r="X11" s="1"/>
    </row>
    <row r="12" spans="2:24" ht="91.5" customHeight="1" x14ac:dyDescent="0.2">
      <c r="B12" s="192" t="s">
        <v>37</v>
      </c>
      <c r="C12" s="192"/>
      <c r="D12" s="193">
        <v>1</v>
      </c>
      <c r="E12" s="192"/>
      <c r="F12" s="98">
        <v>1</v>
      </c>
      <c r="G12" s="99" t="s">
        <v>38</v>
      </c>
      <c r="H12" s="100" t="s">
        <v>39</v>
      </c>
      <c r="I12" s="100" t="s">
        <v>173</v>
      </c>
      <c r="X12" s="1"/>
    </row>
    <row r="13" spans="2:24" ht="30" customHeight="1" x14ac:dyDescent="0.2">
      <c r="B13" s="190" t="s">
        <v>40</v>
      </c>
      <c r="C13" s="190"/>
      <c r="D13" s="191" t="s">
        <v>41</v>
      </c>
      <c r="E13" s="191"/>
      <c r="F13" s="191"/>
      <c r="G13" s="191"/>
      <c r="H13" s="191"/>
      <c r="I13" s="191"/>
      <c r="X13" s="1"/>
    </row>
    <row r="17" spans="7:7" x14ac:dyDescent="0.2">
      <c r="G17" s="85"/>
    </row>
  </sheetData>
  <mergeCells count="19">
    <mergeCell ref="B7:C7"/>
    <mergeCell ref="D7:I7"/>
    <mergeCell ref="B13:C13"/>
    <mergeCell ref="D13:I13"/>
    <mergeCell ref="B12:C12"/>
    <mergeCell ref="D12:E12"/>
    <mergeCell ref="B9:I9"/>
    <mergeCell ref="B11:C11"/>
    <mergeCell ref="D11:E11"/>
    <mergeCell ref="B10:C10"/>
    <mergeCell ref="D10:I10"/>
    <mergeCell ref="D2:H2"/>
    <mergeCell ref="D3:H3"/>
    <mergeCell ref="D4:H4"/>
    <mergeCell ref="D5:H5"/>
    <mergeCell ref="B2:C2"/>
    <mergeCell ref="B4:C4"/>
    <mergeCell ref="B5:C5"/>
    <mergeCell ref="B3:C3"/>
  </mergeCells>
  <dataValidations count="1">
    <dataValidation type="whole" allowBlank="1" showInputMessage="1" showErrorMessage="1" sqref="H14:H65488 J14:N65488 P14:V65488">
      <formula1>1</formula1>
      <formula2>5</formula2>
    </dataValidation>
  </dataValidations>
  <printOptions horizontalCentered="1"/>
  <pageMargins left="0.39370078740157483" right="0.39370078740157483" top="0.74803149606299213" bottom="0.74803149606299213" header="0.31496062992125984" footer="0.31496062992125984"/>
  <pageSetup paperSize="5" fitToHeight="0" orientation="landscape" r:id="rId1"/>
  <headerFooter>
    <oddHeader>&amp;A</oddHeader>
  </headerFooter>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14:formula1>
            <xm:f>'No tocar'!$E$5:$E$6</xm:f>
          </x14:formula1>
          <xm:sqref>H12</xm:sqref>
        </x14:dataValidation>
        <x14:dataValidation type="list" allowBlank="1" showInputMessage="1" showErrorMessage="1">
          <x14:formula1>
            <xm:f>'No tocar'!$C$5:$C$7</xm:f>
          </x14:formula1>
          <xm:sqref>B12:C12</xm:sqref>
        </x14:dataValidation>
        <x14:dataValidation type="list" allowBlank="1" showInputMessage="1" showErrorMessage="1">
          <x14:formula1>
            <xm:f>'No tocar'!$Q$5:$Q$12</xm:f>
          </x14:formula1>
          <xm:sqref>G12</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U27"/>
  <sheetViews>
    <sheetView showGridLines="0" zoomScale="110" zoomScaleNormal="110" workbookViewId="0">
      <selection sqref="A1:XFD1048576"/>
    </sheetView>
  </sheetViews>
  <sheetFormatPr baseColWidth="10" defaultColWidth="11.42578125" defaultRowHeight="12" x14ac:dyDescent="0.2"/>
  <cols>
    <col min="1" max="1" width="2.42578125" style="1" customWidth="1"/>
    <col min="2" max="2" width="37.140625" style="1" customWidth="1"/>
    <col min="3" max="3" width="39.42578125" style="1" customWidth="1"/>
    <col min="4" max="4" width="8.85546875" style="1" customWidth="1"/>
    <col min="5" max="5" width="5.7109375" style="1" customWidth="1"/>
    <col min="6" max="6" width="39.7109375" style="1" customWidth="1"/>
    <col min="7" max="7" width="7.7109375" style="1" customWidth="1"/>
    <col min="8" max="8" width="0.7109375" style="5" customWidth="1"/>
    <col min="9" max="9" width="1" style="1" customWidth="1"/>
    <col min="10" max="10" width="1.42578125" style="1" customWidth="1"/>
    <col min="11" max="11" width="1.140625" style="5" customWidth="1"/>
    <col min="12" max="12" width="16.7109375" style="1" customWidth="1"/>
    <col min="13" max="16" width="7.7109375" style="1" customWidth="1"/>
    <col min="17" max="18" width="5.7109375" style="1" hidden="1" customWidth="1"/>
    <col min="19" max="19" width="10.7109375" style="1" customWidth="1"/>
    <col min="20" max="20" width="20.7109375" style="1" customWidth="1"/>
    <col min="21" max="21" width="9.140625" style="2" customWidth="1"/>
    <col min="22" max="242" width="9.140625" style="1" customWidth="1"/>
    <col min="243" max="16384" width="11.42578125" style="1"/>
  </cols>
  <sheetData>
    <row r="1" spans="1:21" ht="12.75" thickBot="1" x14ac:dyDescent="0.25"/>
    <row r="2" spans="1:21" s="139" customFormat="1" ht="26.25" customHeight="1" thickBot="1" x14ac:dyDescent="0.25">
      <c r="B2" s="43"/>
      <c r="C2" s="207" t="s">
        <v>0</v>
      </c>
      <c r="D2" s="208"/>
      <c r="E2" s="208"/>
      <c r="F2" s="208"/>
      <c r="G2" s="197" t="str">
        <f>Proyecto!K2</f>
        <v>Código: GC-F-015</v>
      </c>
      <c r="H2" s="198"/>
      <c r="I2" s="198"/>
      <c r="J2" s="198"/>
      <c r="K2" s="198"/>
      <c r="L2" s="199"/>
      <c r="U2" s="13"/>
    </row>
    <row r="3" spans="1:21" s="139" customFormat="1" ht="23.25" customHeight="1" thickBot="1" x14ac:dyDescent="0.25">
      <c r="B3" s="45"/>
      <c r="C3" s="207" t="s">
        <v>2</v>
      </c>
      <c r="D3" s="208"/>
      <c r="E3" s="208"/>
      <c r="F3" s="208"/>
      <c r="G3" s="200" t="str">
        <f>Proyecto!K3</f>
        <v>Fecha: 17 de septiembre de 2014</v>
      </c>
      <c r="H3" s="201"/>
      <c r="I3" s="201"/>
      <c r="J3" s="201"/>
      <c r="K3" s="201"/>
      <c r="L3" s="202"/>
      <c r="U3" s="13"/>
    </row>
    <row r="4" spans="1:21" s="139" customFormat="1" ht="24" customHeight="1" thickBot="1" x14ac:dyDescent="0.25">
      <c r="B4" s="45"/>
      <c r="C4" s="207" t="s">
        <v>4</v>
      </c>
      <c r="D4" s="208"/>
      <c r="E4" s="208"/>
      <c r="F4" s="208"/>
      <c r="G4" s="203" t="str">
        <f>Proyecto!K4</f>
        <v>Versión 001</v>
      </c>
      <c r="H4" s="204"/>
      <c r="I4" s="204"/>
      <c r="J4" s="204"/>
      <c r="K4" s="204"/>
      <c r="L4" s="205"/>
      <c r="U4" s="13"/>
    </row>
    <row r="5" spans="1:21" s="139" customFormat="1" ht="22.5" customHeight="1" thickBot="1" x14ac:dyDescent="0.25">
      <c r="B5" s="47"/>
      <c r="C5" s="207" t="s">
        <v>6</v>
      </c>
      <c r="D5" s="208"/>
      <c r="E5" s="208"/>
      <c r="F5" s="208"/>
      <c r="G5" s="200" t="s">
        <v>42</v>
      </c>
      <c r="H5" s="201"/>
      <c r="I5" s="201"/>
      <c r="J5" s="201"/>
      <c r="K5" s="201"/>
      <c r="L5" s="202"/>
      <c r="U5" s="13"/>
    </row>
    <row r="6" spans="1:21" ht="5.25" customHeight="1" x14ac:dyDescent="0.2">
      <c r="A6" s="5" t="str">
        <f>Proyecto!$E$7</f>
        <v>Uso y apropiación del Tesauro</v>
      </c>
      <c r="B6" s="23"/>
      <c r="C6" s="23"/>
      <c r="D6" s="23"/>
      <c r="E6" s="23"/>
      <c r="F6" s="23"/>
    </row>
    <row r="7" spans="1:21" ht="29.25" customHeight="1" x14ac:dyDescent="0.2">
      <c r="B7" s="138" t="s">
        <v>8</v>
      </c>
      <c r="C7" s="206" t="str">
        <f>Proyecto!$E$7</f>
        <v>Uso y apropiación del Tesauro</v>
      </c>
      <c r="D7" s="206"/>
      <c r="E7" s="206"/>
      <c r="F7" s="206"/>
      <c r="U7" s="1"/>
    </row>
    <row r="8" spans="1:21" x14ac:dyDescent="0.2">
      <c r="B8" s="139"/>
    </row>
    <row r="9" spans="1:21" ht="12.75" x14ac:dyDescent="0.2">
      <c r="C9" s="101"/>
    </row>
    <row r="10" spans="1:21" ht="18" customHeight="1" x14ac:dyDescent="0.2">
      <c r="B10" s="138" t="s">
        <v>43</v>
      </c>
      <c r="C10" s="102" t="s">
        <v>44</v>
      </c>
    </row>
    <row r="11" spans="1:21" ht="6" customHeight="1" x14ac:dyDescent="0.2">
      <c r="C11" s="103"/>
    </row>
    <row r="12" spans="1:21" ht="18" customHeight="1" x14ac:dyDescent="0.2">
      <c r="B12" s="138" t="s">
        <v>45</v>
      </c>
      <c r="C12" s="104" t="s">
        <v>284</v>
      </c>
    </row>
    <row r="13" spans="1:21" ht="6" customHeight="1" x14ac:dyDescent="0.2">
      <c r="C13" s="103"/>
    </row>
    <row r="14" spans="1:21" ht="18" customHeight="1" x14ac:dyDescent="0.2">
      <c r="B14" s="138" t="s">
        <v>46</v>
      </c>
      <c r="C14" s="105"/>
    </row>
    <row r="15" spans="1:21" ht="6" customHeight="1" x14ac:dyDescent="0.2">
      <c r="C15" s="103"/>
    </row>
    <row r="16" spans="1:21" ht="18" customHeight="1" x14ac:dyDescent="0.2">
      <c r="B16" s="138" t="s">
        <v>47</v>
      </c>
      <c r="C16" s="106">
        <v>144460314</v>
      </c>
    </row>
    <row r="17" spans="2:3" ht="6" customHeight="1" x14ac:dyDescent="0.2">
      <c r="C17" s="103"/>
    </row>
    <row r="18" spans="2:3" ht="18" customHeight="1" x14ac:dyDescent="0.2">
      <c r="B18" s="138" t="s">
        <v>48</v>
      </c>
      <c r="C18" s="106">
        <v>144460314</v>
      </c>
    </row>
    <row r="19" spans="2:3" ht="6" customHeight="1" x14ac:dyDescent="0.2">
      <c r="C19" s="103"/>
    </row>
    <row r="20" spans="2:3" ht="18" customHeight="1" x14ac:dyDescent="0.2">
      <c r="B20" s="138" t="s">
        <v>49</v>
      </c>
      <c r="C20" s="106">
        <v>144460314</v>
      </c>
    </row>
    <row r="21" spans="2:3" ht="12.75" x14ac:dyDescent="0.2">
      <c r="C21" s="103"/>
    </row>
    <row r="22" spans="2:3" ht="15" x14ac:dyDescent="0.2">
      <c r="C22" s="92"/>
    </row>
    <row r="23" spans="2:3" x14ac:dyDescent="0.2">
      <c r="C23" s="90"/>
    </row>
    <row r="24" spans="2:3" x14ac:dyDescent="0.2">
      <c r="C24" s="91"/>
    </row>
    <row r="27" spans="2:3" x14ac:dyDescent="0.2">
      <c r="C27" s="85"/>
    </row>
  </sheetData>
  <sheetProtection algorithmName="SHA-512" hashValue="9UZkZg8Lr3LgSXEtT5/5h3zaysSA3ggITQi1XioSMKQ4Ukh6uqupdKr1NIkXmcZ2TNIuUX6l4npANk8Z8Q2e9Q==" saltValue="7tjRJuoX7V0VLah7S/o92g==" spinCount="100000" sheet="1" objects="1" scenarios="1"/>
  <mergeCells count="9">
    <mergeCell ref="G2:L2"/>
    <mergeCell ref="G3:L3"/>
    <mergeCell ref="G4:L4"/>
    <mergeCell ref="G5:L5"/>
    <mergeCell ref="C7:F7"/>
    <mergeCell ref="C2:F2"/>
    <mergeCell ref="C3:F3"/>
    <mergeCell ref="C4:F4"/>
    <mergeCell ref="C5:F5"/>
  </mergeCells>
  <dataValidations count="1">
    <dataValidation type="whole" allowBlank="1" showInputMessage="1" showErrorMessage="1" sqref="M8:S65493 D8:K65493">
      <formula1>1</formula1>
      <formula2>5</formula2>
    </dataValidation>
  </dataValidations>
  <printOptions horizontalCentered="1"/>
  <pageMargins left="0.39370078740157483" right="0.39370078740157483" top="0.74803149606299213" bottom="0.74803149606299213" header="0.31496062992125984" footer="0.31496062992125984"/>
  <pageSetup paperSize="5" fitToHeight="0" orientation="landscape" r:id="rId1"/>
  <headerFooter>
    <oddHeader>&amp;A</oddHeader>
  </headerFooter>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'No tocar'!$M$5:$M$6</xm:f>
          </x14:formula1>
          <xm:sqref>C10</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V15"/>
  <sheetViews>
    <sheetView showGridLines="0" topLeftCell="B10" zoomScale="85" zoomScaleNormal="85" workbookViewId="0">
      <selection activeCell="B12" sqref="B12:C12"/>
    </sheetView>
  </sheetViews>
  <sheetFormatPr baseColWidth="10" defaultColWidth="11.42578125" defaultRowHeight="12" x14ac:dyDescent="0.2"/>
  <cols>
    <col min="1" max="1" width="2.42578125" style="1" customWidth="1"/>
    <col min="2" max="2" width="34.28515625" style="1" customWidth="1"/>
    <col min="3" max="3" width="31.7109375" style="1" customWidth="1"/>
    <col min="4" max="4" width="83.140625" style="1" customWidth="1"/>
    <col min="5" max="5" width="16.85546875" style="1" customWidth="1"/>
    <col min="6" max="6" width="5.7109375" style="1" customWidth="1"/>
    <col min="7" max="7" width="49.85546875" style="1" customWidth="1"/>
    <col min="8" max="8" width="7.7109375" style="1" customWidth="1"/>
    <col min="9" max="9" width="0.7109375" style="5" customWidth="1"/>
    <col min="10" max="10" width="1" style="1" customWidth="1"/>
    <col min="11" max="11" width="1.42578125" style="1" customWidth="1"/>
    <col min="12" max="12" width="1.140625" style="5" customWidth="1"/>
    <col min="13" max="13" width="20.7109375" style="1" customWidth="1"/>
    <col min="14" max="17" width="7.7109375" style="1" customWidth="1"/>
    <col min="18" max="19" width="5.7109375" style="1" hidden="1" customWidth="1"/>
    <col min="20" max="20" width="10.7109375" style="1" customWidth="1"/>
    <col min="21" max="21" width="20.7109375" style="1" customWidth="1"/>
    <col min="22" max="22" width="9.140625" style="2" customWidth="1"/>
    <col min="23" max="243" width="9.140625" style="1" customWidth="1"/>
    <col min="244" max="16384" width="11.42578125" style="1"/>
  </cols>
  <sheetData>
    <row r="1" spans="2:22" ht="12.75" thickBot="1" x14ac:dyDescent="0.25"/>
    <row r="2" spans="2:22" s="10" customFormat="1" ht="26.25" customHeight="1" thickBot="1" x14ac:dyDescent="0.25">
      <c r="B2" s="37"/>
      <c r="C2" s="186" t="s">
        <v>0</v>
      </c>
      <c r="D2" s="187"/>
      <c r="E2" s="187"/>
      <c r="F2" s="188"/>
      <c r="G2" s="34" t="str">
        <f>Proyecto!K2</f>
        <v>Código: GC-F-015</v>
      </c>
      <c r="H2" s="9"/>
      <c r="I2" s="9"/>
      <c r="J2" s="12"/>
      <c r="K2" s="67"/>
      <c r="L2" s="67"/>
      <c r="M2" s="67"/>
      <c r="N2" s="67"/>
      <c r="O2" s="67"/>
      <c r="P2" s="67"/>
      <c r="Q2" s="67"/>
      <c r="R2" s="67"/>
      <c r="S2" s="67"/>
      <c r="T2" s="13"/>
      <c r="U2" s="67"/>
      <c r="V2" s="67"/>
    </row>
    <row r="3" spans="2:22" s="10" customFormat="1" ht="23.25" customHeight="1" thickBot="1" x14ac:dyDescent="0.25">
      <c r="B3" s="38"/>
      <c r="C3" s="186" t="s">
        <v>2</v>
      </c>
      <c r="D3" s="187"/>
      <c r="E3" s="187"/>
      <c r="F3" s="188"/>
      <c r="G3" s="35" t="str">
        <f>Proyecto!K3</f>
        <v>Fecha: 17 de septiembre de 2014</v>
      </c>
      <c r="H3" s="9"/>
      <c r="I3" s="9"/>
      <c r="J3" s="12"/>
      <c r="K3" s="67"/>
      <c r="L3" s="67"/>
      <c r="M3" s="67"/>
      <c r="N3" s="67"/>
      <c r="O3" s="67"/>
      <c r="P3" s="67"/>
      <c r="Q3" s="67"/>
      <c r="R3" s="67"/>
      <c r="S3" s="67"/>
      <c r="T3" s="13"/>
      <c r="U3" s="67"/>
      <c r="V3" s="67"/>
    </row>
    <row r="4" spans="2:22" s="10" customFormat="1" ht="24" customHeight="1" thickBot="1" x14ac:dyDescent="0.25">
      <c r="B4" s="38"/>
      <c r="C4" s="186" t="s">
        <v>4</v>
      </c>
      <c r="D4" s="187"/>
      <c r="E4" s="187"/>
      <c r="F4" s="188"/>
      <c r="G4" s="35" t="str">
        <f>Proyecto!K4</f>
        <v>Versión 001</v>
      </c>
      <c r="H4" s="67"/>
      <c r="I4" s="67"/>
      <c r="J4" s="12"/>
      <c r="K4" s="67"/>
      <c r="L4" s="67"/>
      <c r="M4" s="67"/>
      <c r="N4" s="67"/>
      <c r="O4" s="67"/>
      <c r="P4" s="67"/>
      <c r="Q4" s="67"/>
      <c r="R4" s="67"/>
      <c r="S4" s="67"/>
      <c r="T4" s="13"/>
      <c r="U4" s="67"/>
      <c r="V4" s="67"/>
    </row>
    <row r="5" spans="2:22" s="10" customFormat="1" ht="22.5" customHeight="1" thickBot="1" x14ac:dyDescent="0.25">
      <c r="B5" s="39"/>
      <c r="C5" s="186" t="s">
        <v>6</v>
      </c>
      <c r="D5" s="187"/>
      <c r="E5" s="187"/>
      <c r="F5" s="188"/>
      <c r="G5" s="36" t="s">
        <v>50</v>
      </c>
      <c r="H5" s="67"/>
      <c r="I5" s="67"/>
      <c r="J5" s="9"/>
      <c r="K5" s="67"/>
      <c r="L5" s="67"/>
      <c r="M5" s="67"/>
      <c r="N5" s="67"/>
      <c r="O5" s="67"/>
      <c r="P5" s="67"/>
      <c r="Q5" s="67"/>
      <c r="R5" s="67"/>
      <c r="S5" s="67"/>
      <c r="T5" s="13"/>
      <c r="U5" s="67"/>
      <c r="V5" s="67"/>
    </row>
    <row r="6" spans="2:22" ht="5.25" customHeight="1" x14ac:dyDescent="0.2">
      <c r="B6" s="23"/>
      <c r="C6" s="23"/>
      <c r="D6" s="23"/>
      <c r="E6" s="23"/>
      <c r="F6" s="23"/>
      <c r="G6" s="23"/>
    </row>
    <row r="7" spans="2:22" ht="29.25" customHeight="1" x14ac:dyDescent="0.2">
      <c r="B7" s="66" t="s">
        <v>8</v>
      </c>
      <c r="C7" s="210" t="str">
        <f>Proyecto!$E$7</f>
        <v>Uso y apropiación del Tesauro</v>
      </c>
      <c r="D7" s="210"/>
      <c r="E7" s="210"/>
      <c r="F7" s="210"/>
      <c r="G7" s="210"/>
      <c r="V7" s="1"/>
    </row>
    <row r="9" spans="2:22" ht="18" customHeight="1" x14ac:dyDescent="0.2">
      <c r="B9" s="194" t="s">
        <v>51</v>
      </c>
      <c r="C9" s="194"/>
      <c r="D9" s="194"/>
      <c r="E9" s="194"/>
      <c r="F9" s="194"/>
      <c r="G9" s="194"/>
    </row>
    <row r="10" spans="2:22" customFormat="1" ht="15" customHeight="1" x14ac:dyDescent="0.2"/>
    <row r="11" spans="2:22" ht="27.75" customHeight="1" x14ac:dyDescent="0.2">
      <c r="B11" s="68" t="s">
        <v>52</v>
      </c>
      <c r="C11" s="68" t="s">
        <v>53</v>
      </c>
      <c r="D11" s="68" t="s">
        <v>54</v>
      </c>
      <c r="E11" s="68" t="s">
        <v>55</v>
      </c>
      <c r="F11" s="194" t="s">
        <v>56</v>
      </c>
      <c r="G11" s="194"/>
    </row>
    <row r="12" spans="2:22" ht="97.5" customHeight="1" x14ac:dyDescent="0.2">
      <c r="B12" s="109" t="s">
        <v>57</v>
      </c>
      <c r="C12" s="100" t="s">
        <v>193</v>
      </c>
      <c r="D12" s="108" t="s">
        <v>155</v>
      </c>
      <c r="E12" s="107" t="s">
        <v>58</v>
      </c>
      <c r="F12" s="209" t="s">
        <v>163</v>
      </c>
      <c r="G12" s="209"/>
    </row>
    <row r="13" spans="2:22" ht="258.75" customHeight="1" x14ac:dyDescent="0.2">
      <c r="B13" s="109" t="s">
        <v>59</v>
      </c>
      <c r="C13" s="100" t="s">
        <v>194</v>
      </c>
      <c r="D13" s="108" t="s">
        <v>156</v>
      </c>
      <c r="E13" s="107" t="s">
        <v>58</v>
      </c>
      <c r="F13" s="209" t="s">
        <v>236</v>
      </c>
      <c r="G13" s="209"/>
    </row>
    <row r="14" spans="2:22" ht="123" customHeight="1" x14ac:dyDescent="0.2">
      <c r="B14" s="109" t="s">
        <v>60</v>
      </c>
      <c r="C14" s="100" t="s">
        <v>195</v>
      </c>
      <c r="D14" s="108" t="s">
        <v>158</v>
      </c>
      <c r="E14" s="107" t="s">
        <v>58</v>
      </c>
      <c r="F14" s="209" t="s">
        <v>237</v>
      </c>
      <c r="G14" s="209"/>
    </row>
    <row r="15" spans="2:22" ht="99.75" customHeight="1" x14ac:dyDescent="0.2">
      <c r="B15" s="109" t="s">
        <v>154</v>
      </c>
      <c r="C15" s="99" t="s">
        <v>160</v>
      </c>
      <c r="D15" s="108" t="s">
        <v>157</v>
      </c>
      <c r="E15" s="107" t="s">
        <v>58</v>
      </c>
      <c r="F15" s="209" t="s">
        <v>196</v>
      </c>
      <c r="G15" s="209"/>
    </row>
  </sheetData>
  <mergeCells count="11">
    <mergeCell ref="F15:G15"/>
    <mergeCell ref="F12:G12"/>
    <mergeCell ref="F13:G13"/>
    <mergeCell ref="F14:G14"/>
    <mergeCell ref="C2:F2"/>
    <mergeCell ref="C3:F3"/>
    <mergeCell ref="C4:F4"/>
    <mergeCell ref="C5:F5"/>
    <mergeCell ref="F11:G11"/>
    <mergeCell ref="C7:G7"/>
    <mergeCell ref="B9:G9"/>
  </mergeCells>
  <dataValidations count="1">
    <dataValidation type="whole" allowBlank="1" showInputMessage="1" showErrorMessage="1" sqref="E8:G8 N8:T65484 H8:L65484 E16:G65484">
      <formula1>1</formula1>
      <formula2>5</formula2>
    </dataValidation>
  </dataValidations>
  <printOptions horizontalCentered="1"/>
  <pageMargins left="0.39370078740157483" right="0.39370078740157483" top="0.74803149606299213" bottom="0.74803149606299213" header="0.31496062992125984" footer="0.31496062992125984"/>
  <pageSetup paperSize="5" scale="77" fitToHeight="0" orientation="landscape" r:id="rId1"/>
  <headerFooter>
    <oddHeader>&amp;A</oddHeader>
  </headerFooter>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'No tocar'!$G$5:$G$7</xm:f>
          </x14:formula1>
          <xm:sqref>B12:B14</xm:sqref>
        </x14:dataValidation>
        <x14:dataValidation type="list" allowBlank="1" showInputMessage="1" showErrorMessage="1">
          <x14:formula1>
            <xm:f>'No tocar'!$I$5:$I$6</xm:f>
          </x14:formula1>
          <xm:sqref>E12:E15</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pageSetUpPr fitToPage="1"/>
  </sheetPr>
  <dimension ref="B1:I24"/>
  <sheetViews>
    <sheetView topLeftCell="A10" zoomScaleNormal="100" workbookViewId="0">
      <selection activeCell="B14" sqref="B14"/>
    </sheetView>
  </sheetViews>
  <sheetFormatPr baseColWidth="10" defaultColWidth="11.42578125" defaultRowHeight="12.75" x14ac:dyDescent="0.2"/>
  <cols>
    <col min="1" max="1" width="5" style="40" customWidth="1"/>
    <col min="2" max="2" width="43.7109375" style="40" customWidth="1"/>
    <col min="3" max="3" width="25" style="40" customWidth="1"/>
    <col min="4" max="4" width="14.28515625" style="40" customWidth="1"/>
    <col min="5" max="5" width="40.42578125" style="40" customWidth="1"/>
    <col min="6" max="6" width="20.7109375" style="40" customWidth="1"/>
    <col min="7" max="7" width="25.42578125" style="40" customWidth="1"/>
    <col min="8" max="8" width="15" style="40" customWidth="1"/>
    <col min="9" max="16384" width="11.42578125" style="40"/>
  </cols>
  <sheetData>
    <row r="1" spans="2:9" ht="13.5" thickBot="1" x14ac:dyDescent="0.25"/>
    <row r="2" spans="2:9" ht="18" customHeight="1" thickBot="1" x14ac:dyDescent="0.25">
      <c r="B2" s="43"/>
      <c r="C2" s="207" t="s">
        <v>0</v>
      </c>
      <c r="D2" s="208"/>
      <c r="E2" s="208"/>
      <c r="F2" s="208"/>
      <c r="G2" s="197" t="str">
        <f>Proyecto!K2</f>
        <v>Código: GC-F-015</v>
      </c>
      <c r="H2" s="199"/>
    </row>
    <row r="3" spans="2:9" ht="19.5" customHeight="1" thickBot="1" x14ac:dyDescent="0.25">
      <c r="B3" s="45"/>
      <c r="C3" s="207" t="s">
        <v>2</v>
      </c>
      <c r="D3" s="208"/>
      <c r="E3" s="208"/>
      <c r="F3" s="208"/>
      <c r="G3" s="200" t="str">
        <f>Proyecto!K3</f>
        <v>Fecha: 17 de septiembre de 2014</v>
      </c>
      <c r="H3" s="202"/>
    </row>
    <row r="4" spans="2:9" ht="19.5" customHeight="1" thickBot="1" x14ac:dyDescent="0.25">
      <c r="B4" s="45"/>
      <c r="C4" s="207" t="s">
        <v>4</v>
      </c>
      <c r="D4" s="208"/>
      <c r="E4" s="208"/>
      <c r="F4" s="208"/>
      <c r="G4" s="203" t="str">
        <f>Proyecto!K4</f>
        <v>Versión 001</v>
      </c>
      <c r="H4" s="205"/>
    </row>
    <row r="5" spans="2:9" ht="21.75" customHeight="1" thickBot="1" x14ac:dyDescent="0.25">
      <c r="B5" s="47"/>
      <c r="C5" s="207" t="s">
        <v>6</v>
      </c>
      <c r="D5" s="208"/>
      <c r="E5" s="208"/>
      <c r="F5" s="208"/>
      <c r="G5" s="200" t="s">
        <v>61</v>
      </c>
      <c r="H5" s="202"/>
    </row>
    <row r="6" spans="2:9" ht="21" customHeight="1" x14ac:dyDescent="0.2"/>
    <row r="7" spans="2:9" ht="22.5" customHeight="1" x14ac:dyDescent="0.2">
      <c r="B7" s="211" t="s">
        <v>62</v>
      </c>
      <c r="C7" s="212"/>
      <c r="D7" s="212"/>
      <c r="E7" s="212"/>
      <c r="F7" s="212"/>
      <c r="G7" s="212"/>
      <c r="H7" s="212"/>
    </row>
    <row r="8" spans="2:9" ht="99.75" customHeight="1" x14ac:dyDescent="0.2">
      <c r="B8" s="213" t="s">
        <v>63</v>
      </c>
      <c r="C8" s="214"/>
      <c r="D8" s="214"/>
      <c r="E8" s="214"/>
      <c r="F8" s="214"/>
      <c r="G8" s="214"/>
      <c r="H8" s="214"/>
    </row>
    <row r="9" spans="2:9" x14ac:dyDescent="0.2">
      <c r="B9" s="41"/>
    </row>
    <row r="11" spans="2:9" ht="22.5" customHeight="1" x14ac:dyDescent="0.2">
      <c r="B11" s="215" t="s">
        <v>64</v>
      </c>
      <c r="C11" s="216"/>
      <c r="E11" s="211" t="s">
        <v>65</v>
      </c>
      <c r="F11" s="212"/>
      <c r="G11" s="212"/>
      <c r="H11" s="212"/>
    </row>
    <row r="13" spans="2:9" ht="20.25" customHeight="1" x14ac:dyDescent="0.2">
      <c r="B13" s="21" t="s">
        <v>53</v>
      </c>
      <c r="C13" s="21" t="s">
        <v>52</v>
      </c>
      <c r="D13" s="42"/>
      <c r="E13" s="21" t="s">
        <v>53</v>
      </c>
      <c r="F13" s="21" t="s">
        <v>52</v>
      </c>
      <c r="G13" s="21" t="s">
        <v>66</v>
      </c>
      <c r="H13" s="21" t="s">
        <v>67</v>
      </c>
    </row>
    <row r="14" spans="2:9" s="60" customFormat="1" ht="36.75" customHeight="1" x14ac:dyDescent="0.2">
      <c r="B14" s="100" t="s">
        <v>193</v>
      </c>
      <c r="C14" s="107" t="s">
        <v>57</v>
      </c>
      <c r="E14" s="100" t="s">
        <v>174</v>
      </c>
      <c r="F14" s="100" t="s">
        <v>68</v>
      </c>
      <c r="G14" s="112" t="s">
        <v>208</v>
      </c>
      <c r="H14" s="100">
        <v>3123888841</v>
      </c>
      <c r="I14" s="86"/>
    </row>
    <row r="15" spans="2:9" s="60" customFormat="1" ht="70.5" customHeight="1" x14ac:dyDescent="0.2">
      <c r="B15" s="100" t="str">
        <f>+'Recursos Humanos'!C13</f>
        <v>Profesional Especializado Delegatura Procedimientos Mercantiles
Profesional Especializado Oficina Asesora Juridica</v>
      </c>
      <c r="C15" s="107" t="s">
        <v>59</v>
      </c>
      <c r="E15" s="62"/>
      <c r="F15" s="62"/>
      <c r="G15" s="62"/>
      <c r="H15" s="62"/>
    </row>
    <row r="16" spans="2:9" s="60" customFormat="1" ht="75" customHeight="1" x14ac:dyDescent="0.2">
      <c r="B16" s="99" t="str">
        <f>+'Recursos Humanos'!C14</f>
        <v>Profesional Especializado Delegatura Procedimientos Mercantiles
Profesional Universitario Asignado Oficina Asesora Juridica</v>
      </c>
      <c r="C16" s="99" t="s">
        <v>142</v>
      </c>
      <c r="D16" s="86"/>
      <c r="E16" s="63"/>
      <c r="F16" s="64"/>
      <c r="G16" s="64"/>
      <c r="H16" s="64"/>
    </row>
    <row r="17" spans="2:8" s="60" customFormat="1" ht="41.25" customHeight="1" x14ac:dyDescent="0.2">
      <c r="B17" s="99" t="str">
        <f>+'Recursos Humanos'!C15</f>
        <v>Profesional asignado por la DTIC (funcionamiento Tesauro)</v>
      </c>
      <c r="C17" s="110" t="s">
        <v>154</v>
      </c>
      <c r="E17" s="63"/>
      <c r="F17" s="64"/>
      <c r="G17" s="64"/>
      <c r="H17" s="64"/>
    </row>
    <row r="18" spans="2:8" s="60" customFormat="1" ht="23.1" customHeight="1" x14ac:dyDescent="0.2">
      <c r="B18" s="108"/>
      <c r="C18" s="111"/>
      <c r="E18" s="63"/>
      <c r="F18" s="64"/>
      <c r="G18" s="64"/>
      <c r="H18" s="64"/>
    </row>
    <row r="19" spans="2:8" ht="23.1" customHeight="1" x14ac:dyDescent="0.2">
      <c r="B19" s="108"/>
      <c r="C19" s="111"/>
    </row>
    <row r="20" spans="2:8" ht="23.1" customHeight="1" x14ac:dyDescent="0.2">
      <c r="B20" s="83"/>
      <c r="C20" s="82"/>
    </row>
    <row r="21" spans="2:8" ht="23.1" customHeight="1" x14ac:dyDescent="0.2">
      <c r="B21" s="76"/>
      <c r="C21" s="76"/>
    </row>
    <row r="22" spans="2:8" ht="23.1" customHeight="1" x14ac:dyDescent="0.2">
      <c r="B22" s="77"/>
      <c r="C22" s="77"/>
    </row>
    <row r="23" spans="2:8" ht="23.1" customHeight="1" x14ac:dyDescent="0.2">
      <c r="B23" s="77"/>
      <c r="C23" s="77"/>
    </row>
    <row r="24" spans="2:8" ht="23.1" customHeight="1" x14ac:dyDescent="0.2">
      <c r="B24" s="77"/>
      <c r="C24" s="77"/>
    </row>
  </sheetData>
  <mergeCells count="12">
    <mergeCell ref="E11:H11"/>
    <mergeCell ref="B7:H7"/>
    <mergeCell ref="B8:H8"/>
    <mergeCell ref="B11:C11"/>
    <mergeCell ref="G2:H2"/>
    <mergeCell ref="G3:H3"/>
    <mergeCell ref="G4:H4"/>
    <mergeCell ref="G5:H5"/>
    <mergeCell ref="C2:F2"/>
    <mergeCell ref="C3:F3"/>
    <mergeCell ref="C4:F4"/>
    <mergeCell ref="C5:F5"/>
  </mergeCells>
  <hyperlinks>
    <hyperlink ref="G14" r:id="rId1"/>
  </hyperlinks>
  <printOptions horizontalCentered="1"/>
  <pageMargins left="0.70866141732283472" right="0.70866141732283472" top="0.74803149606299213" bottom="0.74803149606299213" header="0.31496062992125984" footer="0.31496062992125984"/>
  <pageSetup paperSize="5" scale="74" orientation="landscape" r:id="rId2"/>
  <drawing r:id="rId3"/>
  <legacyDrawing r:id="rId4"/>
  <extLst>
    <ext xmlns:x14="http://schemas.microsoft.com/office/spreadsheetml/2009/9/main" uri="{CCE6A557-97BC-4b89-ADB6-D9C93CAAB3DF}">
      <x14:dataValidations xmlns:xm="http://schemas.microsoft.com/office/excel/2006/main" count="1">
        <x14:dataValidation type="list" allowBlank="1" showInputMessage="1" showErrorMessage="1">
          <x14:formula1>
            <xm:f>'No tocar'!$G$5:$G$7</xm:f>
          </x14:formula1>
          <xm:sqref>C14:C16 C18:C20</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pageSetUpPr fitToPage="1"/>
  </sheetPr>
  <dimension ref="B1:P23"/>
  <sheetViews>
    <sheetView showGridLines="0" zoomScale="80" zoomScaleNormal="80" workbookViewId="0">
      <selection activeCell="S16" sqref="S16"/>
    </sheetView>
  </sheetViews>
  <sheetFormatPr baseColWidth="10" defaultColWidth="11.42578125" defaultRowHeight="12" x14ac:dyDescent="0.2"/>
  <cols>
    <col min="1" max="1" width="2.42578125" style="1" customWidth="1"/>
    <col min="2" max="2" width="14.42578125" style="1" customWidth="1"/>
    <col min="3" max="3" width="30.7109375" style="1" customWidth="1"/>
    <col min="4" max="4" width="33" style="1" customWidth="1"/>
    <col min="5" max="5" width="23.140625" style="1" customWidth="1"/>
    <col min="6" max="6" width="41.42578125" style="1" customWidth="1"/>
    <col min="7" max="7" width="17.42578125" style="1" bestFit="1" customWidth="1"/>
    <col min="8" max="8" width="31.140625" style="1" customWidth="1"/>
    <col min="9" max="11" width="7.7109375" style="1" customWidth="1"/>
    <col min="12" max="13" width="5.7109375" style="1" hidden="1" customWidth="1"/>
    <col min="14" max="14" width="10.7109375" style="1" customWidth="1"/>
    <col min="15" max="15" width="20.7109375" style="1" customWidth="1"/>
    <col min="16" max="16" width="9.140625" style="2" customWidth="1"/>
    <col min="17" max="237" width="9.140625" style="1" customWidth="1"/>
    <col min="238" max="16384" width="11.42578125" style="1"/>
  </cols>
  <sheetData>
    <row r="1" spans="2:16" ht="12.75" thickBot="1" x14ac:dyDescent="0.25"/>
    <row r="2" spans="2:16" s="10" customFormat="1" ht="26.25" customHeight="1" thickBot="1" x14ac:dyDescent="0.25">
      <c r="B2" s="231"/>
      <c r="C2" s="232"/>
      <c r="D2" s="222" t="s">
        <v>0</v>
      </c>
      <c r="E2" s="223"/>
      <c r="F2" s="223"/>
      <c r="G2" s="224"/>
      <c r="H2" s="44" t="str">
        <f>Proyecto!K2</f>
        <v>Código: GC-F-015</v>
      </c>
      <c r="I2" s="67"/>
      <c r="J2" s="67"/>
      <c r="K2" s="67"/>
      <c r="L2" s="67"/>
      <c r="M2" s="67"/>
      <c r="N2" s="67"/>
      <c r="O2" s="67"/>
      <c r="P2" s="13"/>
    </row>
    <row r="3" spans="2:16" s="10" customFormat="1" ht="23.25" customHeight="1" thickBot="1" x14ac:dyDescent="0.25">
      <c r="B3" s="233"/>
      <c r="C3" s="234"/>
      <c r="D3" s="225" t="s">
        <v>2</v>
      </c>
      <c r="E3" s="226"/>
      <c r="F3" s="226"/>
      <c r="G3" s="227"/>
      <c r="H3" s="48" t="str">
        <f>Proyecto!K3</f>
        <v>Fecha: 17 de septiembre de 2014</v>
      </c>
      <c r="I3" s="67"/>
      <c r="J3" s="67"/>
      <c r="K3" s="67"/>
      <c r="L3" s="67"/>
      <c r="M3" s="67"/>
      <c r="N3" s="67"/>
      <c r="O3" s="67"/>
      <c r="P3" s="13"/>
    </row>
    <row r="4" spans="2:16" s="10" customFormat="1" ht="24" customHeight="1" thickBot="1" x14ac:dyDescent="0.25">
      <c r="B4" s="233"/>
      <c r="C4" s="234"/>
      <c r="D4" s="228" t="s">
        <v>4</v>
      </c>
      <c r="E4" s="229"/>
      <c r="F4" s="229"/>
      <c r="G4" s="230"/>
      <c r="H4" s="46" t="str">
        <f>Proyecto!K4</f>
        <v>Versión 001</v>
      </c>
      <c r="I4" s="67"/>
      <c r="J4" s="67"/>
      <c r="K4" s="67"/>
      <c r="L4" s="67"/>
      <c r="M4" s="67"/>
      <c r="N4" s="67"/>
      <c r="O4" s="67"/>
      <c r="P4" s="13"/>
    </row>
    <row r="5" spans="2:16" s="10" customFormat="1" ht="22.5" customHeight="1" thickBot="1" x14ac:dyDescent="0.25">
      <c r="B5" s="235"/>
      <c r="C5" s="236"/>
      <c r="D5" s="225" t="s">
        <v>6</v>
      </c>
      <c r="E5" s="226"/>
      <c r="F5" s="226"/>
      <c r="G5" s="227"/>
      <c r="H5" s="48" t="s">
        <v>69</v>
      </c>
      <c r="I5" s="67"/>
      <c r="J5" s="67"/>
      <c r="K5" s="67"/>
      <c r="L5" s="67"/>
      <c r="M5" s="67"/>
      <c r="N5" s="67"/>
      <c r="O5" s="67"/>
      <c r="P5" s="13"/>
    </row>
    <row r="6" spans="2:16" ht="5.25" customHeight="1" x14ac:dyDescent="0.2">
      <c r="B6" s="23"/>
      <c r="C6" s="23"/>
      <c r="D6" s="23"/>
      <c r="E6" s="23"/>
      <c r="F6" s="23"/>
      <c r="G6" s="23"/>
      <c r="H6" s="23"/>
    </row>
    <row r="7" spans="2:16" ht="29.25" customHeight="1" x14ac:dyDescent="0.2">
      <c r="B7" s="140" t="s">
        <v>8</v>
      </c>
      <c r="C7" s="140"/>
      <c r="D7" s="206" t="str">
        <f>Proyecto!$E$7</f>
        <v>Uso y apropiación del Tesauro</v>
      </c>
      <c r="E7" s="206"/>
      <c r="F7" s="206"/>
      <c r="G7" s="206"/>
      <c r="H7" s="206"/>
      <c r="P7" s="1"/>
    </row>
    <row r="8" spans="2:16" customFormat="1" ht="19.5" customHeight="1" x14ac:dyDescent="0.2"/>
    <row r="9" spans="2:16" ht="30" customHeight="1" x14ac:dyDescent="0.2">
      <c r="B9" s="237" t="s">
        <v>14</v>
      </c>
      <c r="C9" s="238"/>
      <c r="D9" s="238"/>
      <c r="E9" s="238"/>
      <c r="F9" s="238"/>
      <c r="G9" s="238"/>
      <c r="H9" s="238"/>
    </row>
    <row r="10" spans="2:16" ht="9.75" customHeight="1" x14ac:dyDescent="0.2">
      <c r="B10" s="234"/>
      <c r="C10" s="234"/>
      <c r="D10" s="234"/>
      <c r="E10" s="234"/>
      <c r="F10" s="234"/>
      <c r="G10" s="234"/>
      <c r="H10" s="234"/>
      <c r="P10" s="1"/>
    </row>
    <row r="11" spans="2:16" ht="25.5" customHeight="1" x14ac:dyDescent="0.2">
      <c r="B11" s="195" t="s">
        <v>53</v>
      </c>
      <c r="C11" s="195"/>
      <c r="D11" s="68" t="s">
        <v>70</v>
      </c>
      <c r="E11" s="70" t="s">
        <v>71</v>
      </c>
      <c r="F11" s="68" t="s">
        <v>72</v>
      </c>
      <c r="G11" s="68" t="s">
        <v>73</v>
      </c>
      <c r="H11" s="68" t="s">
        <v>74</v>
      </c>
      <c r="P11" s="1"/>
    </row>
    <row r="12" spans="2:16" ht="38.1" customHeight="1" x14ac:dyDescent="0.2">
      <c r="B12" s="217" t="s">
        <v>175</v>
      </c>
      <c r="C12" s="218"/>
      <c r="D12" s="100" t="s">
        <v>175</v>
      </c>
      <c r="E12" s="100" t="s">
        <v>238</v>
      </c>
      <c r="F12" s="112" t="s">
        <v>176</v>
      </c>
      <c r="G12" s="100" t="s">
        <v>58</v>
      </c>
      <c r="H12" s="100" t="s">
        <v>75</v>
      </c>
      <c r="O12" s="2"/>
      <c r="P12" s="1"/>
    </row>
    <row r="13" spans="2:16" ht="38.1" customHeight="1" x14ac:dyDescent="0.2">
      <c r="B13" s="217" t="s">
        <v>164</v>
      </c>
      <c r="C13" s="218"/>
      <c r="D13" s="100" t="s">
        <v>164</v>
      </c>
      <c r="E13" s="100" t="s">
        <v>238</v>
      </c>
      <c r="F13" s="112" t="s">
        <v>165</v>
      </c>
      <c r="G13" s="100" t="s">
        <v>58</v>
      </c>
      <c r="H13" s="100" t="s">
        <v>75</v>
      </c>
      <c r="O13" s="2"/>
      <c r="P13" s="1"/>
    </row>
    <row r="14" spans="2:16" ht="58.5" customHeight="1" x14ac:dyDescent="0.2">
      <c r="B14" s="217" t="s">
        <v>166</v>
      </c>
      <c r="C14" s="218"/>
      <c r="D14" s="100" t="s">
        <v>167</v>
      </c>
      <c r="E14" s="100" t="s">
        <v>238</v>
      </c>
      <c r="F14" s="112" t="s">
        <v>168</v>
      </c>
      <c r="G14" s="100" t="s">
        <v>58</v>
      </c>
      <c r="H14" s="100" t="s">
        <v>75</v>
      </c>
      <c r="O14" s="2"/>
      <c r="P14" s="1"/>
    </row>
    <row r="15" spans="2:16" ht="38.1" customHeight="1" x14ac:dyDescent="0.2">
      <c r="B15" s="217" t="s">
        <v>169</v>
      </c>
      <c r="C15" s="218"/>
      <c r="D15" s="100" t="s">
        <v>161</v>
      </c>
      <c r="E15" s="100" t="s">
        <v>238</v>
      </c>
      <c r="F15" s="112" t="s">
        <v>162</v>
      </c>
      <c r="G15" s="100" t="s">
        <v>58</v>
      </c>
      <c r="H15" s="100" t="s">
        <v>75</v>
      </c>
      <c r="O15" s="2"/>
      <c r="P15" s="1"/>
    </row>
    <row r="16" spans="2:16" ht="38.1" customHeight="1" x14ac:dyDescent="0.2">
      <c r="B16" s="217" t="s">
        <v>197</v>
      </c>
      <c r="C16" s="218"/>
      <c r="D16" s="107" t="s">
        <v>197</v>
      </c>
      <c r="E16" s="100" t="s">
        <v>238</v>
      </c>
      <c r="F16" s="113" t="s">
        <v>276</v>
      </c>
      <c r="G16" s="100" t="s">
        <v>58</v>
      </c>
      <c r="H16" s="100" t="s">
        <v>75</v>
      </c>
      <c r="O16" s="2"/>
      <c r="P16" s="1"/>
    </row>
    <row r="17" spans="2:16" ht="38.1" customHeight="1" x14ac:dyDescent="0.2">
      <c r="B17" s="217" t="s">
        <v>240</v>
      </c>
      <c r="C17" s="218"/>
      <c r="D17" s="100" t="s">
        <v>198</v>
      </c>
      <c r="E17" s="100" t="s">
        <v>238</v>
      </c>
      <c r="F17" s="112" t="s">
        <v>239</v>
      </c>
      <c r="G17" s="100" t="s">
        <v>58</v>
      </c>
      <c r="H17" s="100" t="s">
        <v>75</v>
      </c>
      <c r="O17" s="2"/>
      <c r="P17" s="1"/>
    </row>
    <row r="18" spans="2:16" ht="38.1" customHeight="1" x14ac:dyDescent="0.2">
      <c r="B18" s="217" t="s">
        <v>199</v>
      </c>
      <c r="C18" s="218"/>
      <c r="D18" s="100" t="s">
        <v>200</v>
      </c>
      <c r="E18" s="100" t="s">
        <v>238</v>
      </c>
      <c r="F18" s="112" t="s">
        <v>241</v>
      </c>
      <c r="G18" s="100" t="s">
        <v>58</v>
      </c>
      <c r="H18" s="100" t="s">
        <v>75</v>
      </c>
      <c r="O18" s="2"/>
      <c r="P18" s="1"/>
    </row>
    <row r="19" spans="2:16" ht="38.1" customHeight="1" x14ac:dyDescent="0.2">
      <c r="B19" s="217" t="s">
        <v>201</v>
      </c>
      <c r="C19" s="218"/>
      <c r="D19" s="100" t="s">
        <v>202</v>
      </c>
      <c r="E19" s="100" t="s">
        <v>238</v>
      </c>
      <c r="F19" s="112" t="s">
        <v>242</v>
      </c>
      <c r="G19" s="100" t="s">
        <v>58</v>
      </c>
      <c r="H19" s="100" t="s">
        <v>75</v>
      </c>
      <c r="O19" s="2"/>
      <c r="P19" s="1"/>
    </row>
    <row r="20" spans="2:16" ht="63" customHeight="1" x14ac:dyDescent="0.2">
      <c r="B20" s="217" t="s">
        <v>244</v>
      </c>
      <c r="C20" s="218"/>
      <c r="D20" s="100" t="s">
        <v>245</v>
      </c>
      <c r="E20" s="100" t="s">
        <v>238</v>
      </c>
      <c r="F20" s="112" t="s">
        <v>243</v>
      </c>
      <c r="G20" s="100" t="s">
        <v>58</v>
      </c>
      <c r="H20" s="100" t="s">
        <v>75</v>
      </c>
      <c r="O20" s="2"/>
      <c r="P20" s="1"/>
    </row>
    <row r="21" spans="2:16" ht="38.1" customHeight="1" x14ac:dyDescent="0.2">
      <c r="B21" s="219"/>
      <c r="C21" s="220"/>
      <c r="D21" s="75"/>
      <c r="E21" s="75"/>
      <c r="F21" s="113"/>
      <c r="G21" s="74"/>
      <c r="H21" s="75"/>
    </row>
    <row r="22" spans="2:16" ht="38.1" customHeight="1" x14ac:dyDescent="0.2">
      <c r="B22" s="219"/>
      <c r="C22" s="220"/>
      <c r="D22" s="81"/>
      <c r="E22" s="81"/>
      <c r="F22" s="78"/>
      <c r="G22" s="80"/>
      <c r="H22" s="81"/>
    </row>
    <row r="23" spans="2:16" ht="38.1" customHeight="1" x14ac:dyDescent="0.2">
      <c r="B23" s="221"/>
      <c r="C23" s="221"/>
      <c r="D23" s="74"/>
      <c r="E23" s="74"/>
      <c r="F23" s="61"/>
      <c r="G23" s="74"/>
      <c r="H23" s="75"/>
    </row>
  </sheetData>
  <mergeCells count="22">
    <mergeCell ref="B21:C21"/>
    <mergeCell ref="B23:C23"/>
    <mergeCell ref="B22:C22"/>
    <mergeCell ref="D2:G2"/>
    <mergeCell ref="D3:G3"/>
    <mergeCell ref="D4:G4"/>
    <mergeCell ref="D5:G5"/>
    <mergeCell ref="B2:C5"/>
    <mergeCell ref="B7:C7"/>
    <mergeCell ref="D7:H7"/>
    <mergeCell ref="B9:H9"/>
    <mergeCell ref="B20:C20"/>
    <mergeCell ref="B11:C11"/>
    <mergeCell ref="B10:H10"/>
    <mergeCell ref="B17:C17"/>
    <mergeCell ref="B12:C12"/>
    <mergeCell ref="B13:C13"/>
    <mergeCell ref="B19:C19"/>
    <mergeCell ref="B18:C18"/>
    <mergeCell ref="B14:C14"/>
    <mergeCell ref="B15:C15"/>
    <mergeCell ref="B16:C16"/>
  </mergeCells>
  <conditionalFormatting sqref="D11">
    <cfRule type="cellIs" dxfId="32" priority="61" stopIfTrue="1" operator="equal">
      <formula>"Alto"</formula>
    </cfRule>
    <cfRule type="cellIs" dxfId="31" priority="62" stopIfTrue="1" operator="equal">
      <formula>"Medio"</formula>
    </cfRule>
    <cfRule type="cellIs" dxfId="30" priority="63" stopIfTrue="1" operator="equal">
      <formula>"Bajo"</formula>
    </cfRule>
  </conditionalFormatting>
  <conditionalFormatting sqref="D23">
    <cfRule type="cellIs" dxfId="29" priority="13" stopIfTrue="1" operator="equal">
      <formula>"Alto"</formula>
    </cfRule>
    <cfRule type="cellIs" dxfId="28" priority="14" stopIfTrue="1" operator="equal">
      <formula>"Medio"</formula>
    </cfRule>
    <cfRule type="cellIs" dxfId="27" priority="15" stopIfTrue="1" operator="equal">
      <formula>"Bajo"</formula>
    </cfRule>
  </conditionalFormatting>
  <conditionalFormatting sqref="D19:D20">
    <cfRule type="cellIs" dxfId="26" priority="22" stopIfTrue="1" operator="equal">
      <formula>"Alto"</formula>
    </cfRule>
    <cfRule type="cellIs" dxfId="25" priority="23" stopIfTrue="1" operator="equal">
      <formula>"Medio"</formula>
    </cfRule>
    <cfRule type="cellIs" dxfId="24" priority="24" stopIfTrue="1" operator="equal">
      <formula>"Bajo"</formula>
    </cfRule>
  </conditionalFormatting>
  <conditionalFormatting sqref="D17:D18">
    <cfRule type="cellIs" dxfId="23" priority="10" stopIfTrue="1" operator="equal">
      <formula>"Alto"</formula>
    </cfRule>
    <cfRule type="cellIs" dxfId="22" priority="11" stopIfTrue="1" operator="equal">
      <formula>"Medio"</formula>
    </cfRule>
    <cfRule type="cellIs" dxfId="21" priority="12" stopIfTrue="1" operator="equal">
      <formula>"Bajo"</formula>
    </cfRule>
  </conditionalFormatting>
  <dataValidations count="1">
    <dataValidation type="whole" allowBlank="1" showInputMessage="1" showErrorMessage="1" sqref="I9:N9 F24:G65496 H21:N65496">
      <formula1>1</formula1>
      <formula2>5</formula2>
    </dataValidation>
  </dataValidations>
  <hyperlinks>
    <hyperlink ref="F15" r:id="rId1"/>
    <hyperlink ref="F14" r:id="rId2"/>
    <hyperlink ref="F13" r:id="rId3"/>
    <hyperlink ref="F12" r:id="rId4"/>
    <hyperlink ref="F17" r:id="rId5"/>
    <hyperlink ref="F18" r:id="rId6"/>
    <hyperlink ref="F19" r:id="rId7"/>
    <hyperlink ref="F20" r:id="rId8"/>
    <hyperlink ref="F16" r:id="rId9"/>
  </hyperlinks>
  <printOptions horizontalCentered="1"/>
  <pageMargins left="0.39370078740157483" right="0.39370078740157483" top="0.74803149606299213" bottom="0.74803149606299213" header="0.31496062992125984" footer="0.31496062992125984"/>
  <pageSetup paperSize="5" scale="89" fitToHeight="0" orientation="landscape" r:id="rId10"/>
  <headerFooter>
    <oddHeader>&amp;A</oddHeader>
  </headerFooter>
  <drawing r:id="rId11"/>
  <legacyDrawing r:id="rId12"/>
  <extLst>
    <ext xmlns:x14="http://schemas.microsoft.com/office/spreadsheetml/2009/9/main" uri="{CCE6A557-97BC-4b89-ADB6-D9C93CAAB3DF}">
      <x14:dataValidations xmlns:xm="http://schemas.microsoft.com/office/excel/2006/main" count="1">
        <x14:dataValidation type="list" allowBlank="1" showInputMessage="1" showErrorMessage="1">
          <x14:formula1>
            <xm:f>'No tocar'!$K$5:$K$7</xm:f>
          </x14:formula1>
          <xm:sqref>H12:H20</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P31"/>
  <sheetViews>
    <sheetView showGridLines="0" topLeftCell="A7" zoomScale="80" zoomScaleNormal="80" workbookViewId="0">
      <selection activeCell="C15" sqref="C15"/>
    </sheetView>
  </sheetViews>
  <sheetFormatPr baseColWidth="10" defaultColWidth="11.42578125" defaultRowHeight="12" x14ac:dyDescent="0.2"/>
  <cols>
    <col min="1" max="1" width="2.42578125" style="1" customWidth="1"/>
    <col min="2" max="2" width="39.140625" style="1" customWidth="1"/>
    <col min="3" max="3" width="21.28515625" style="1" customWidth="1"/>
    <col min="4" max="4" width="63.85546875" style="1" customWidth="1"/>
    <col min="5" max="5" width="18" style="1" customWidth="1"/>
    <col min="6" max="6" width="43.28515625" style="1" customWidth="1"/>
    <col min="7" max="7" width="37.7109375" style="1" customWidth="1"/>
    <col min="8" max="11" width="7.7109375" style="1" customWidth="1"/>
    <col min="12" max="13" width="5.7109375" style="1" hidden="1" customWidth="1"/>
    <col min="14" max="14" width="10.7109375" style="1" customWidth="1"/>
    <col min="15" max="15" width="20.7109375" style="1" customWidth="1"/>
    <col min="16" max="16" width="9.140625" style="2" customWidth="1"/>
    <col min="17" max="237" width="9.140625" style="1" customWidth="1"/>
    <col min="238" max="16384" width="11.42578125" style="1"/>
  </cols>
  <sheetData>
    <row r="1" spans="2:16" ht="12.75" thickBot="1" x14ac:dyDescent="0.25"/>
    <row r="2" spans="2:16" s="10" customFormat="1" ht="26.25" customHeight="1" thickBot="1" x14ac:dyDescent="0.25">
      <c r="B2" s="43"/>
      <c r="C2" s="207" t="s">
        <v>0</v>
      </c>
      <c r="D2" s="208"/>
      <c r="E2" s="208"/>
      <c r="F2" s="208"/>
      <c r="G2" s="50" t="str">
        <f>Proyecto!K2</f>
        <v>Código: GC-F-015</v>
      </c>
      <c r="H2" s="49"/>
      <c r="I2" s="67"/>
      <c r="J2" s="67"/>
      <c r="K2" s="67"/>
      <c r="L2" s="67"/>
      <c r="M2" s="67"/>
      <c r="N2" s="67"/>
      <c r="O2" s="67"/>
      <c r="P2" s="13"/>
    </row>
    <row r="3" spans="2:16" s="10" customFormat="1" ht="23.25" customHeight="1" thickBot="1" x14ac:dyDescent="0.25">
      <c r="B3" s="45"/>
      <c r="C3" s="207" t="s">
        <v>2</v>
      </c>
      <c r="D3" s="208"/>
      <c r="E3" s="208"/>
      <c r="F3" s="208"/>
      <c r="G3" s="48" t="str">
        <f>Proyecto!K3</f>
        <v>Fecha: 17 de septiembre de 2014</v>
      </c>
      <c r="H3" s="49"/>
      <c r="I3" s="67"/>
      <c r="J3" s="67"/>
      <c r="K3" s="67"/>
      <c r="L3" s="67"/>
      <c r="M3" s="67"/>
      <c r="N3" s="67"/>
      <c r="O3" s="67"/>
      <c r="P3" s="13"/>
    </row>
    <row r="4" spans="2:16" s="10" customFormat="1" ht="24" customHeight="1" thickBot="1" x14ac:dyDescent="0.25">
      <c r="B4" s="45"/>
      <c r="C4" s="207" t="s">
        <v>4</v>
      </c>
      <c r="D4" s="208"/>
      <c r="E4" s="208"/>
      <c r="F4" s="208"/>
      <c r="G4" s="48" t="str">
        <f>Proyecto!K4</f>
        <v>Versión 001</v>
      </c>
      <c r="H4" s="49"/>
      <c r="I4" s="67"/>
      <c r="J4" s="67"/>
      <c r="K4" s="67"/>
      <c r="L4" s="67"/>
      <c r="M4" s="67"/>
      <c r="N4" s="67"/>
      <c r="O4" s="67"/>
      <c r="P4" s="13"/>
    </row>
    <row r="5" spans="2:16" s="10" customFormat="1" ht="22.5" customHeight="1" thickBot="1" x14ac:dyDescent="0.25">
      <c r="B5" s="47"/>
      <c r="C5" s="207" t="s">
        <v>6</v>
      </c>
      <c r="D5" s="208"/>
      <c r="E5" s="208"/>
      <c r="F5" s="208"/>
      <c r="G5" s="51" t="s">
        <v>78</v>
      </c>
      <c r="H5" s="49"/>
      <c r="I5" s="67"/>
      <c r="J5" s="67"/>
      <c r="K5" s="67"/>
      <c r="L5" s="67"/>
      <c r="M5" s="67"/>
      <c r="N5" s="67"/>
      <c r="O5" s="67"/>
      <c r="P5" s="13"/>
    </row>
    <row r="6" spans="2:16" ht="5.25" customHeight="1" x14ac:dyDescent="0.2">
      <c r="B6" s="23"/>
      <c r="C6" s="23"/>
      <c r="D6" s="23"/>
      <c r="E6" s="23"/>
      <c r="F6" s="23"/>
    </row>
    <row r="7" spans="2:16" ht="29.25" customHeight="1" x14ac:dyDescent="0.2">
      <c r="B7" s="66" t="s">
        <v>8</v>
      </c>
      <c r="C7" s="242" t="str">
        <f>Proyecto!$E$7</f>
        <v>Uso y apropiación del Tesauro</v>
      </c>
      <c r="D7" s="242"/>
      <c r="E7" s="242"/>
      <c r="F7" s="242"/>
      <c r="G7" s="72"/>
      <c r="P7" s="1"/>
    </row>
    <row r="8" spans="2:16" ht="6.75" customHeight="1" x14ac:dyDescent="0.2">
      <c r="B8" s="6"/>
      <c r="C8" s="7"/>
      <c r="D8" s="7"/>
      <c r="E8" s="7"/>
      <c r="F8" s="7"/>
      <c r="P8" s="1"/>
    </row>
    <row r="9" spans="2:16" x14ac:dyDescent="0.2">
      <c r="B9" s="148"/>
      <c r="C9" s="148"/>
    </row>
    <row r="10" spans="2:16" ht="20.25" customHeight="1" x14ac:dyDescent="0.2">
      <c r="B10" s="239" t="s">
        <v>79</v>
      </c>
      <c r="C10" s="240"/>
      <c r="D10" s="240"/>
      <c r="E10" s="240"/>
      <c r="F10" s="240"/>
      <c r="G10" s="241"/>
    </row>
    <row r="11" spans="2:16" customFormat="1" ht="15" customHeight="1" x14ac:dyDescent="0.2"/>
    <row r="12" spans="2:16" ht="24.75" customHeight="1" x14ac:dyDescent="0.2">
      <c r="B12" s="73" t="s">
        <v>80</v>
      </c>
      <c r="C12" s="73" t="s">
        <v>81</v>
      </c>
      <c r="D12" s="73" t="s">
        <v>82</v>
      </c>
      <c r="E12" s="73" t="s">
        <v>83</v>
      </c>
      <c r="F12" s="73" t="s">
        <v>84</v>
      </c>
      <c r="G12" s="73" t="s">
        <v>85</v>
      </c>
    </row>
    <row r="13" spans="2:16" ht="84" customHeight="1" x14ac:dyDescent="0.2">
      <c r="B13" s="114" t="str">
        <f>+Interesados!B12</f>
        <v>Superintendente de Sociedades</v>
      </c>
      <c r="C13" s="114" t="s">
        <v>86</v>
      </c>
      <c r="D13" s="115" t="s">
        <v>177</v>
      </c>
      <c r="E13" s="116" t="s">
        <v>149</v>
      </c>
      <c r="F13" s="114" t="s">
        <v>193</v>
      </c>
      <c r="G13" s="114" t="s">
        <v>246</v>
      </c>
    </row>
    <row r="14" spans="2:16" ht="84" customHeight="1" x14ac:dyDescent="0.2">
      <c r="B14" s="114" t="s">
        <v>193</v>
      </c>
      <c r="C14" s="114" t="s">
        <v>86</v>
      </c>
      <c r="D14" s="115" t="s">
        <v>171</v>
      </c>
      <c r="E14" s="114" t="s">
        <v>87</v>
      </c>
      <c r="F14" s="114" t="s">
        <v>194</v>
      </c>
      <c r="G14" s="114" t="s">
        <v>206</v>
      </c>
    </row>
    <row r="15" spans="2:16" ht="136.5" customHeight="1" x14ac:dyDescent="0.2">
      <c r="B15" s="114" t="s">
        <v>194</v>
      </c>
      <c r="C15" s="114" t="s">
        <v>86</v>
      </c>
      <c r="D15" s="115" t="s">
        <v>172</v>
      </c>
      <c r="E15" s="114" t="s">
        <v>87</v>
      </c>
      <c r="F15" s="114" t="s">
        <v>203</v>
      </c>
      <c r="G15" s="114" t="s">
        <v>170</v>
      </c>
    </row>
    <row r="16" spans="2:16" ht="81.75" customHeight="1" x14ac:dyDescent="0.2">
      <c r="B16" s="114" t="s">
        <v>204</v>
      </c>
      <c r="C16" s="114" t="s">
        <v>86</v>
      </c>
      <c r="D16" s="115" t="s">
        <v>205</v>
      </c>
      <c r="E16" s="114" t="s">
        <v>87</v>
      </c>
      <c r="F16" s="114" t="s">
        <v>203</v>
      </c>
      <c r="G16" s="114" t="s">
        <v>178</v>
      </c>
    </row>
    <row r="17" spans="2:7" ht="82.5" customHeight="1" x14ac:dyDescent="0.2">
      <c r="B17" s="117" t="s">
        <v>207</v>
      </c>
      <c r="C17" s="114" t="s">
        <v>86</v>
      </c>
      <c r="D17" s="115" t="s">
        <v>254</v>
      </c>
      <c r="E17" s="114" t="s">
        <v>87</v>
      </c>
      <c r="F17" s="114" t="s">
        <v>247</v>
      </c>
      <c r="G17" s="114" t="s">
        <v>178</v>
      </c>
    </row>
    <row r="18" spans="2:7" ht="20.100000000000001" customHeight="1" x14ac:dyDescent="0.2">
      <c r="B18" s="118"/>
      <c r="C18" s="116"/>
      <c r="D18" s="116"/>
      <c r="E18" s="119"/>
      <c r="F18" s="119"/>
      <c r="G18" s="119"/>
    </row>
    <row r="19" spans="2:7" ht="20.100000000000001" customHeight="1" x14ac:dyDescent="0.2">
      <c r="B19" s="118"/>
      <c r="C19" s="116"/>
      <c r="D19" s="116"/>
      <c r="E19" s="119"/>
      <c r="F19" s="119"/>
      <c r="G19" s="119"/>
    </row>
    <row r="20" spans="2:7" ht="20.100000000000001" customHeight="1" x14ac:dyDescent="0.2">
      <c r="B20" s="118"/>
      <c r="C20" s="116"/>
      <c r="D20" s="116"/>
      <c r="E20" s="119"/>
      <c r="F20" s="119"/>
      <c r="G20" s="119"/>
    </row>
    <row r="21" spans="2:7" ht="20.100000000000001" customHeight="1" x14ac:dyDescent="0.2">
      <c r="B21" s="118"/>
      <c r="C21" s="116"/>
      <c r="D21" s="116"/>
      <c r="E21" s="119"/>
      <c r="F21" s="119"/>
      <c r="G21" s="119"/>
    </row>
    <row r="22" spans="2:7" ht="20.100000000000001" customHeight="1" x14ac:dyDescent="0.2">
      <c r="B22" s="118"/>
      <c r="C22" s="116"/>
      <c r="D22" s="120"/>
      <c r="E22" s="119"/>
      <c r="F22" s="119"/>
      <c r="G22" s="119"/>
    </row>
    <row r="23" spans="2:7" ht="20.100000000000001" customHeight="1" x14ac:dyDescent="0.2">
      <c r="B23" s="118"/>
      <c r="C23" s="116"/>
      <c r="D23" s="120"/>
      <c r="E23" s="119"/>
      <c r="F23" s="120"/>
      <c r="G23" s="119"/>
    </row>
    <row r="24" spans="2:7" ht="20.100000000000001" customHeight="1" x14ac:dyDescent="0.2">
      <c r="B24" s="118"/>
      <c r="C24" s="116"/>
      <c r="D24" s="120"/>
      <c r="E24" s="119"/>
      <c r="F24" s="120"/>
      <c r="G24" s="119"/>
    </row>
    <row r="25" spans="2:7" ht="20.100000000000001" customHeight="1" x14ac:dyDescent="0.2">
      <c r="B25" s="118"/>
      <c r="C25" s="116"/>
      <c r="D25" s="120"/>
      <c r="E25" s="119"/>
      <c r="F25" s="120"/>
      <c r="G25" s="119"/>
    </row>
    <row r="26" spans="2:7" ht="20.100000000000001" customHeight="1" x14ac:dyDescent="0.2">
      <c r="B26" s="118"/>
      <c r="C26" s="116"/>
      <c r="D26" s="120"/>
      <c r="E26" s="119"/>
      <c r="F26" s="120"/>
      <c r="G26" s="119"/>
    </row>
    <row r="27" spans="2:7" ht="20.100000000000001" customHeight="1" x14ac:dyDescent="0.2">
      <c r="B27" s="118"/>
      <c r="C27" s="116"/>
      <c r="D27" s="120"/>
      <c r="E27" s="119"/>
      <c r="F27" s="120"/>
      <c r="G27" s="119"/>
    </row>
    <row r="28" spans="2:7" ht="20.100000000000001" customHeight="1" x14ac:dyDescent="0.2">
      <c r="B28" s="118"/>
      <c r="C28" s="116"/>
      <c r="D28" s="120"/>
      <c r="E28" s="119"/>
      <c r="F28" s="120"/>
      <c r="G28" s="119"/>
    </row>
    <row r="29" spans="2:7" ht="20.100000000000001" customHeight="1" x14ac:dyDescent="0.2">
      <c r="B29" s="118"/>
      <c r="C29" s="116"/>
      <c r="D29" s="120"/>
      <c r="E29" s="119"/>
      <c r="F29" s="120"/>
      <c r="G29" s="119"/>
    </row>
    <row r="30" spans="2:7" ht="20.100000000000001" customHeight="1" x14ac:dyDescent="0.2">
      <c r="B30" s="118"/>
      <c r="C30" s="116"/>
      <c r="D30" s="120"/>
      <c r="E30" s="119"/>
      <c r="F30" s="120"/>
      <c r="G30" s="119"/>
    </row>
    <row r="31" spans="2:7" ht="20.100000000000001" customHeight="1" x14ac:dyDescent="0.2">
      <c r="B31" s="118"/>
      <c r="C31" s="116"/>
      <c r="D31" s="120"/>
      <c r="E31" s="119"/>
      <c r="F31" s="120"/>
      <c r="G31" s="119"/>
    </row>
  </sheetData>
  <mergeCells count="7">
    <mergeCell ref="B10:G10"/>
    <mergeCell ref="B9:C9"/>
    <mergeCell ref="C7:F7"/>
    <mergeCell ref="C2:F2"/>
    <mergeCell ref="C3:F3"/>
    <mergeCell ref="C4:F4"/>
    <mergeCell ref="C5:F5"/>
  </mergeCells>
  <dataValidations count="1">
    <dataValidation type="whole" allowBlank="1" showInputMessage="1" showErrorMessage="1" sqref="E9 E32:E65507 G11 G9 G32:G65507 H9:N65507">
      <formula1>1</formula1>
      <formula2>5</formula2>
    </dataValidation>
  </dataValidations>
  <printOptions horizontalCentered="1"/>
  <pageMargins left="0.39370078740157483" right="0.39370078740157483" top="0.74803149606299213" bottom="0.74803149606299213" header="0.31496062992125984" footer="0.31496062992125984"/>
  <pageSetup paperSize="5" scale="74" fitToHeight="0" orientation="landscape" r:id="rId1"/>
  <headerFooter>
    <oddHeader>&amp;A</oddHeader>
  </headerFooter>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'No tocar'!$Q$15:$Q$23</xm:f>
          </x14:formula1>
          <xm:sqref>E13:E31</xm:sqref>
        </x14:dataValidation>
        <x14:dataValidation type="list" allowBlank="1" showInputMessage="1" showErrorMessage="1">
          <x14:formula1>
            <xm:f>'No tocar'!$O$5:$O$11</xm:f>
          </x14:formula1>
          <xm:sqref>C13:C31</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pageSetUpPr fitToPage="1"/>
  </sheetPr>
  <dimension ref="B1:W17"/>
  <sheetViews>
    <sheetView showGridLines="0" topLeftCell="A5" zoomScale="90" zoomScaleNormal="90" workbookViewId="0">
      <selection activeCell="E13" sqref="E13"/>
    </sheetView>
  </sheetViews>
  <sheetFormatPr baseColWidth="10" defaultColWidth="11.42578125" defaultRowHeight="12" x14ac:dyDescent="0.2"/>
  <cols>
    <col min="1" max="1" width="2.42578125" style="1" customWidth="1"/>
    <col min="2" max="2" width="30.7109375" style="1" customWidth="1"/>
    <col min="3" max="3" width="22.42578125" style="1" customWidth="1"/>
    <col min="4" max="4" width="28.7109375" style="1" customWidth="1"/>
    <col min="5" max="5" width="29.42578125" style="1" customWidth="1"/>
    <col min="6" max="6" width="42.42578125" style="1" customWidth="1"/>
    <col min="7" max="7" width="19.42578125" style="1" customWidth="1"/>
    <col min="8" max="8" width="41.28515625" style="1" customWidth="1"/>
    <col min="9" max="9" width="7.7109375" style="1" customWidth="1"/>
    <col min="10" max="10" width="0.7109375" style="5" customWidth="1"/>
    <col min="11" max="11" width="1" style="1" customWidth="1"/>
    <col min="12" max="12" width="1.42578125" style="1" customWidth="1"/>
    <col min="13" max="13" width="1.140625" style="5" customWidth="1"/>
    <col min="14" max="14" width="20.7109375" style="1" customWidth="1"/>
    <col min="15" max="18" width="7.7109375" style="1" customWidth="1"/>
    <col min="19" max="20" width="5.7109375" style="1" hidden="1" customWidth="1"/>
    <col min="21" max="21" width="10.7109375" style="1" customWidth="1"/>
    <col min="22" max="22" width="20.7109375" style="1" customWidth="1"/>
    <col min="23" max="23" width="9.140625" style="2" customWidth="1"/>
    <col min="24" max="244" width="9.140625" style="1" customWidth="1"/>
    <col min="245" max="16384" width="11.42578125" style="1"/>
  </cols>
  <sheetData>
    <row r="1" spans="2:23" ht="12.75" thickBot="1" x14ac:dyDescent="0.25"/>
    <row r="2" spans="2:23" s="10" customFormat="1" ht="26.25" customHeight="1" thickBot="1" x14ac:dyDescent="0.25">
      <c r="B2" s="43"/>
      <c r="C2" s="207" t="s">
        <v>0</v>
      </c>
      <c r="D2" s="208"/>
      <c r="E2" s="208"/>
      <c r="F2" s="208"/>
      <c r="G2" s="197" t="str">
        <f>Proyecto!K2</f>
        <v>Código: GC-F-015</v>
      </c>
      <c r="H2" s="199"/>
      <c r="I2" s="67"/>
      <c r="J2" s="9"/>
      <c r="K2" s="9"/>
      <c r="L2" s="9"/>
      <c r="M2" s="12"/>
      <c r="N2" s="67"/>
      <c r="O2" s="67"/>
      <c r="P2" s="67"/>
      <c r="Q2" s="67"/>
      <c r="R2" s="67"/>
      <c r="S2" s="67"/>
      <c r="T2" s="67"/>
      <c r="U2" s="67"/>
      <c r="V2" s="67"/>
      <c r="W2" s="13"/>
    </row>
    <row r="3" spans="2:23" s="10" customFormat="1" ht="23.25" customHeight="1" thickBot="1" x14ac:dyDescent="0.25">
      <c r="B3" s="45"/>
      <c r="C3" s="207" t="s">
        <v>2</v>
      </c>
      <c r="D3" s="208"/>
      <c r="E3" s="208"/>
      <c r="F3" s="208"/>
      <c r="G3" s="200" t="str">
        <f>Proyecto!K3</f>
        <v>Fecha: 17 de septiembre de 2014</v>
      </c>
      <c r="H3" s="202"/>
      <c r="I3" s="67"/>
      <c r="J3" s="9"/>
      <c r="K3" s="9"/>
      <c r="L3" s="9"/>
      <c r="M3" s="12"/>
      <c r="N3" s="67"/>
      <c r="O3" s="67"/>
      <c r="P3" s="67"/>
      <c r="Q3" s="67"/>
      <c r="R3" s="67"/>
      <c r="S3" s="67"/>
      <c r="T3" s="67"/>
      <c r="U3" s="67"/>
      <c r="V3" s="67"/>
      <c r="W3" s="13"/>
    </row>
    <row r="4" spans="2:23" s="10" customFormat="1" ht="24" customHeight="1" thickBot="1" x14ac:dyDescent="0.25">
      <c r="B4" s="45"/>
      <c r="C4" s="207" t="s">
        <v>4</v>
      </c>
      <c r="D4" s="208"/>
      <c r="E4" s="208"/>
      <c r="F4" s="208"/>
      <c r="G4" s="203" t="str">
        <f>Proyecto!K4</f>
        <v>Versión 001</v>
      </c>
      <c r="H4" s="205"/>
      <c r="I4" s="67"/>
      <c r="J4" s="9"/>
      <c r="K4" s="67"/>
      <c r="L4" s="67"/>
      <c r="M4" s="12"/>
      <c r="N4" s="67"/>
      <c r="O4" s="67"/>
      <c r="P4" s="67"/>
      <c r="Q4" s="67"/>
      <c r="R4" s="67"/>
      <c r="S4" s="67"/>
      <c r="T4" s="67"/>
      <c r="U4" s="67"/>
      <c r="V4" s="67"/>
      <c r="W4" s="13"/>
    </row>
    <row r="5" spans="2:23" s="10" customFormat="1" ht="22.5" customHeight="1" thickBot="1" x14ac:dyDescent="0.25">
      <c r="B5" s="47"/>
      <c r="C5" s="207" t="s">
        <v>6</v>
      </c>
      <c r="D5" s="208"/>
      <c r="E5" s="208"/>
      <c r="F5" s="208"/>
      <c r="G5" s="200" t="s">
        <v>88</v>
      </c>
      <c r="H5" s="202"/>
      <c r="I5" s="67"/>
      <c r="J5" s="9"/>
      <c r="K5" s="67"/>
      <c r="L5" s="67"/>
      <c r="M5" s="9"/>
      <c r="N5" s="67"/>
      <c r="O5" s="67"/>
      <c r="P5" s="67"/>
      <c r="Q5" s="67"/>
      <c r="R5" s="67"/>
      <c r="S5" s="67"/>
      <c r="T5" s="67"/>
      <c r="U5" s="67"/>
      <c r="V5" s="67"/>
      <c r="W5" s="13"/>
    </row>
    <row r="6" spans="2:23" ht="5.25" customHeight="1" x14ac:dyDescent="0.2">
      <c r="B6" s="23"/>
      <c r="C6" s="23"/>
      <c r="D6" s="23"/>
      <c r="E6" s="23"/>
      <c r="F6" s="23"/>
      <c r="G6" s="23"/>
      <c r="H6" s="23"/>
    </row>
    <row r="7" spans="2:23" ht="29.25" customHeight="1" x14ac:dyDescent="0.2">
      <c r="B7" s="22" t="s">
        <v>8</v>
      </c>
      <c r="C7" s="206" t="str">
        <f>Proyecto!$E$7</f>
        <v>Uso y apropiación del Tesauro</v>
      </c>
      <c r="D7" s="206"/>
      <c r="E7" s="206"/>
      <c r="F7" s="206"/>
      <c r="G7" s="206"/>
      <c r="H7" s="206"/>
      <c r="W7" s="1"/>
    </row>
    <row r="9" spans="2:23" ht="15" customHeight="1" x14ac:dyDescent="0.2">
      <c r="B9" s="194" t="s">
        <v>89</v>
      </c>
      <c r="C9" s="194"/>
      <c r="D9" s="194"/>
      <c r="E9" s="194"/>
      <c r="F9" s="194"/>
      <c r="G9" s="194"/>
      <c r="H9" s="194"/>
    </row>
    <row r="10" spans="2:23" customFormat="1" ht="15" customHeight="1" x14ac:dyDescent="0.2"/>
    <row r="11" spans="2:23" ht="33.75" customHeight="1" x14ac:dyDescent="0.2">
      <c r="B11" s="195" t="s">
        <v>90</v>
      </c>
      <c r="C11" s="195"/>
      <c r="D11" s="68" t="s">
        <v>91</v>
      </c>
      <c r="E11" s="68" t="s">
        <v>92</v>
      </c>
      <c r="F11" s="68" t="s">
        <v>93</v>
      </c>
      <c r="G11" s="68" t="s">
        <v>94</v>
      </c>
      <c r="H11" s="68" t="s">
        <v>95</v>
      </c>
    </row>
    <row r="12" spans="2:23" ht="117" customHeight="1" x14ac:dyDescent="0.2">
      <c r="B12" s="178" t="s">
        <v>179</v>
      </c>
      <c r="C12" s="243"/>
      <c r="D12" s="100" t="s">
        <v>181</v>
      </c>
      <c r="E12" s="100" t="s">
        <v>183</v>
      </c>
      <c r="F12" s="100" t="s">
        <v>184</v>
      </c>
      <c r="G12" s="121">
        <v>45291</v>
      </c>
      <c r="H12" s="99" t="s">
        <v>232</v>
      </c>
      <c r="J12" s="1"/>
      <c r="M12" s="1"/>
    </row>
    <row r="13" spans="2:23" ht="144" customHeight="1" x14ac:dyDescent="0.2">
      <c r="B13" s="165" t="s">
        <v>180</v>
      </c>
      <c r="C13" s="165"/>
      <c r="D13" s="100" t="s">
        <v>182</v>
      </c>
      <c r="E13" s="100" t="s">
        <v>183</v>
      </c>
      <c r="F13" s="100" t="s">
        <v>185</v>
      </c>
      <c r="G13" s="121">
        <v>45291</v>
      </c>
      <c r="H13" s="99" t="s">
        <v>233</v>
      </c>
      <c r="J13" s="1"/>
      <c r="M13" s="1"/>
    </row>
    <row r="14" spans="2:23" s="93" customFormat="1" ht="63" customHeight="1" x14ac:dyDescent="0.2">
      <c r="B14" s="165" t="s">
        <v>211</v>
      </c>
      <c r="C14" s="165"/>
      <c r="D14" s="100" t="s">
        <v>210</v>
      </c>
      <c r="E14" s="100" t="s">
        <v>216</v>
      </c>
      <c r="F14" s="100" t="s">
        <v>213</v>
      </c>
      <c r="G14" s="121">
        <v>45291</v>
      </c>
      <c r="H14" s="100" t="s">
        <v>256</v>
      </c>
      <c r="W14" s="94"/>
    </row>
    <row r="15" spans="2:23" s="93" customFormat="1" ht="72.75" customHeight="1" x14ac:dyDescent="0.2">
      <c r="B15" s="165" t="s">
        <v>255</v>
      </c>
      <c r="C15" s="165"/>
      <c r="D15" s="100" t="s">
        <v>212</v>
      </c>
      <c r="E15" s="100" t="s">
        <v>216</v>
      </c>
      <c r="F15" s="100" t="s">
        <v>215</v>
      </c>
      <c r="G15" s="121">
        <v>45291</v>
      </c>
      <c r="H15" s="100" t="s">
        <v>257</v>
      </c>
      <c r="W15" s="94"/>
    </row>
    <row r="16" spans="2:23" ht="77.25" customHeight="1" x14ac:dyDescent="0.2">
      <c r="B16" s="165" t="s">
        <v>258</v>
      </c>
      <c r="C16" s="165"/>
      <c r="D16" s="100" t="s">
        <v>214</v>
      </c>
      <c r="E16" s="100" t="s">
        <v>216</v>
      </c>
      <c r="F16" s="100" t="s">
        <v>209</v>
      </c>
      <c r="G16" s="121">
        <v>45291</v>
      </c>
      <c r="H16" s="100" t="s">
        <v>217</v>
      </c>
    </row>
    <row r="17" spans="2:3" x14ac:dyDescent="0.2">
      <c r="B17" s="79"/>
      <c r="C17" s="79"/>
    </row>
  </sheetData>
  <mergeCells count="16">
    <mergeCell ref="B13:C13"/>
    <mergeCell ref="B14:C14"/>
    <mergeCell ref="B16:C16"/>
    <mergeCell ref="B12:C12"/>
    <mergeCell ref="B9:H9"/>
    <mergeCell ref="B11:C11"/>
    <mergeCell ref="B15:C15"/>
    <mergeCell ref="C7:H7"/>
    <mergeCell ref="C2:F2"/>
    <mergeCell ref="G2:H2"/>
    <mergeCell ref="C3:F3"/>
    <mergeCell ref="G3:H3"/>
    <mergeCell ref="C4:F4"/>
    <mergeCell ref="G4:H4"/>
    <mergeCell ref="C5:F5"/>
    <mergeCell ref="G5:H5"/>
  </mergeCells>
  <conditionalFormatting sqref="E12:E14">
    <cfRule type="cellIs" dxfId="20" priority="31" stopIfTrue="1" operator="equal">
      <formula>"Alto"</formula>
    </cfRule>
    <cfRule type="cellIs" dxfId="19" priority="32" stopIfTrue="1" operator="equal">
      <formula>"Medio"</formula>
    </cfRule>
    <cfRule type="cellIs" dxfId="18" priority="33" stopIfTrue="1" operator="equal">
      <formula>"Bajo"</formula>
    </cfRule>
  </conditionalFormatting>
  <conditionalFormatting sqref="E16">
    <cfRule type="cellIs" dxfId="17" priority="1" stopIfTrue="1" operator="equal">
      <formula>"Alto"</formula>
    </cfRule>
    <cfRule type="cellIs" dxfId="16" priority="2" stopIfTrue="1" operator="equal">
      <formula>"Medio"</formula>
    </cfRule>
    <cfRule type="cellIs" dxfId="15" priority="3" stopIfTrue="1" operator="equal">
      <formula>"Bajo"</formula>
    </cfRule>
  </conditionalFormatting>
  <conditionalFormatting sqref="E15">
    <cfRule type="cellIs" dxfId="14" priority="4" stopIfTrue="1" operator="equal">
      <formula>"Alto"</formula>
    </cfRule>
    <cfRule type="cellIs" dxfId="13" priority="5" stopIfTrue="1" operator="equal">
      <formula>"Medio"</formula>
    </cfRule>
    <cfRule type="cellIs" dxfId="12" priority="6" stopIfTrue="1" operator="equal">
      <formula>"Bajo"</formula>
    </cfRule>
  </conditionalFormatting>
  <dataValidations count="1">
    <dataValidation type="whole" allowBlank="1" showInputMessage="1" showErrorMessage="1" sqref="F8:G8 O8:U65496 I8:M65496 F17:G65496">
      <formula1>1</formula1>
      <formula2>5</formula2>
    </dataValidation>
  </dataValidations>
  <printOptions horizontalCentered="1"/>
  <pageMargins left="0.39370078740157483" right="0.39370078740157483" top="0.74803149606299213" bottom="0.74803149606299213" header="0.31496062992125984" footer="0.31496062992125984"/>
  <pageSetup paperSize="5" scale="80" fitToHeight="0" orientation="landscape" r:id="rId1"/>
  <headerFooter>
    <oddHeader>&amp;A</oddHeader>
  </headerFooter>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p:Policy xmlns:p="office.server.policy" id="" local="true">
  <p:Name>Documento</p:Name>
  <p:Description/>
  <p:Statement/>
  <p:PolicyItems>
    <p:PolicyItem featureId="Microsoft.Office.RecordsManagement.PolicyFeatures.PolicyAudit" staticId="0x010100DAE502E0AF30B84A96E60AFD0F2E04C4|990474540" UniqueId="4656cf74-e403-4ffc-a180-125eac1cac20">
      <p:Name>Auditoría</p:Name>
      <p:Description>Audita las acciones de usuario en documentos y enumera elementos en el registro de auditoría.</p:Description>
      <p:CustomData>
        <Audit>
          <Update/>
          <MoveCopy/>
          <DeleteRestore/>
        </Audit>
      </p:CustomData>
    </p:PolicyItem>
  </p:PolicyItems>
</p:Policy>
</file>

<file path=customXml/item2.xml><?xml version="1.0" encoding="utf-8"?>
<p:properties xmlns:p="http://schemas.microsoft.com/office/2006/metadata/properties" xmlns:xsi="http://www.w3.org/2001/XMLSchema-instance" xmlns:pc="http://schemas.microsoft.com/office/infopath/2007/PartnerControls">
  <documentManagement>
    <IconOverlay xmlns="http://schemas.microsoft.com/sharepoint/v4" xsi:nil="true"/>
    <Comentarios xmlns="ff8e3638-9d45-4162-afb4-6d390653d547" xsi:nil="true"/>
    <Fase xmlns="ff8e3638-9d45-4162-afb4-6d390653d547">a. Ficha Téncnica</Fas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customXsn xmlns="http://schemas.microsoft.com/office/2006/metadata/customXsn">
  <xsnLocation/>
  <cached>True</cached>
  <openByDefault>True</openByDefault>
  <xsnScope/>
</customXsn>
</file>

<file path=customXml/item5.xml><?xml version="1.0" encoding="utf-8"?>
<ct:contentTypeSchema xmlns:ct="http://schemas.microsoft.com/office/2006/metadata/contentType" xmlns:ma="http://schemas.microsoft.com/office/2006/metadata/properties/metaAttributes" ct:_="" ma:_="" ma:contentTypeName="Documento" ma:contentTypeID="0x010100DAE502E0AF30B84A96E60AFD0F2E04C4" ma:contentTypeVersion="11" ma:contentTypeDescription="Crear nuevo documento." ma:contentTypeScope="" ma:versionID="fefde06f6a4dd1591e8c8f43448c5f89">
  <xsd:schema xmlns:xsd="http://www.w3.org/2001/XMLSchema" xmlns:xs="http://www.w3.org/2001/XMLSchema" xmlns:p="http://schemas.microsoft.com/office/2006/metadata/properties" xmlns:ns1="http://schemas.microsoft.com/sharepoint/v3" xmlns:ns2="http://schemas.microsoft.com/sharepoint/v4" xmlns:ns3="ff8e3638-9d45-4162-afb4-6d390653d547" targetNamespace="http://schemas.microsoft.com/office/2006/metadata/properties" ma:root="true" ma:fieldsID="b3ee466d0447bb55b09f333d7556ce4a" ns1:_="" ns2:_="" ns3:_="">
    <xsd:import namespace="http://schemas.microsoft.com/sharepoint/v3"/>
    <xsd:import namespace="http://schemas.microsoft.com/sharepoint/v4"/>
    <xsd:import namespace="ff8e3638-9d45-4162-afb4-6d390653d547"/>
    <xsd:element name="properties">
      <xsd:complexType>
        <xsd:sequence>
          <xsd:element name="documentManagement">
            <xsd:complexType>
              <xsd:all>
                <xsd:element ref="ns1:AverageRating" minOccurs="0"/>
                <xsd:element ref="ns1:RatingCount" minOccurs="0"/>
                <xsd:element ref="ns2:IconOverlay" minOccurs="0"/>
                <xsd:element ref="ns1:_dlc_Exempt" minOccurs="0"/>
                <xsd:element ref="ns3:Comentarios" minOccurs="0"/>
                <xsd:element ref="ns3:Fas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AverageRating" ma:index="8" nillable="true" ma:displayName="Clasificación (0-5)" ma:decimals="2" ma:description="Valor promedio de todas las clasificaciones que se han enviado" ma:indexed="true" ma:internalName="AverageRating" ma:readOnly="true">
      <xsd:simpleType>
        <xsd:restriction base="dms:Number"/>
      </xsd:simpleType>
    </xsd:element>
    <xsd:element name="RatingCount" ma:index="9" nillable="true" ma:displayName="Número de clasificaciones" ma:decimals="0" ma:description="Número de clasificaciones enviado" ma:internalName="RatingCount" ma:readOnly="true">
      <xsd:simpleType>
        <xsd:restriction base="dms:Number"/>
      </xsd:simpleType>
    </xsd:element>
    <xsd:element name="_dlc_Exempt" ma:index="11" nillable="true" ma:displayName="Excluir de la directiva" ma:hidden="true" ma:internalName="_dlc_Exempt"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10" nillable="true" ma:displayName="IconOverlay" ma:hidden="true" ma:internalName="IconOverlay">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f8e3638-9d45-4162-afb4-6d390653d547" elementFormDefault="qualified">
    <xsd:import namespace="http://schemas.microsoft.com/office/2006/documentManagement/types"/>
    <xsd:import namespace="http://schemas.microsoft.com/office/infopath/2007/PartnerControls"/>
    <xsd:element name="Comentarios" ma:index="12" nillable="true" ma:displayName="Comentarios" ma:internalName="Comentarios">
      <xsd:simpleType>
        <xsd:restriction base="dms:Note">
          <xsd:maxLength value="255"/>
        </xsd:restriction>
      </xsd:simpleType>
    </xsd:element>
    <xsd:element name="Fase" ma:index="13" nillable="true" ma:displayName="Fase" ma:default="a. Ficha Téncnica" ma:format="Dropdown" ma:internalName="Fase">
      <xsd:simpleType>
        <xsd:restriction base="dms:Choice">
          <xsd:enumeration value="a. Ficha Téncnica"/>
          <xsd:enumeration value="b. Estudio de Mercado"/>
          <xsd:enumeration value="c. ECO"/>
          <xsd:enumeration value="d. Riesgos"/>
          <xsd:enumeration value="e. Estudio de Sector"/>
          <xsd:enumeration value="f. Observaciones Grupo de Contratos"/>
          <xsd:enumeration value="g. Respuesta a Observaciones"/>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0EE4F92-9022-46FC-AC4E-22E1EDEFCD54}">
  <ds:schemaRefs>
    <ds:schemaRef ds:uri="office.server.policy"/>
  </ds:schemaRefs>
</ds:datastoreItem>
</file>

<file path=customXml/itemProps2.xml><?xml version="1.0" encoding="utf-8"?>
<ds:datastoreItem xmlns:ds="http://schemas.openxmlformats.org/officeDocument/2006/customXml" ds:itemID="{76CD46FF-15CE-4B87-962F-49D7241576E1}">
  <ds:schemaRef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schemas.microsoft.com/sharepoint/v3"/>
    <ds:schemaRef ds:uri="http://schemas.microsoft.com/sharepoint/v4"/>
    <ds:schemaRef ds:uri="http://purl.org/dc/terms/"/>
    <ds:schemaRef ds:uri="ff8e3638-9d45-4162-afb4-6d390653d547"/>
    <ds:schemaRef ds:uri="http://www.w3.org/XML/1998/namespace"/>
    <ds:schemaRef ds:uri="http://purl.org/dc/dcmitype/"/>
  </ds:schemaRefs>
</ds:datastoreItem>
</file>

<file path=customXml/itemProps3.xml><?xml version="1.0" encoding="utf-8"?>
<ds:datastoreItem xmlns:ds="http://schemas.openxmlformats.org/officeDocument/2006/customXml" ds:itemID="{1560308A-4653-4D2B-B2A3-96E21DA7A691}">
  <ds:schemaRefs>
    <ds:schemaRef ds:uri="http://schemas.microsoft.com/sharepoint/v3/contenttype/forms"/>
  </ds:schemaRefs>
</ds:datastoreItem>
</file>

<file path=customXml/itemProps4.xml><?xml version="1.0" encoding="utf-8"?>
<ds:datastoreItem xmlns:ds="http://schemas.openxmlformats.org/officeDocument/2006/customXml" ds:itemID="{A488C19D-2696-4135-8A4B-EDEB7743C509}">
  <ds:schemaRefs>
    <ds:schemaRef ds:uri="http://schemas.microsoft.com/office/2006/metadata/customXsn"/>
  </ds:schemaRefs>
</ds:datastoreItem>
</file>

<file path=customXml/itemProps5.xml><?xml version="1.0" encoding="utf-8"?>
<ds:datastoreItem xmlns:ds="http://schemas.openxmlformats.org/officeDocument/2006/customXml" ds:itemID="{5DCF60D6-8BF3-45E4-9CE1-69F6344617D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sharepoint/v4"/>
    <ds:schemaRef ds:uri="ff8e3638-9d45-4162-afb4-6d390653d54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6</vt:i4>
      </vt:variant>
    </vt:vector>
  </HeadingPairs>
  <TitlesOfParts>
    <vt:vector size="19" baseType="lpstr">
      <vt:lpstr>Proyecto</vt:lpstr>
      <vt:lpstr>Justificación - Objetivo</vt:lpstr>
      <vt:lpstr>Indicadores</vt:lpstr>
      <vt:lpstr>Recursos Financieros</vt:lpstr>
      <vt:lpstr>Recursos Humanos</vt:lpstr>
      <vt:lpstr>Comunicaciones internas</vt:lpstr>
      <vt:lpstr>Interesados</vt:lpstr>
      <vt:lpstr>Plan de comunicaciones</vt:lpstr>
      <vt:lpstr>Requerimientos</vt:lpstr>
      <vt:lpstr>Alcance</vt:lpstr>
      <vt:lpstr>EDT- Actividades</vt:lpstr>
      <vt:lpstr>Riesgos</vt:lpstr>
      <vt:lpstr>No tocar</vt:lpstr>
      <vt:lpstr>Indicadores!Área_de_impresión</vt:lpstr>
      <vt:lpstr>Interesados!Área_de_impresión</vt:lpstr>
      <vt:lpstr>'Plan de comunicaciones'!Área_de_impresión</vt:lpstr>
      <vt:lpstr>'Recursos Humanos'!Área_de_impresión</vt:lpstr>
      <vt:lpstr>Requerimientos!Área_de_impresión</vt:lpstr>
      <vt:lpstr>Riesgos!Área_de_impresión</vt:lpstr>
    </vt:vector>
  </TitlesOfParts>
  <Manager/>
  <Company>Windows uE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EDT_02</dc:title>
  <dc:subject/>
  <dc:creator>Bibiana Coy Paez</dc:creator>
  <cp:keywords>Despacho</cp:keywords>
  <dc:description/>
  <cp:lastModifiedBy>Bibiana Coy Paez</cp:lastModifiedBy>
  <cp:revision/>
  <dcterms:created xsi:type="dcterms:W3CDTF">2009-01-14T13:57:13Z</dcterms:created>
  <dcterms:modified xsi:type="dcterms:W3CDTF">2024-08-01T04:12:29Z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0x010100DAE502E0AF30B84A96E60AFD0F2E04C4</vt:lpwstr>
  </property>
  <property fmtid="{D5CDD505-2E9C-101B-9397-08002B2CF9AE}" pid="3" name="eDOCS AutoSave">
    <vt:lpwstr/>
  </property>
</Properties>
</file>