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120" yWindow="-120" windowWidth="24240" windowHeight="13140" tabRatio="776"/>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Actividades'!$C$9:$IU$26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1" i="11" l="1"/>
  <c r="AJ12" i="11"/>
  <c r="AJ13" i="11"/>
  <c r="AJ14" i="11"/>
  <c r="AJ15" i="11"/>
  <c r="AJ16" i="11"/>
  <c r="AJ17" i="11"/>
  <c r="AJ18" i="11"/>
  <c r="AJ19" i="11"/>
  <c r="AJ20" i="11"/>
  <c r="AJ21" i="11"/>
  <c r="AJ22" i="11"/>
  <c r="AJ23" i="11"/>
  <c r="AJ10" i="11"/>
  <c r="M20" i="11" l="1"/>
  <c r="M19" i="11"/>
  <c r="M18" i="11"/>
  <c r="M17" i="11"/>
  <c r="M16" i="11"/>
  <c r="M15" i="11"/>
  <c r="M14" i="11"/>
  <c r="M13" i="11"/>
  <c r="M12" i="11"/>
  <c r="M11" i="11"/>
  <c r="M10" i="11"/>
  <c r="M21" i="11" l="1"/>
  <c r="M22" i="11"/>
  <c r="M23" i="11"/>
  <c r="AI24" i="11"/>
  <c r="AH24" i="11"/>
  <c r="AG24" i="11"/>
  <c r="AF24" i="11"/>
  <c r="AJ24" i="11" s="1"/>
  <c r="AE24" i="11"/>
  <c r="AD24" i="11"/>
  <c r="AC24" i="11"/>
  <c r="AB24" i="11"/>
  <c r="AA24" i="11"/>
  <c r="Z24" i="11"/>
  <c r="Y24" i="11"/>
  <c r="X24" i="11"/>
  <c r="W24" i="11"/>
  <c r="V24" i="11"/>
  <c r="U24" i="11"/>
  <c r="T24" i="11"/>
  <c r="S24" i="11"/>
  <c r="R24" i="11"/>
  <c r="Q24" i="11"/>
  <c r="P24" i="11"/>
  <c r="O24" i="11"/>
  <c r="N24" i="11"/>
  <c r="N25" i="11" l="1"/>
  <c r="M24" i="11"/>
  <c r="J10" i="11"/>
  <c r="J12" i="11"/>
  <c r="J11" i="11"/>
  <c r="J20" i="11" l="1"/>
  <c r="J19" i="11"/>
  <c r="J18" i="11"/>
  <c r="J17" i="11"/>
  <c r="J16" i="11"/>
  <c r="J15" i="11"/>
  <c r="J14" i="11"/>
  <c r="J13" i="11"/>
  <c r="B17" i="16" l="1"/>
  <c r="B16" i="16"/>
  <c r="B15" i="16"/>
  <c r="B14" i="16"/>
  <c r="D7" i="9"/>
  <c r="F24" i="11" l="1"/>
  <c r="D7" i="2" l="1"/>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C7" i="7" l="1"/>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<sst xmlns="http://schemas.openxmlformats.org/spreadsheetml/2006/main" count="539" uniqueCount="328">
  <si>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</si>
  <si>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</si>
  <si>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</si>
  <si>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</si>
  <si>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</si>
  <si>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</si>
  <si>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</si>
  <si>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</si>
  <si>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</si>
  <si>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</si>
  <si>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</si>
  <si>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</si>
  <si>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</si>
  <si>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</si>
  <si>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</si>
  <si>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</si>
  <si>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</si>
  <si>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</si>
  <si>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</si>
  <si>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</si>
  <si>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</si>
  <si>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</si>
  <si>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</si>
  <si>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</si>
  <si>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</si>
  <si>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</si>
  <si>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</si>
  <si>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</si>
  <si>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</si>
  <si>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</si>
  <si>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</si>
  <si>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</si>
  <si>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</si>
  <si>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</si>
  <si>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</si>
  <si>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</si>
  <si>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</si>
  <si>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</si>
  <si>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</si>
  <si>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</si>
  <si>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</si>
  <si>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</si>
  <si>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</si>
  <si>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</si>
  <si>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</si>
  <si>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</si>
  <si>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</si>
  <si>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</si>
  <si>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</si>
  <si>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</si>
  <si>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</si>
  <si>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</si>
  <si>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</si>
  <si>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</si>
  <si>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</si>
  <si>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</si>
  <si>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</si>
  <si>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</si>
  <si>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</si>
  <si>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</si>
  <si>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</si>
  <si>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</si>
  <si>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</si>
  <si>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</si>
  <si>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</si>
  <si>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</si>
  <si>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</si>
  <si>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</si>
  <si>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</si>
  <si>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</si>
  <si>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</si>
  <si>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</si>
  <si>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</si>
  <si>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</si>
  <si>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</si>
  <si>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</si>
  <si>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</si>
  <si>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</si>
  <si>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</si>
  <si>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</si>
  <si>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</si>
  <si>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</si>
  <si>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</si>
  <si>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</si>
  <si>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</si>
  <si>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</si>
  <si>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</si>
  <si>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</si>
  <si>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</si>
  <si>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</si>
  <si>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</si>
  <si>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</si>
  <si>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</si>
  <si>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</si>
  <si>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</si>
  <si>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</si>
  <si>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</si>
  <si>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</si>
  <si>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</si>
  <si>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</si>
  <si>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</si>
  <si>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</si>
  <si>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</si>
  <si>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</si>
  <si>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</si>
  <si>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</si>
  <si>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</si>
  <si>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</si>
  <si>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</si>
  <si>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</si>
  <si>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</si>
  <si>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</si>
  <si>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</si>
  <si>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</si>
  <si>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</si>
  <si>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</si>
  <si>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</si>
  <si>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</si>
  <si>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</si>
  <si>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</si>
  <si>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</si>
  <si>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</si>
  <si>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</si>
  <si>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</si>
  <si>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</si>
  <si>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</si>
  <si>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</si>
  <si>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</si>
  <si>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</si>
  <si>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</si>
  <si>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</si>
  <si>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</si>
  <si>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</si>
  <si>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</si>
  <si>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</si>
  <si>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</si>
  <si>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</si>
  <si>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</si>
  <si>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</si>
  <si>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</si>
  <si>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</si>
  <si>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</si>
  <si>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</si>
  <si>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</si>
  <si>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</si>
  <si>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</si>
  <si>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</si>
  <si>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</si>
  <si>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</si>
  <si>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</si>
  <si>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</si>
  <si>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</si>
  <si>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</si>
  <si>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</si>
  <si>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</si>
  <si>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</si>
  <si>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</si>
  <si>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</si>
  <si>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</si>
  <si>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</si>
  <si>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</si>
  <si>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</si>
  <si>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Lograr una justicia pronta</t>
  </si>
  <si>
    <t>Fortalecimiento de la justicia digital</t>
  </si>
  <si>
    <t>Optimizar la herramienta tecnológica con que cuenta la Delegatura de Procedimiento de Insolvencia para la gestión de los procesos concursales.</t>
  </si>
  <si>
    <t>Iván Suarez - Asesor del Despacho</t>
  </si>
  <si>
    <t>Superintendente de Sociedades</t>
  </si>
  <si>
    <t>Generar la versión 2023 del MI, incluyendo soluciones a las garantías de la versión anterior e incluyendo mejoras de funcionamiento.</t>
  </si>
  <si>
    <t>Levantamiento de requerimientos para la versión 2024 del MI</t>
  </si>
  <si>
    <t xml:space="preserve"> Iván Ricardo Suárez Sánchez</t>
  </si>
  <si>
    <t>Asesor del Despacho</t>
  </si>
  <si>
    <t>ISuarez@supersociedades.gov.co</t>
  </si>
  <si>
    <t>Luz Adriana Rodriguez Díaz</t>
  </si>
  <si>
    <t>Directora de Tecnología de la Información y las Comunicaciones</t>
  </si>
  <si>
    <t>LARodriguez@supersociedades.gov.co</t>
  </si>
  <si>
    <t>Diego Alejandro Franco García</t>
  </si>
  <si>
    <t>Coordinador Grupo de Proyectos de Tecnología</t>
  </si>
  <si>
    <t>Dfranco@supersociedades.gov.co</t>
  </si>
  <si>
    <t>Marisol Castiblanco Calixto</t>
  </si>
  <si>
    <t>Coordinadora Grupo de Innovación, Desarrollo y Arquitectura de Aplicaciones</t>
  </si>
  <si>
    <t>MarisolCC@supersociedades.gov.co</t>
  </si>
  <si>
    <t>Anderson López Cruz</t>
  </si>
  <si>
    <t>Coordinador del Grupo de Sistemas y Arquitectura de Tecnología</t>
  </si>
  <si>
    <t>AndersonL@supersociedades.gov.co</t>
  </si>
  <si>
    <t>Héctor Gerardo Guerrero García</t>
  </si>
  <si>
    <t>Coordinador Grupo de Seguridad Informática y Forense</t>
  </si>
  <si>
    <t>HectorG@supersociedades.gov.co</t>
  </si>
  <si>
    <t>Camilo Eduardo León Cháves</t>
  </si>
  <si>
    <t>Coordinador Grupo de Arquitectura de Datos</t>
  </si>
  <si>
    <t>camilol@SUPERSOCIEDADES.GOV.CO</t>
  </si>
  <si>
    <t>Santiago Londoño Correa</t>
  </si>
  <si>
    <t>Superintendente Delegado  Delegatura de Procedimientos de  Insolvencia</t>
  </si>
  <si>
    <t>SantiagoL@SUPERSOCIEDADES.GOV.CO</t>
  </si>
  <si>
    <t>Billy Raul Escobar Perez</t>
  </si>
  <si>
    <t>Levantamiento de requerimientos de Ajustes</t>
  </si>
  <si>
    <t>Levantamiento de Requerimientos Nuevos</t>
  </si>
  <si>
    <t>Contratacion Desarrollo de Ajustes</t>
  </si>
  <si>
    <t xml:space="preserve">No incluye el desarrollo de nuevos requerimientos </t>
  </si>
  <si>
    <t>Apoyar el ecosistema empresarial con acciones y servicios oportunos y eficientes</t>
  </si>
  <si>
    <t xml:space="preserve">Informar sobre el estado de avance del proyecto, sus consideraciones técnicas y en caso de ser necesario, sobre los posibles cambios que se deban implementar y que afecten la planificación del proyecto. </t>
  </si>
  <si>
    <t>Comunicar  requerimientos funcionales del proyecto</t>
  </si>
  <si>
    <t>Comunicar  requerimientos técnicos del proyecto</t>
  </si>
  <si>
    <t>Informar sobre el avance del proyecto y la ejecución contractual.</t>
  </si>
  <si>
    <t>Seguimiento y control del proyecto</t>
  </si>
  <si>
    <t>Coordinar los asuntos relacionados con Aplicaciones</t>
  </si>
  <si>
    <t>Coordinar los asuntos relacionados con Infraestructura que soporta la Aplicación.</t>
  </si>
  <si>
    <t>Coordinar los asuntos relacionados con Seguridad informática y Seguridad de la Información</t>
  </si>
  <si>
    <t>Coordinar los asuntos relacionados con Arquitectura de Datos</t>
  </si>
  <si>
    <t>Citación en Outlook</t>
  </si>
  <si>
    <t>Citación en Outlook / Correo electrónico</t>
  </si>
  <si>
    <t xml:space="preserve"> Iván Ricardo Suárez Sánchez
Líderes técnicos (Diego Alejandro Franco, Anderson López Cruz, Héctor Guerrero, Camilo León)</t>
  </si>
  <si>
    <t>Citación en Outlook
Correo electrónico</t>
  </si>
  <si>
    <t xml:space="preserve">  Iván Ricardo Suárez Sánchez
Líderes técnicos (Anderson López Cruz, Marisol Castiblanco, Héctor Guerrero, Camilo León)</t>
  </si>
  <si>
    <t>Citación en Outlook / Acta de inicio y de seguimientos del contrato</t>
  </si>
  <si>
    <t xml:space="preserve"> Iván Ricardo Suárez Sánchez
Líderes técnicos (Diego Alejandro Franco,  Marisol Castiblanco, Héctor Guerrero, Camilo León)</t>
  </si>
  <si>
    <t xml:space="preserve"> Iván Ricardo Suárez Sánchez
Líderes técnicos (Diego Alejandro Franco, Anderson López Cruz, Marisol Castiblanco, Camilo León)</t>
  </si>
  <si>
    <t>Iván Ricardo Suárez Sánchez
Líderes técnicos (Diego Alejandro Franco, Anderson López Cruz, Marisol Castiblanco. Hector Guerrero)</t>
  </si>
  <si>
    <t>Minutas suscritas</t>
  </si>
  <si>
    <t>Informe</t>
  </si>
  <si>
    <t>Minuta suscrita</t>
  </si>
  <si>
    <t>Estudio de Conveniencia y Oportunidad radicado en Contratación</t>
  </si>
  <si>
    <t>Contratar ajustes 2023</t>
  </si>
  <si>
    <t>Historias de Usuario</t>
  </si>
  <si>
    <t>Levantamiento de Requerimientos de ajustes</t>
  </si>
  <si>
    <t>Levantamiento de Requerimientos nuevos</t>
  </si>
  <si>
    <t>Nivel de definición de requerimientos</t>
  </si>
  <si>
    <t>Analisis detallado con usuarios</t>
  </si>
  <si>
    <t>Validación del Funcionamiento de la versión actual</t>
  </si>
  <si>
    <t>Estimación de requerimientos de ajustes</t>
  </si>
  <si>
    <t>Análisis de informe de validación entregado</t>
  </si>
  <si>
    <t>Área Funcional</t>
  </si>
  <si>
    <t>Acta de priorización</t>
  </si>
  <si>
    <t>Análisis de estimación y priorización</t>
  </si>
  <si>
    <t>Implementación de ajustes vigencia 2023</t>
  </si>
  <si>
    <t>Desarrollos realizados</t>
  </si>
  <si>
    <t>Documento de pruebas</t>
  </si>
  <si>
    <t>RFC</t>
  </si>
  <si>
    <t>Documento de estimación y propuesta económica</t>
  </si>
  <si>
    <t>Disponibilidad de funcionarios funcionales</t>
  </si>
  <si>
    <t>Rotación de funcionarios involucrados en el proyectos</t>
  </si>
  <si>
    <t>Contratación oportuna de proveedor para desarrollos</t>
  </si>
  <si>
    <t>Estrategia de trabajo con funcionarios de respaldo</t>
  </si>
  <si>
    <t>Iniciar las actividades con anticipación y contar con apoyo jurídico</t>
  </si>
  <si>
    <t>El Patrocinador asignará un Gerente de proyecto, quien liderará el proyecto.</t>
  </si>
  <si>
    <t>El Gerente de Proyecto liderará la ejecución y seguimiento del proyecto. Tomará decisiones respecto al proyecto. Debe tener una comunicación asertiva y manejo eficiente del tiempo.</t>
  </si>
  <si>
    <t>Coordinará que las actividades programadas se ejecuten en los plazos definidos.</t>
  </si>
  <si>
    <t>Encargados de ejecutar las actividades programadas en los plazos definidos.</t>
  </si>
  <si>
    <t>Participante</t>
  </si>
  <si>
    <t>BEscobar@SUPERSOCIEDADES.GOV.CO</t>
  </si>
  <si>
    <r>
      <t xml:space="preserve">Billy Raul Escobar Perez
</t>
    </r>
    <r>
      <rPr>
        <b/>
        <sz val="12"/>
        <rFont val="Calibri Light"/>
        <family val="2"/>
      </rPr>
      <t>Patrocinador</t>
    </r>
  </si>
  <si>
    <r>
      <t xml:space="preserve"> Iván Ricardo Suárez Sánchez
</t>
    </r>
    <r>
      <rPr>
        <b/>
        <sz val="12"/>
        <rFont val="Calibri Light"/>
        <family val="2"/>
      </rPr>
      <t>Gerente del Proyecto</t>
    </r>
  </si>
  <si>
    <t>Presentación de Resultados Seguimiento Trimestral
Citación en Outlook</t>
  </si>
  <si>
    <r>
      <t xml:space="preserve">Luz Adriana Rodriguez Díaz
</t>
    </r>
    <r>
      <rPr>
        <b/>
        <sz val="12"/>
        <rFont val="Calibri Light"/>
        <family val="2"/>
      </rPr>
      <t>Líder Técnico</t>
    </r>
  </si>
  <si>
    <t>Proyecto 05-001</t>
  </si>
  <si>
    <t>Proyecto 05-002</t>
  </si>
  <si>
    <t>Proyecto 05-003</t>
  </si>
  <si>
    <t>Proyecto 05-004</t>
  </si>
  <si>
    <t>Proyecto 05-005</t>
  </si>
  <si>
    <t>Proyecto 05-006</t>
  </si>
  <si>
    <t>Proyecto 05-007</t>
  </si>
  <si>
    <t>Proyecto 05-008</t>
  </si>
  <si>
    <t>Proyecto 05-009</t>
  </si>
  <si>
    <t>Camilo Eduardo León Chaves</t>
  </si>
  <si>
    <t>Desarrollo, pruebas e implementación de los ajustes contratados para la versión 2023 del MI</t>
  </si>
  <si>
    <t>Términos de referencia y requerimientos para la versión 2024 del MI</t>
  </si>
  <si>
    <t>Puesta a punto y desarrollo e implementación de los ajustes de la versión 2022 del MI y Levantamiento de requerimientos para la versión 2024 del MI.</t>
  </si>
  <si>
    <t>Versión 2023 del software MI, incluyendo garantías y mejoras funcionales implementadas.</t>
  </si>
  <si>
    <t>Aceptación de la Delegatura de insolvencia de la versión 2023 liberada y aprobación de documento de planificación de requerimientos a implementar en la vigencia 2024</t>
  </si>
  <si>
    <t>Disponibilidad del Presupuesto asignado para los desarrollo en la vigencia 2023</t>
  </si>
  <si>
    <t>Contar con el insumo de validación proporcionado por el área funcional.
Disponibilidad de las áreas funcionales para toma de decisiones.
Vigencia de la normativa actual.
Ejecución del desarrollo por parte del proveedor.</t>
  </si>
  <si>
    <t>Desarrollar, ajustes contratados para la versión 2023 del MI</t>
  </si>
  <si>
    <t>Elaboración términos de referencia y requerimientos para la versión 2024 del MI</t>
  </si>
  <si>
    <t>Análisis de sistema actual, definición de ajustes y priorización de ajustes</t>
  </si>
  <si>
    <t>A FEBRERO</t>
  </si>
  <si>
    <t>MARZO</t>
  </si>
  <si>
    <t>ABRIL</t>
  </si>
  <si>
    <t>MAYO</t>
  </si>
  <si>
    <t>JUNIO</t>
  </si>
  <si>
    <t>JULIO</t>
  </si>
  <si>
    <t>AGOSTO</t>
  </si>
  <si>
    <t>SEPTIEMBRE</t>
  </si>
  <si>
    <t>OCTUBRE</t>
  </si>
  <si>
    <t>NOVIEMBRE</t>
  </si>
  <si>
    <t>DICIEMBRE</t>
  </si>
  <si>
    <t>% programado</t>
  </si>
  <si>
    <t>% ejecutado</t>
  </si>
  <si>
    <t>PORCENTAJE DE CUMPLIMIENTO / AVANCE</t>
  </si>
  <si>
    <t>Evelyn Escobar Lopez</t>
  </si>
  <si>
    <t>Profesional Grupo de Procesos de Reorganización</t>
  </si>
  <si>
    <t>EEscobar@SUPERSOCIEDADES.GOV.CO</t>
  </si>
  <si>
    <t>Contratación de un Analistas de Requerimientos de Software</t>
  </si>
  <si>
    <t>Líder Técnico y Gerente</t>
  </si>
  <si>
    <t>Líder Funcional</t>
  </si>
  <si>
    <t>Líder Técnico y  Líder Funcional</t>
  </si>
  <si>
    <t>Líder Técnico y Líder Funcional</t>
  </si>
  <si>
    <t>Líder Técnico, Líder Funcional y Gerente</t>
  </si>
  <si>
    <t>Contrato Analista de Requerimientos de Software</t>
  </si>
  <si>
    <t>Informe de Requerimientos para MI Versión 2023</t>
  </si>
  <si>
    <t>Observaciones al Informe Presentado</t>
  </si>
  <si>
    <t>Historias de Usuario documentadas y aprobadas</t>
  </si>
  <si>
    <t>Oferta Comercial para el desarrollo de las HU  MI Versión 2023</t>
  </si>
  <si>
    <t>Contrato para el desarrollo de las HU  MI Versión 2023</t>
  </si>
  <si>
    <t>MI Versión 2023 probada y aceptada por Gerente, Líder Técnico y Líder Funcional</t>
  </si>
  <si>
    <t>Historias de Usuario documentadas y aprobadas para MI  Versión 2024</t>
  </si>
  <si>
    <t>Ejecución Plan de pruebas</t>
  </si>
  <si>
    <t xml:space="preserve"> Líder Funcional</t>
  </si>
  <si>
    <r>
      <t xml:space="preserve">Evelyn Escobar Lopezz
</t>
    </r>
    <r>
      <rPr>
        <b/>
        <sz val="12"/>
        <rFont val="Calibri Light"/>
        <family val="2"/>
      </rPr>
      <t>Líder Funcional</t>
    </r>
  </si>
  <si>
    <t>Informe de requerimientos en viados por el área funcional</t>
  </si>
  <si>
    <t>Observaciones al informe presentado</t>
  </si>
  <si>
    <t>Historias de usuario aceptadas por el área funcional</t>
  </si>
  <si>
    <t>Documento de aceptación suscrito por el área funcional</t>
  </si>
  <si>
    <t>Líder Funcional y Gerente</t>
  </si>
  <si>
    <t>30 de abril de 2023</t>
  </si>
  <si>
    <t>31 de mayo de 2023</t>
  </si>
  <si>
    <t>Se estimaron los requerimientos según fecha estipulada</t>
  </si>
  <si>
    <t>Acta de Priorizacion firmada en el mes de mayo fuera de la fecha estimada por revisiones que se realizaron en destiempo.</t>
  </si>
  <si>
    <t>Se documentaron los RFC para puesta en operación de los requerimientos probados.  Se anexan presentación de sesiones de seguimiento del proyecto y consolidado a la fecha de los requerimientos.</t>
  </si>
  <si>
    <t>Se realizan pruebas de los requerimientos levantados a través de HU y se anexan como evidencias documentos pdf.</t>
  </si>
  <si>
    <t>Se desarrollaron los requerimientos para posterior paso a pruebas.  Se anexan como evidencias documentos excel de matriz de pruebas.</t>
  </si>
  <si>
    <t>Se realiza levantamiento del requerimiento 10494 en el mes de octubre, se anexa como evidencia HU.</t>
  </si>
  <si>
    <t>Se realiza levantamiento de requerimientos a través de Historias de Usuario en las fechas programadas y se anexan como evidencias de la actividad.</t>
  </si>
  <si>
    <t>se anexan como evidencia documentos contractuales, se logró establecer el contrato un mes luego de lo programado.</t>
  </si>
  <si>
    <t>Se hizo la contración dentro de las fechas programadas, se anexa contrato.</t>
  </si>
  <si>
    <t>Se revisó el sistema en los tiempos programados. Se anexa documentos que soportan la actividad</t>
  </si>
  <si>
    <t>29 de diciembre de 2023</t>
  </si>
  <si>
    <t>30 noviembre de 2023</t>
  </si>
  <si>
    <t>15 de diciembre de 2023</t>
  </si>
  <si>
    <t>En el mes de octubre no se reporta avance de la actividad porque no se han cerrado los ajustes de la vigencia.
Durante los meses de noviembre y diciembre se realizan las mesas de trabajo para identificar las necesidades a implemetar sobre el módulo de Insolvencia para 2024.
De la mano del proveedor se procede con una estimación de las mismas a alto nivel.
Con estos insumos se da inicio a la construcción del estudio previo en el mes de diciembre. 
Sin embargo, teniendo en cuenta los cierres de año que tiene a cargo la DTIC queda pendiente la radicación del mismo ante el Grupo de Contratos; por esta razón la meta no llega al 100%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</si>
</sst>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3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Arial"/>
      <family val="2"/>
    </font>
    <font>
      <sz val="12"/>
      <name val="Calibri Light"/>
      <family val="2"/>
    </font>
    <font>
      <sz val="14"/>
      <name val="Calibri Light"/>
      <family val="2"/>
    </font>
    <font>
      <b/>
      <sz val="16"/>
      <name val="Calibri Light"/>
      <family val="2"/>
    </font>
    <font>
      <b/>
      <sz val="12"/>
      <name val="Calibri Light"/>
      <family val="2"/>
    </font>
    <font>
      <u/>
      <sz val="12"/>
      <color theme="10"/>
      <name val="Calibri Light"/>
      <family val="2"/>
    </font>
    <font>
      <sz val="10"/>
      <color rgb="FF002060"/>
      <name val="Calibri Light"/>
      <family val="2"/>
    </font>
    <font>
      <b/>
      <sz val="12"/>
      <color rgb="FF0000FF"/>
      <name val="Calibri Light"/>
      <family val="2"/>
    </font>
    <font>
      <sz val="12"/>
      <color rgb="FF0000FF"/>
      <name val="Calibri Light"/>
      <family val="2"/>
    </font>
    <font>
      <sz val="12"/>
      <color theme="0"/>
      <name val="Calibri Light"/>
      <family val="2"/>
    </font>
    <font>
      <sz val="12"/>
      <color theme="1"/>
      <name val="Calibri Light"/>
      <family val="2"/>
    </font>
    <font>
      <sz val="11"/>
      <color theme="1"/>
      <name val="Verdana"/>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18">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6" fontId="4" fillId="0" borderId="0" xfId="0" applyNumberFormat="1" applyFont="1" applyAlignment="1">
      <alignment horizontal="center" vertical="center" wrapText="1"/>
    </xf>
    <xf numFmtId="0" fontId="0" fillId="0" borderId="2" xfId="0"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0" fillId="0" borderId="5" xfId="0" applyBorder="1" applyAlignment="1">
      <alignment vertical="center"/>
    </xf>
    <xf numFmtId="0" fontId="23" fillId="0" borderId="0" xfId="0" applyFont="1" applyAlignment="1">
      <alignment horizontal="justify" vertical="center" wrapText="1"/>
    </xf>
    <xf numFmtId="0" fontId="24"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justify" vertical="center" wrapText="1"/>
    </xf>
    <xf numFmtId="9" fontId="23" fillId="4" borderId="2" xfId="0" applyNumberFormat="1"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2" fontId="23" fillId="0" borderId="2" xfId="0" applyNumberFormat="1" applyFont="1" applyBorder="1" applyAlignment="1">
      <alignment horizontal="center" vertical="center" wrapText="1"/>
    </xf>
    <xf numFmtId="165" fontId="23"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4" borderId="0" xfId="0" applyFont="1" applyFill="1" applyAlignment="1">
      <alignment vertical="center" wrapText="1"/>
    </xf>
    <xf numFmtId="0" fontId="23" fillId="4" borderId="2" xfId="0" applyFont="1" applyFill="1" applyBorder="1" applyAlignment="1">
      <alignment vertical="center" wrapText="1"/>
    </xf>
    <xf numFmtId="0" fontId="27" fillId="4" borderId="2" xfId="4" applyFont="1" applyFill="1" applyBorder="1" applyAlignment="1">
      <alignment horizontal="center" vertical="center" wrapText="1"/>
    </xf>
    <xf numFmtId="0" fontId="23" fillId="4" borderId="8" xfId="0" applyFont="1" applyFill="1" applyBorder="1" applyAlignment="1">
      <alignment vertical="center" wrapText="1"/>
    </xf>
    <xf numFmtId="0" fontId="23" fillId="4" borderId="8"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2" xfId="0" applyFont="1" applyFill="1" applyBorder="1"/>
    <xf numFmtId="0" fontId="23" fillId="4" borderId="0" xfId="0" applyFont="1" applyFill="1"/>
    <xf numFmtId="0" fontId="23" fillId="4" borderId="2" xfId="0" applyFont="1" applyFill="1" applyBorder="1" applyAlignment="1">
      <alignment horizontal="center"/>
    </xf>
    <xf numFmtId="0" fontId="23" fillId="4" borderId="2" xfId="0" applyFont="1" applyFill="1" applyBorder="1" applyAlignment="1">
      <alignment horizontal="center" vertical="center"/>
    </xf>
    <xf numFmtId="0" fontId="23" fillId="0" borderId="2" xfId="0" quotePrefix="1" applyFont="1" applyBorder="1" applyAlignment="1">
      <alignment horizontal="center" vertical="center" wrapText="1"/>
    </xf>
    <xf numFmtId="0" fontId="27" fillId="0" borderId="2" xfId="4" applyFont="1" applyFill="1" applyBorder="1" applyAlignment="1">
      <alignment horizontal="center" vertical="center" wrapText="1"/>
    </xf>
    <xf numFmtId="0" fontId="23" fillId="0" borderId="2" xfId="4" applyFont="1" applyFill="1" applyBorder="1" applyAlignment="1">
      <alignment horizontal="center" vertical="center" wrapText="1"/>
    </xf>
    <xf numFmtId="0" fontId="11" fillId="0" borderId="2" xfId="4" applyFill="1" applyBorder="1" applyAlignment="1">
      <alignment horizontal="center" vertical="center" wrapText="1"/>
    </xf>
    <xf numFmtId="0" fontId="23" fillId="0" borderId="5" xfId="0" applyFont="1" applyBorder="1" applyAlignment="1">
      <alignment horizontal="center" vertical="center"/>
    </xf>
    <xf numFmtId="0" fontId="23" fillId="0" borderId="5"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Font="1" applyBorder="1" applyAlignment="1">
      <alignment horizontal="justify" vertical="center" wrapText="1"/>
    </xf>
    <xf numFmtId="0" fontId="23" fillId="0" borderId="0" xfId="0" applyFont="1" applyAlignment="1">
      <alignment horizontal="justify" vertical="center"/>
    </xf>
    <xf numFmtId="0" fontId="31" fillId="0" borderId="0" xfId="0" applyFont="1" applyAlignment="1">
      <alignment horizontal="center" vertical="center" wrapText="1"/>
    </xf>
    <xf numFmtId="0" fontId="23" fillId="0" borderId="0" xfId="0" applyFont="1"/>
    <xf numFmtId="164" fontId="23" fillId="0" borderId="2" xfId="0" applyNumberFormat="1" applyFont="1" applyBorder="1" applyAlignment="1">
      <alignment horizontal="center" vertical="center" wrapText="1"/>
    </xf>
    <xf numFmtId="0" fontId="23" fillId="0" borderId="2" xfId="0" applyFont="1" applyBorder="1" applyAlignment="1">
      <alignment vertical="center" wrapText="1"/>
    </xf>
    <xf numFmtId="9" fontId="28" fillId="12" borderId="2" xfId="5" applyFont="1" applyFill="1" applyBorder="1" applyAlignment="1" applyProtection="1">
      <alignment horizontal="center" vertical="center" wrapText="1"/>
    </xf>
    <xf numFmtId="10" fontId="28" fillId="12" borderId="2" xfId="5" applyNumberFormat="1" applyFont="1" applyFill="1" applyBorder="1" applyAlignment="1" applyProtection="1">
      <alignment horizontal="center" vertical="center" wrapText="1"/>
    </xf>
    <xf numFmtId="9" fontId="28" fillId="0" borderId="2" xfId="5" applyFont="1" applyFill="1" applyBorder="1" applyAlignment="1" applyProtection="1">
      <alignment horizontal="center" vertical="center" wrapText="1"/>
    </xf>
    <xf numFmtId="9" fontId="28" fillId="0" borderId="2" xfId="5" applyFont="1" applyFill="1" applyBorder="1" applyAlignment="1" applyProtection="1">
      <alignment horizontal="left" vertical="center" wrapText="1"/>
    </xf>
    <xf numFmtId="10" fontId="28" fillId="0" borderId="2" xfId="5" applyNumberFormat="1" applyFont="1" applyFill="1" applyBorder="1" applyAlignment="1" applyProtection="1">
      <alignment horizontal="center" vertical="center" wrapText="1"/>
    </xf>
    <xf numFmtId="0" fontId="4" fillId="0" borderId="0" xfId="0" applyFont="1" applyAlignment="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3" fillId="4" borderId="5" xfId="0" applyFont="1" applyFill="1" applyBorder="1" applyAlignment="1" applyProtection="1">
      <alignment horizontal="center" vertical="center"/>
    </xf>
    <xf numFmtId="0" fontId="13" fillId="4" borderId="0" xfId="0" applyFont="1" applyFill="1" applyAlignment="1" applyProtection="1">
      <alignment horizont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9" borderId="0" xfId="0" applyFont="1" applyFill="1" applyAlignment="1" applyProtection="1">
      <alignment horizontal="center" vertical="center" wrapText="1"/>
    </xf>
    <xf numFmtId="0" fontId="2" fillId="4" borderId="0" xfId="0" applyFont="1" applyFill="1" applyAlignment="1" applyProtection="1">
      <alignment horizontal="center"/>
    </xf>
    <xf numFmtId="0" fontId="29" fillId="0" borderId="2" xfId="0" applyFont="1" applyBorder="1" applyAlignment="1" applyProtection="1">
      <alignment horizontal="center" vertical="center" wrapText="1"/>
    </xf>
    <xf numFmtId="0" fontId="30" fillId="0" borderId="2" xfId="0" applyFont="1" applyBorder="1" applyAlignment="1" applyProtection="1">
      <alignment horizontal="justify" vertical="center" wrapText="1"/>
    </xf>
    <xf numFmtId="0" fontId="30" fillId="0" borderId="2" xfId="0" applyFont="1" applyBorder="1" applyAlignment="1" applyProtection="1">
      <alignment vertical="center" wrapText="1"/>
    </xf>
    <xf numFmtId="0" fontId="30" fillId="0" borderId="2" xfId="5" applyNumberFormat="1" applyFont="1" applyFill="1" applyBorder="1" applyAlignment="1" applyProtection="1">
      <alignment horizontal="center" vertical="center" wrapText="1"/>
    </xf>
    <xf numFmtId="9" fontId="30" fillId="0" borderId="2" xfId="5" applyFont="1" applyFill="1" applyBorder="1" applyAlignment="1" applyProtection="1">
      <alignment horizontal="center" vertical="center" wrapText="1"/>
    </xf>
    <xf numFmtId="0" fontId="30" fillId="0" borderId="2" xfId="0" applyFont="1" applyBorder="1" applyAlignment="1" applyProtection="1">
      <alignment horizontal="left" vertical="center" wrapText="1"/>
    </xf>
    <xf numFmtId="172" fontId="30" fillId="0" borderId="2" xfId="0" applyNumberFormat="1" applyFont="1" applyBorder="1" applyAlignment="1" applyProtection="1">
      <alignment horizontal="center" vertical="center"/>
    </xf>
    <xf numFmtId="167" fontId="30" fillId="0" borderId="2" xfId="0" applyNumberFormat="1" applyFont="1" applyBorder="1" applyAlignment="1" applyProtection="1">
      <alignment horizontal="center" vertical="center" wrapText="1"/>
    </xf>
    <xf numFmtId="0" fontId="33" fillId="0" borderId="2" xfId="4" applyFont="1" applyFill="1" applyBorder="1" applyAlignment="1" applyProtection="1">
      <alignment vertical="center" wrapText="1"/>
    </xf>
    <xf numFmtId="169" fontId="30" fillId="0" borderId="2" xfId="0" applyNumberFormat="1" applyFont="1" applyBorder="1" applyAlignment="1" applyProtection="1">
      <alignment horizontal="center" vertical="center" wrapText="1"/>
    </xf>
    <xf numFmtId="170" fontId="29" fillId="13" borderId="2" xfId="0" applyNumberFormat="1" applyFont="1" applyFill="1" applyBorder="1" applyAlignment="1" applyProtection="1">
      <alignment horizontal="center" vertical="center" wrapText="1"/>
    </xf>
    <xf numFmtId="9" fontId="28" fillId="0" borderId="0" xfId="5" applyFont="1" applyFill="1" applyBorder="1" applyAlignment="1" applyProtection="1">
      <alignment horizontal="center" vertical="center" wrapText="1"/>
    </xf>
    <xf numFmtId="168" fontId="30" fillId="0" borderId="0" xfId="0" applyNumberFormat="1" applyFont="1" applyAlignment="1" applyProtection="1">
      <alignment horizontal="left" vertical="center" wrapText="1"/>
    </xf>
    <xf numFmtId="1" fontId="30" fillId="0" borderId="0" xfId="0" applyNumberFormat="1" applyFont="1" applyAlignment="1" applyProtection="1">
      <alignment horizontal="center" vertical="center" wrapText="1"/>
    </xf>
    <xf numFmtId="0" fontId="30" fillId="0" borderId="0" xfId="0" applyFont="1" applyAlignment="1" applyProtection="1">
      <alignment horizontal="center" vertical="center" wrapText="1"/>
    </xf>
    <xf numFmtId="0" fontId="30" fillId="0" borderId="0" xfId="0" applyFont="1" applyAlignment="1" applyProtection="1">
      <alignment horizontal="justify" vertical="center" wrapText="1"/>
    </xf>
    <xf numFmtId="0" fontId="33" fillId="0" borderId="2" xfId="4" applyFont="1" applyBorder="1" applyAlignment="1" applyProtection="1">
      <alignment vertical="center" wrapText="1"/>
    </xf>
    <xf numFmtId="0" fontId="33" fillId="0" borderId="2" xfId="0" applyFont="1" applyBorder="1" applyAlignment="1" applyProtection="1">
      <alignment vertical="center" wrapText="1"/>
    </xf>
    <xf numFmtId="9" fontId="28" fillId="4" borderId="2" xfId="5" applyFont="1" applyFill="1" applyBorder="1" applyAlignment="1" applyProtection="1">
      <alignment horizontal="center" vertical="center" wrapText="1"/>
    </xf>
    <xf numFmtId="0" fontId="32" fillId="0" borderId="2" xfId="0" applyFont="1" applyBorder="1" applyAlignment="1" applyProtection="1">
      <alignment vertical="center" wrapText="1"/>
    </xf>
    <xf numFmtId="0" fontId="30" fillId="0" borderId="0" xfId="0" applyFont="1" applyAlignment="1" applyProtection="1">
      <alignment horizontal="left" vertical="center" wrapText="1"/>
    </xf>
    <xf numFmtId="0" fontId="30" fillId="4" borderId="0" xfId="0" applyFont="1" applyFill="1" applyAlignment="1" applyProtection="1">
      <alignment horizontal="center" vertical="center" wrapText="1"/>
    </xf>
    <xf numFmtId="0" fontId="30" fillId="4" borderId="0" xfId="0" applyFont="1" applyFill="1" applyAlignment="1" applyProtection="1">
      <alignment vertical="center" wrapText="1"/>
    </xf>
    <xf numFmtId="9" fontId="29" fillId="10" borderId="53" xfId="0" applyNumberFormat="1" applyFont="1" applyFill="1" applyBorder="1" applyAlignment="1" applyProtection="1">
      <alignment horizontal="center" vertical="center" wrapText="1"/>
    </xf>
    <xf numFmtId="167" fontId="30" fillId="4" borderId="0" xfId="0" applyNumberFormat="1" applyFont="1" applyFill="1" applyAlignment="1" applyProtection="1">
      <alignment horizontal="center" vertical="center" wrapText="1"/>
    </xf>
    <xf numFmtId="0" fontId="30" fillId="4" borderId="0" xfId="0" applyFont="1" applyFill="1" applyAlignment="1" applyProtection="1">
      <alignment horizontal="justify" vertical="center" wrapText="1"/>
    </xf>
    <xf numFmtId="9" fontId="29" fillId="11" borderId="53" xfId="0" applyNumberFormat="1" applyFont="1" applyFill="1" applyBorder="1" applyAlignment="1" applyProtection="1">
      <alignment horizontal="center" vertical="center" wrapText="1"/>
    </xf>
    <xf numFmtId="170" fontId="26" fillId="13" borderId="53" xfId="0" applyNumberFormat="1" applyFont="1" applyFill="1" applyBorder="1" applyAlignment="1" applyProtection="1">
      <alignment horizontal="center" vertical="center" wrapText="1"/>
    </xf>
    <xf numFmtId="9" fontId="25" fillId="13" borderId="53" xfId="0" applyNumberFormat="1"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170" fontId="19" fillId="4" borderId="0" xfId="6" applyNumberFormat="1" applyFont="1" applyFill="1" applyAlignment="1" applyProtection="1">
      <alignment horizontal="center" vertical="center" wrapText="1"/>
    </xf>
    <xf numFmtId="9" fontId="2" fillId="4" borderId="0" xfId="0" applyNumberFormat="1" applyFont="1" applyFill="1" applyProtection="1"/>
    <xf numFmtId="41" fontId="19" fillId="0" borderId="0" xfId="6" applyFont="1" applyFill="1" applyBorder="1" applyAlignment="1" applyProtection="1">
      <alignment horizontal="center" vertical="center" wrapText="1"/>
    </xf>
    <xf numFmtId="1" fontId="16" fillId="0" borderId="0" xfId="0" applyNumberFormat="1" applyFont="1" applyAlignment="1" applyProtection="1">
      <alignment horizontal="center" vertical="center" wrapText="1"/>
    </xf>
    <xf numFmtId="170" fontId="19" fillId="4"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 fontId="17"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22" fillId="0" borderId="0" xfId="0" applyFont="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24" fillId="0" borderId="2"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5" fillId="0" borderId="2" xfId="0" applyFont="1" applyBorder="1" applyAlignment="1">
      <alignment horizontal="left" vertical="center" wrapText="1"/>
    </xf>
    <xf numFmtId="0" fontId="24" fillId="0" borderId="5" xfId="0" applyFont="1" applyBorder="1" applyAlignment="1">
      <alignment horizontal="justify" vertical="center" wrapText="1"/>
    </xf>
    <xf numFmtId="0" fontId="24" fillId="0" borderId="4" xfId="0" applyFont="1" applyBorder="1" applyAlignment="1">
      <alignment horizontal="justify" vertical="center"/>
    </xf>
    <xf numFmtId="0" fontId="24" fillId="0" borderId="3" xfId="0" applyFont="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3" fillId="0" borderId="2" xfId="0" applyFont="1" applyBorder="1" applyAlignment="1">
      <alignment horizontal="left" vertical="center" wrapText="1"/>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3" fillId="4" borderId="2" xfId="0" applyFont="1" applyFill="1" applyBorder="1" applyAlignment="1">
      <alignment horizontal="left" vertical="center" wrapText="1"/>
    </xf>
    <xf numFmtId="0" fontId="23"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2" xfId="0" applyFont="1" applyBorder="1" applyAlignment="1">
      <alignment horizontal="justify" vertical="center" wrapText="1"/>
    </xf>
    <xf numFmtId="0" fontId="23" fillId="0" borderId="2" xfId="0" applyFont="1" applyBorder="1" applyAlignment="1">
      <alignment horizontal="justify" vertical="center"/>
    </xf>
    <xf numFmtId="0" fontId="25" fillId="0" borderId="2" xfId="0" applyFont="1" applyBorder="1" applyAlignment="1">
      <alignment horizontal="justify"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13" fillId="4" borderId="2" xfId="0" applyFont="1" applyFill="1" applyBorder="1" applyAlignment="1" applyProtection="1">
      <alignment horizontal="center"/>
    </xf>
    <xf numFmtId="0" fontId="2" fillId="4" borderId="51" xfId="0" applyFont="1" applyFill="1" applyBorder="1" applyAlignment="1" applyProtection="1">
      <alignment horizontal="center" vertical="center" wrapText="1"/>
    </xf>
    <xf numFmtId="0" fontId="2" fillId="4" borderId="58"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5" fillId="4" borderId="4" xfId="0" applyFont="1" applyFill="1" applyBorder="1" applyAlignment="1" applyProtection="1">
      <alignment horizontal="left" vertical="center"/>
    </xf>
    <xf numFmtId="0" fontId="25" fillId="4" borderId="3" xfId="0" applyFont="1" applyFill="1" applyBorder="1" applyAlignment="1" applyProtection="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5" fillId="4" borderId="2" xfId="0" applyFont="1" applyFill="1" applyBorder="1" applyAlignment="1">
      <alignment horizontal="left" vertical="center"/>
    </xf>
    <xf numFmtId="0" fontId="23" fillId="0" borderId="5" xfId="0" applyFont="1" applyBorder="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13">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3</xdr:col>
      <xdr:colOff>80169</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19</xdr:row>
      <xdr:rowOff>2</xdr:rowOff>
    </xdr:from>
    <xdr:to>
      <xdr:col>6</xdr:col>
      <xdr:colOff>402789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24</xdr:row>
      <xdr:rowOff>10574</xdr:rowOff>
    </xdr:from>
    <xdr:to>
      <xdr:col>5</xdr:col>
      <xdr:colOff>718777</xdr:colOff>
      <xdr:row>35</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33</xdr:row>
      <xdr:rowOff>95250</xdr:rowOff>
    </xdr:from>
    <xdr:to>
      <xdr:col>3</xdr:col>
      <xdr:colOff>1651623</xdr:colOff>
      <xdr:row>42</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DID/GP/docs/Fort-Just-Dig/Administraci&#243;n%20y%20Control/01-Evidencias-Actividades/03-Est-Req-Ajust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SantiagoL@SUPERSOCIEDADES.GOV.CO" TargetMode="External"/><Relationship Id="rId13" Type="http://schemas.openxmlformats.org/officeDocument/2006/relationships/vmlDrawing" Target="../drawings/vmlDrawing6.vml"/><Relationship Id="rId3" Type="http://schemas.openxmlformats.org/officeDocument/2006/relationships/hyperlink" Target="mailto:Dfranco@supersociedades.gov.co" TargetMode="External"/><Relationship Id="rId7" Type="http://schemas.openxmlformats.org/officeDocument/2006/relationships/hyperlink" Target="mailto:camilol@SUPERSOCIEDADES.GOV.CO" TargetMode="External"/><Relationship Id="rId12" Type="http://schemas.openxmlformats.org/officeDocument/2006/relationships/drawing" Target="../drawings/drawing7.xml"/><Relationship Id="rId2" Type="http://schemas.openxmlformats.org/officeDocument/2006/relationships/hyperlink" Target="mailto:LARodriguez@supersociedades.gov.co" TargetMode="External"/><Relationship Id="rId1" Type="http://schemas.openxmlformats.org/officeDocument/2006/relationships/hyperlink" Target="mailto:ISuarez@supersociedades.gov.co" TargetMode="External"/><Relationship Id="rId6" Type="http://schemas.openxmlformats.org/officeDocument/2006/relationships/hyperlink" Target="mailto:HectorG@supersociedades.gov.co" TargetMode="External"/><Relationship Id="rId11" Type="http://schemas.openxmlformats.org/officeDocument/2006/relationships/printerSettings" Target="../printerSettings/printerSettings7.bin"/><Relationship Id="rId5" Type="http://schemas.openxmlformats.org/officeDocument/2006/relationships/hyperlink" Target="mailto:AndersonL@supersociedades.gov.co" TargetMode="External"/><Relationship Id="rId10" Type="http://schemas.openxmlformats.org/officeDocument/2006/relationships/hyperlink" Target="mailto:BEscobar@SUPERSOCIEDADES.GOV.CO" TargetMode="External"/><Relationship Id="rId4" Type="http://schemas.openxmlformats.org/officeDocument/2006/relationships/hyperlink" Target="mailto:MarisolCC@supersociedades.gov.co" TargetMode="External"/><Relationship Id="rId9" Type="http://schemas.openxmlformats.org/officeDocument/2006/relationships/hyperlink" Target="mailto:EEscobar@SUPERSOCIEDADES.GOV.CO" TargetMode="External"/><Relationship Id="rId1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abSelected="1" zoomScaleNormal="10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75"/>
      <c r="C2" s="176"/>
      <c r="D2" s="177" t="s">
        <v>0</v>
      </c>
      <c r="E2" s="178"/>
      <c r="F2" s="178"/>
      <c r="G2" s="178"/>
      <c r="H2" s="178"/>
      <c r="I2" s="178"/>
      <c r="J2" s="179"/>
      <c r="K2" s="165" t="s">
        <v>1</v>
      </c>
      <c r="L2" s="166"/>
    </row>
    <row r="3" spans="2:19" ht="23.25" customHeight="1" x14ac:dyDescent="0.2">
      <c r="B3" s="171"/>
      <c r="C3" s="172"/>
      <c r="D3" s="180" t="s">
        <v>2</v>
      </c>
      <c r="E3" s="181"/>
      <c r="F3" s="181"/>
      <c r="G3" s="181"/>
      <c r="H3" s="181"/>
      <c r="I3" s="181"/>
      <c r="J3" s="182"/>
      <c r="K3" s="167" t="s">
        <v>3</v>
      </c>
      <c r="L3" s="168"/>
    </row>
    <row r="4" spans="2:19" ht="24" customHeight="1" x14ac:dyDescent="0.2">
      <c r="B4" s="171"/>
      <c r="C4" s="172"/>
      <c r="D4" s="180" t="s">
        <v>4</v>
      </c>
      <c r="E4" s="181"/>
      <c r="F4" s="181"/>
      <c r="G4" s="181"/>
      <c r="H4" s="181"/>
      <c r="I4" s="181"/>
      <c r="J4" s="182"/>
      <c r="K4" s="167" t="s">
        <v>5</v>
      </c>
      <c r="L4" s="168"/>
    </row>
    <row r="5" spans="2:19" ht="22.5" customHeight="1" thickBot="1" x14ac:dyDescent="0.25">
      <c r="B5" s="173"/>
      <c r="C5" s="174"/>
      <c r="D5" s="183" t="s">
        <v>6</v>
      </c>
      <c r="E5" s="184"/>
      <c r="F5" s="184"/>
      <c r="G5" s="184"/>
      <c r="H5" s="184"/>
      <c r="I5" s="184"/>
      <c r="J5" s="185"/>
      <c r="K5" s="169" t="s">
        <v>7</v>
      </c>
      <c r="L5" s="170"/>
    </row>
    <row r="6" spans="2:19" ht="5.25" customHeight="1" x14ac:dyDescent="0.2">
      <c r="C6" s="15"/>
      <c r="D6" s="15"/>
      <c r="E6" s="15"/>
      <c r="F6" s="15"/>
      <c r="G6" s="15"/>
      <c r="H6" s="15"/>
      <c r="I6" s="15"/>
    </row>
    <row r="7" spans="2:19" ht="48" customHeight="1" x14ac:dyDescent="0.2">
      <c r="C7" s="164" t="s">
        <v>8</v>
      </c>
      <c r="D7" s="164"/>
      <c r="E7" s="186" t="s">
        <v>163</v>
      </c>
      <c r="F7" s="186"/>
      <c r="G7" s="186"/>
      <c r="H7" s="186"/>
      <c r="I7" s="186"/>
      <c r="J7" s="186"/>
      <c r="K7" s="186"/>
      <c r="L7" s="186"/>
      <c r="M7" s="63"/>
      <c r="N7" s="63"/>
      <c r="O7" s="63"/>
      <c r="P7" s="63"/>
      <c r="Q7" s="63"/>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6"/>
      <c r="C10" s="17"/>
      <c r="D10" s="17"/>
      <c r="E10" s="17"/>
      <c r="F10" s="17"/>
      <c r="G10" s="17"/>
      <c r="H10" s="17"/>
      <c r="I10" s="17"/>
      <c r="J10" s="17"/>
      <c r="K10" s="17"/>
      <c r="L10" s="18"/>
    </row>
    <row r="11" spans="2:19" ht="39.950000000000003" customHeight="1" thickBot="1" x14ac:dyDescent="0.25">
      <c r="B11" s="19"/>
      <c r="C11" s="9" t="s">
        <v>9</v>
      </c>
      <c r="D11" s="20"/>
      <c r="E11" s="9" t="s">
        <v>10</v>
      </c>
      <c r="F11" s="20"/>
      <c r="G11" s="9" t="s">
        <v>11</v>
      </c>
      <c r="H11" s="20"/>
      <c r="I11" s="9" t="s">
        <v>12</v>
      </c>
      <c r="J11" s="20"/>
      <c r="K11" s="9" t="s">
        <v>13</v>
      </c>
      <c r="L11" s="21"/>
    </row>
    <row r="12" spans="2:19" ht="15" customHeight="1" thickBot="1" x14ac:dyDescent="0.25">
      <c r="B12" s="19"/>
      <c r="C12" s="20"/>
      <c r="D12" s="20"/>
      <c r="E12" s="20"/>
      <c r="F12" s="20"/>
      <c r="G12" s="20"/>
      <c r="H12" s="20"/>
      <c r="I12" s="20"/>
      <c r="J12" s="20"/>
      <c r="K12" s="20"/>
      <c r="L12" s="21"/>
    </row>
    <row r="13" spans="2:19" ht="39.950000000000003" customHeight="1" thickBot="1" x14ac:dyDescent="0.25">
      <c r="B13" s="19"/>
      <c r="C13" s="9" t="s">
        <v>14</v>
      </c>
      <c r="D13" s="20"/>
      <c r="E13" s="9" t="s">
        <v>15</v>
      </c>
      <c r="F13" s="20"/>
      <c r="G13" s="9" t="s">
        <v>16</v>
      </c>
      <c r="H13" s="20"/>
      <c r="I13" s="9" t="s">
        <v>17</v>
      </c>
      <c r="J13" s="20"/>
      <c r="K13" s="9" t="s">
        <v>18</v>
      </c>
      <c r="L13" s="21"/>
    </row>
    <row r="14" spans="2:19" ht="15" customHeight="1" thickBot="1" x14ac:dyDescent="0.25">
      <c r="B14" s="19"/>
      <c r="C14" s="20"/>
      <c r="D14" s="20"/>
      <c r="E14" s="20"/>
      <c r="F14" s="20"/>
      <c r="G14" s="20"/>
      <c r="H14" s="20"/>
      <c r="I14" s="20"/>
      <c r="J14" s="20"/>
      <c r="K14" s="20"/>
      <c r="L14" s="21"/>
    </row>
    <row r="15" spans="2:19" ht="37.5" customHeight="1" thickBot="1" x14ac:dyDescent="0.25">
      <c r="B15" s="19"/>
      <c r="C15" s="20"/>
      <c r="D15" s="20"/>
      <c r="E15" s="20"/>
      <c r="F15" s="20"/>
      <c r="G15" s="9" t="s">
        <v>19</v>
      </c>
      <c r="H15" s="20"/>
      <c r="I15" s="20"/>
      <c r="J15" s="20"/>
      <c r="K15" s="20"/>
      <c r="L15" s="21"/>
    </row>
    <row r="16" spans="2:19" ht="12.75" thickBot="1" x14ac:dyDescent="0.25">
      <c r="B16" s="22"/>
      <c r="C16" s="23"/>
      <c r="D16" s="23"/>
      <c r="E16" s="23"/>
      <c r="F16" s="23"/>
      <c r="G16" s="23"/>
      <c r="H16" s="23"/>
      <c r="I16" s="23"/>
      <c r="J16" s="23"/>
      <c r="K16" s="23"/>
      <c r="L16" s="2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2"/>
  <sheetViews>
    <sheetView showGridLines="0" topLeftCell="B5" zoomScaleNormal="100" workbookViewId="0">
      <selection activeCell="B5" sqref="A1:XFD1048576"/>
    </sheetView>
  </sheetViews>
  <sheetFormatPr baseColWidth="10" defaultColWidth="11.42578125" defaultRowHeight="12" x14ac:dyDescent="0.2"/>
  <cols>
    <col min="1" max="1" width="2.42578125" style="105" customWidth="1"/>
    <col min="2" max="2" width="14.42578125" style="105" customWidth="1"/>
    <col min="3" max="3" width="26.42578125" style="105" customWidth="1"/>
    <col min="4" max="4" width="18.28515625" style="105" customWidth="1"/>
    <col min="5" max="5" width="17.140625" style="105" customWidth="1"/>
    <col min="6" max="6" width="23.140625" style="105" customWidth="1"/>
    <col min="7" max="8" width="20.28515625" style="105" customWidth="1"/>
    <col min="9" max="10" width="5.7109375" style="105" customWidth="1"/>
    <col min="11" max="11" width="5.7109375" style="105" hidden="1" customWidth="1"/>
    <col min="12" max="12" width="8.7109375" style="105" hidden="1" customWidth="1"/>
    <col min="13" max="13" width="14.42578125" style="105" customWidth="1"/>
    <col min="14" max="14" width="17.7109375" style="105" customWidth="1"/>
    <col min="15" max="16" width="2.42578125" style="105" customWidth="1"/>
    <col min="17" max="17" width="7.7109375" style="105" customWidth="1"/>
    <col min="18" max="18" width="0.7109375" style="4" customWidth="1"/>
    <col min="19" max="19" width="1" style="105" customWidth="1"/>
    <col min="20" max="20" width="1.42578125" style="105" customWidth="1"/>
    <col min="21" max="21" width="1.140625" style="4" customWidth="1"/>
    <col min="22" max="22" width="20.7109375" style="105" customWidth="1"/>
    <col min="23" max="26" width="7.7109375" style="105" customWidth="1"/>
    <col min="27" max="28" width="5.7109375" style="105" hidden="1" customWidth="1"/>
    <col min="29" max="29" width="10.7109375" style="105" customWidth="1"/>
    <col min="30" max="30" width="20.7109375" style="105" customWidth="1"/>
    <col min="31" max="31" width="9.140625" style="2" customWidth="1"/>
    <col min="32" max="252" width="9.140625" style="105" customWidth="1"/>
    <col min="253" max="16384" width="11.42578125" style="105"/>
  </cols>
  <sheetData>
    <row r="1" spans="2:31" ht="12.75" thickBot="1" x14ac:dyDescent="0.25"/>
    <row r="2" spans="2:31" ht="26.25" customHeight="1" x14ac:dyDescent="0.2">
      <c r="B2" s="249"/>
      <c r="C2" s="250"/>
      <c r="D2" s="271" t="s">
        <v>0</v>
      </c>
      <c r="E2" s="272"/>
      <c r="F2" s="272"/>
      <c r="G2" s="272"/>
      <c r="H2" s="272"/>
      <c r="I2" s="272"/>
      <c r="J2" s="273"/>
      <c r="K2" s="48"/>
      <c r="L2" s="46"/>
      <c r="M2" s="265" t="str">
        <f>Proyecto!K2</f>
        <v>Código: GC-F-015</v>
      </c>
      <c r="N2" s="265"/>
      <c r="O2" s="265"/>
      <c r="P2" s="266"/>
      <c r="S2" s="4"/>
      <c r="T2" s="4"/>
      <c r="U2" s="8"/>
    </row>
    <row r="3" spans="2:31" ht="23.25" customHeight="1" x14ac:dyDescent="0.2">
      <c r="B3" s="251"/>
      <c r="C3" s="252"/>
      <c r="D3" s="274" t="s">
        <v>2</v>
      </c>
      <c r="E3" s="275"/>
      <c r="F3" s="275"/>
      <c r="G3" s="275"/>
      <c r="H3" s="275"/>
      <c r="I3" s="275"/>
      <c r="J3" s="276"/>
      <c r="K3" s="58"/>
      <c r="L3" s="52"/>
      <c r="M3" s="267" t="str">
        <f>Proyecto!K3</f>
        <v>Fecha: 17 de septiembre de 2014</v>
      </c>
      <c r="N3" s="267"/>
      <c r="O3" s="267"/>
      <c r="P3" s="268"/>
      <c r="S3" s="4"/>
      <c r="T3" s="4"/>
      <c r="U3" s="8"/>
    </row>
    <row r="4" spans="2:31" ht="24" customHeight="1" x14ac:dyDescent="0.2">
      <c r="B4" s="251"/>
      <c r="C4" s="252"/>
      <c r="D4" s="274" t="s">
        <v>4</v>
      </c>
      <c r="E4" s="275"/>
      <c r="F4" s="275"/>
      <c r="G4" s="275"/>
      <c r="H4" s="275"/>
      <c r="I4" s="275"/>
      <c r="J4" s="276"/>
      <c r="K4" s="58"/>
      <c r="L4" s="52"/>
      <c r="M4" s="267" t="str">
        <f>Proyecto!K4</f>
        <v>Versión 001</v>
      </c>
      <c r="N4" s="267"/>
      <c r="O4" s="267"/>
      <c r="P4" s="268"/>
      <c r="U4" s="8"/>
    </row>
    <row r="5" spans="2:31" ht="22.5" customHeight="1" thickBot="1" x14ac:dyDescent="0.25">
      <c r="B5" s="253"/>
      <c r="C5" s="254"/>
      <c r="D5" s="277" t="s">
        <v>6</v>
      </c>
      <c r="E5" s="278"/>
      <c r="F5" s="278"/>
      <c r="G5" s="278"/>
      <c r="H5" s="278"/>
      <c r="I5" s="278"/>
      <c r="J5" s="279"/>
      <c r="K5" s="49"/>
      <c r="L5" s="47"/>
      <c r="M5" s="269" t="s">
        <v>98</v>
      </c>
      <c r="N5" s="269"/>
      <c r="O5" s="269"/>
      <c r="P5" s="270"/>
    </row>
    <row r="6" spans="2:31" ht="5.25" customHeight="1" x14ac:dyDescent="0.2">
      <c r="B6" s="15"/>
      <c r="C6" s="15"/>
      <c r="D6" s="15"/>
      <c r="E6" s="15"/>
      <c r="F6" s="15"/>
      <c r="G6" s="15"/>
      <c r="H6" s="15"/>
      <c r="I6" s="15"/>
      <c r="J6" s="15"/>
      <c r="K6" s="15"/>
      <c r="L6" s="15"/>
      <c r="M6" s="15"/>
      <c r="N6" s="15"/>
      <c r="O6" s="15"/>
      <c r="P6" s="15"/>
    </row>
    <row r="7" spans="2:31" ht="29.25" customHeight="1" x14ac:dyDescent="0.2">
      <c r="B7" s="164" t="s">
        <v>8</v>
      </c>
      <c r="C7" s="164"/>
      <c r="D7" s="264" t="str">
        <f>Proyecto!$E$7</f>
        <v>Fortalecimiento de la justicia digital</v>
      </c>
      <c r="E7" s="264"/>
      <c r="F7" s="264"/>
      <c r="G7" s="264"/>
      <c r="H7" s="264"/>
      <c r="I7" s="264"/>
      <c r="J7" s="264"/>
      <c r="K7" s="264"/>
      <c r="L7" s="264"/>
      <c r="M7" s="264"/>
      <c r="N7" s="264"/>
      <c r="O7" s="264"/>
      <c r="P7" s="264"/>
      <c r="AE7" s="105"/>
    </row>
    <row r="8" spans="2:31" ht="6.75" customHeight="1" x14ac:dyDescent="0.2">
      <c r="B8" s="5"/>
      <c r="C8" s="5"/>
      <c r="D8" s="95"/>
      <c r="E8" s="95"/>
      <c r="F8" s="95"/>
      <c r="G8" s="95"/>
      <c r="H8" s="95"/>
      <c r="I8" s="95"/>
      <c r="J8" s="95"/>
      <c r="K8" s="95"/>
      <c r="L8" s="95"/>
      <c r="M8" s="95"/>
      <c r="N8" s="95"/>
      <c r="O8" s="95"/>
      <c r="P8" s="95"/>
      <c r="AE8" s="105"/>
    </row>
    <row r="9" spans="2:31" ht="4.5" customHeight="1" x14ac:dyDescent="0.2">
      <c r="D9" s="65"/>
      <c r="E9" s="65"/>
      <c r="F9" s="65"/>
      <c r="G9" s="65"/>
      <c r="H9" s="65"/>
      <c r="I9" s="65"/>
      <c r="J9" s="65"/>
      <c r="K9" s="65"/>
      <c r="L9" s="65"/>
      <c r="M9" s="65"/>
      <c r="N9" s="65"/>
      <c r="O9" s="65"/>
      <c r="P9" s="65"/>
    </row>
    <row r="10" spans="2:31" ht="24.75" customHeight="1" x14ac:dyDescent="0.2">
      <c r="B10" s="164" t="s">
        <v>99</v>
      </c>
      <c r="C10" s="164"/>
      <c r="D10" s="262" t="s">
        <v>265</v>
      </c>
      <c r="E10" s="263"/>
      <c r="F10" s="263"/>
      <c r="G10" s="263"/>
      <c r="H10" s="263"/>
      <c r="I10" s="263"/>
      <c r="J10" s="263"/>
      <c r="K10" s="263"/>
      <c r="L10" s="263"/>
      <c r="M10" s="263"/>
      <c r="N10" s="263"/>
      <c r="O10" s="263"/>
      <c r="P10" s="263"/>
      <c r="AE10" s="105"/>
    </row>
    <row r="11" spans="2:31" ht="15.75" x14ac:dyDescent="0.2">
      <c r="D11" s="65"/>
      <c r="E11" s="65"/>
      <c r="F11" s="65"/>
      <c r="G11" s="65"/>
      <c r="H11" s="65"/>
      <c r="I11" s="65"/>
      <c r="J11" s="65"/>
      <c r="K11" s="65"/>
      <c r="L11" s="65"/>
      <c r="M11" s="65"/>
      <c r="N11" s="65"/>
      <c r="O11" s="65"/>
      <c r="P11" s="65"/>
    </row>
    <row r="12" spans="2:31" ht="32.25" customHeight="1" x14ac:dyDescent="0.2">
      <c r="B12" s="164" t="s">
        <v>100</v>
      </c>
      <c r="C12" s="164"/>
      <c r="D12" s="262" t="s">
        <v>197</v>
      </c>
      <c r="E12" s="262"/>
      <c r="F12" s="262"/>
      <c r="G12" s="262"/>
      <c r="H12" s="262"/>
      <c r="I12" s="262"/>
      <c r="J12" s="262"/>
      <c r="K12" s="262"/>
      <c r="L12" s="262"/>
      <c r="M12" s="262"/>
      <c r="N12" s="262"/>
      <c r="O12" s="262"/>
      <c r="P12" s="262"/>
    </row>
    <row r="13" spans="2:31" ht="6.75" customHeight="1" x14ac:dyDescent="0.2">
      <c r="B13" s="5"/>
      <c r="C13" s="5"/>
      <c r="D13" s="95"/>
      <c r="E13" s="95"/>
      <c r="F13" s="95"/>
      <c r="G13" s="95"/>
      <c r="H13" s="95"/>
      <c r="I13" s="95"/>
      <c r="J13" s="95"/>
      <c r="K13" s="95"/>
      <c r="L13" s="95"/>
      <c r="M13" s="95"/>
      <c r="N13" s="95"/>
      <c r="O13" s="95"/>
      <c r="P13" s="95"/>
      <c r="AE13" s="105"/>
    </row>
    <row r="14" spans="2:31" ht="36" customHeight="1" x14ac:dyDescent="0.2">
      <c r="B14" s="164" t="s">
        <v>101</v>
      </c>
      <c r="C14" s="164"/>
      <c r="D14" s="262" t="s">
        <v>268</v>
      </c>
      <c r="E14" s="262"/>
      <c r="F14" s="262"/>
      <c r="G14" s="262"/>
      <c r="H14" s="262"/>
      <c r="I14" s="262"/>
      <c r="J14" s="262"/>
      <c r="K14" s="262"/>
      <c r="L14" s="262"/>
      <c r="M14" s="262"/>
      <c r="N14" s="262"/>
      <c r="O14" s="262"/>
      <c r="P14" s="262"/>
    </row>
    <row r="15" spans="2:31" ht="6.75" customHeight="1" x14ac:dyDescent="0.2">
      <c r="B15" s="5"/>
      <c r="C15" s="5"/>
      <c r="D15" s="95"/>
      <c r="E15" s="95"/>
      <c r="F15" s="95"/>
      <c r="G15" s="95"/>
      <c r="H15" s="95"/>
      <c r="I15" s="95"/>
      <c r="J15" s="95"/>
      <c r="K15" s="95"/>
      <c r="L15" s="95"/>
      <c r="M15" s="95"/>
      <c r="N15" s="95"/>
      <c r="O15" s="95"/>
      <c r="P15" s="95"/>
      <c r="AE15" s="105"/>
    </row>
    <row r="16" spans="2:31" ht="70.5" customHeight="1" x14ac:dyDescent="0.2">
      <c r="B16" s="164" t="s">
        <v>102</v>
      </c>
      <c r="C16" s="164"/>
      <c r="D16" s="262" t="s">
        <v>269</v>
      </c>
      <c r="E16" s="262"/>
      <c r="F16" s="262"/>
      <c r="G16" s="262"/>
      <c r="H16" s="262"/>
      <c r="I16" s="262"/>
      <c r="J16" s="262"/>
      <c r="K16" s="262"/>
      <c r="L16" s="262"/>
      <c r="M16" s="262"/>
      <c r="N16" s="262"/>
      <c r="O16" s="262"/>
      <c r="P16" s="262"/>
    </row>
    <row r="17" spans="2:31" ht="6.75" customHeight="1" x14ac:dyDescent="0.2">
      <c r="B17" s="5"/>
      <c r="C17" s="5"/>
      <c r="D17" s="95"/>
      <c r="E17" s="95"/>
      <c r="F17" s="95"/>
      <c r="G17" s="95"/>
      <c r="H17" s="95"/>
      <c r="I17" s="95"/>
      <c r="J17" s="95"/>
      <c r="K17" s="95"/>
      <c r="L17" s="95"/>
      <c r="M17" s="95"/>
      <c r="N17" s="95"/>
      <c r="O17" s="95"/>
      <c r="P17" s="95"/>
      <c r="AE17" s="105"/>
    </row>
    <row r="18" spans="2:31" ht="33.75" customHeight="1" x14ac:dyDescent="0.2">
      <c r="B18" s="164" t="s">
        <v>103</v>
      </c>
      <c r="C18" s="164"/>
      <c r="D18" s="262" t="s">
        <v>266</v>
      </c>
      <c r="E18" s="262"/>
      <c r="F18" s="262"/>
      <c r="G18" s="262"/>
      <c r="H18" s="262"/>
      <c r="I18" s="262"/>
      <c r="J18" s="262"/>
      <c r="K18" s="262"/>
      <c r="L18" s="262"/>
      <c r="M18" s="262"/>
      <c r="N18" s="262"/>
      <c r="O18" s="262"/>
      <c r="P18" s="262"/>
    </row>
    <row r="19" spans="2:31" ht="13.5" customHeight="1" x14ac:dyDescent="0.2">
      <c r="B19" s="5"/>
      <c r="C19" s="5"/>
      <c r="D19" s="95"/>
      <c r="E19" s="95"/>
      <c r="F19" s="95"/>
      <c r="G19" s="95"/>
      <c r="H19" s="95"/>
      <c r="I19" s="95"/>
      <c r="J19" s="95"/>
      <c r="K19" s="95"/>
      <c r="L19" s="95"/>
      <c r="M19" s="95"/>
      <c r="N19" s="95"/>
      <c r="O19" s="95"/>
      <c r="P19" s="95"/>
      <c r="AE19" s="105"/>
    </row>
    <row r="20" spans="2:31" ht="55.5" customHeight="1" x14ac:dyDescent="0.2">
      <c r="B20" s="164" t="s">
        <v>104</v>
      </c>
      <c r="C20" s="164"/>
      <c r="D20" s="262" t="s">
        <v>267</v>
      </c>
      <c r="E20" s="262"/>
      <c r="F20" s="262"/>
      <c r="G20" s="262"/>
      <c r="H20" s="262"/>
      <c r="I20" s="262"/>
      <c r="J20" s="262"/>
      <c r="K20" s="262"/>
      <c r="L20" s="262"/>
      <c r="M20" s="262"/>
      <c r="N20" s="262"/>
      <c r="O20" s="262"/>
      <c r="P20" s="262"/>
    </row>
    <row r="21" spans="2:31" ht="15.75" x14ac:dyDescent="0.2">
      <c r="D21" s="72"/>
      <c r="E21" s="72"/>
      <c r="F21" s="72"/>
      <c r="G21" s="72"/>
      <c r="H21" s="72"/>
      <c r="I21" s="72"/>
      <c r="J21" s="72"/>
      <c r="K21" s="72"/>
      <c r="L21" s="72"/>
      <c r="M21" s="72"/>
      <c r="N21" s="72"/>
      <c r="O21" s="72"/>
      <c r="P21" s="72"/>
    </row>
    <row r="22" spans="2:31" ht="15.75" x14ac:dyDescent="0.2">
      <c r="D22" s="72"/>
      <c r="E22" s="72"/>
      <c r="F22" s="72"/>
      <c r="G22" s="72"/>
      <c r="H22" s="72"/>
      <c r="I22" s="72"/>
      <c r="J22" s="72"/>
      <c r="K22" s="72"/>
      <c r="L22" s="72"/>
      <c r="M22" s="72"/>
      <c r="N22" s="72"/>
      <c r="O22" s="72"/>
      <c r="P22" s="72"/>
    </row>
  </sheetData>
  <sheetProtection algorithmName="SHA-512" hashValue="DivZc0PiDAW7wmHVJePf4zEQXXfVcVEz0oJzkoGdsVVdawmO49VWcnhH8nhMPtELi8BBVbC7f3xIzRUePsvsKQ==" saltValue="26IvVjf0q9yxB6mdviZ8Jg=="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L38"/>
  <sheetViews>
    <sheetView showGridLines="0" topLeftCell="A7" zoomScale="85" zoomScaleNormal="85" workbookViewId="0">
      <pane xSplit="6" ySplit="3" topLeftCell="G16" activePane="bottomRight" state="frozen"/>
      <selection activeCell="A7" sqref="A7"/>
      <selection pane="topRight" activeCell="G7" sqref="G7"/>
      <selection pane="bottomLeft" activeCell="A10" sqref="A10"/>
      <selection pane="bottomRight" activeCell="A7" sqref="A1:XFD1048576"/>
    </sheetView>
  </sheetViews>
  <sheetFormatPr baseColWidth="10" defaultColWidth="11.42578125" defaultRowHeight="12.75" x14ac:dyDescent="0.2"/>
  <cols>
    <col min="1" max="1" width="3.7109375" style="106" customWidth="1"/>
    <col min="2" max="2" width="4.85546875" style="106" customWidth="1"/>
    <col min="3" max="3" width="34.85546875" style="106" customWidth="1"/>
    <col min="4" max="4" width="20.28515625" style="107" customWidth="1"/>
    <col min="5" max="5" width="8.28515625" style="106" customWidth="1"/>
    <col min="6" max="6" width="15.28515625" style="106" customWidth="1"/>
    <col min="7" max="7" width="26.140625" style="106" customWidth="1"/>
    <col min="8" max="9" width="39.7109375" style="106" customWidth="1"/>
    <col min="10" max="10" width="16.28515625" style="106" customWidth="1"/>
    <col min="11" max="11" width="67.42578125" style="108" customWidth="1"/>
    <col min="12" max="12" width="34.140625" style="106" customWidth="1"/>
    <col min="13" max="13" width="17.140625" style="106" customWidth="1"/>
    <col min="14" max="36" width="8.7109375" style="109" hidden="1" customWidth="1"/>
    <col min="37" max="37" width="40.28515625" style="109" customWidth="1"/>
    <col min="38" max="38" width="27.7109375" style="106" customWidth="1"/>
    <col min="39" max="39" width="37.140625" style="106" bestFit="1" customWidth="1"/>
    <col min="40" max="40" width="20.85546875" style="106" customWidth="1"/>
    <col min="41" max="255" width="9.140625" style="106" customWidth="1"/>
    <col min="256" max="16384" width="11.42578125" style="106"/>
  </cols>
  <sheetData>
    <row r="1" spans="2:38" ht="13.5" thickBot="1" x14ac:dyDescent="0.25"/>
    <row r="2" spans="2:38" ht="20.100000000000001" customHeight="1" x14ac:dyDescent="0.2">
      <c r="C2" s="281"/>
      <c r="D2" s="298" t="s">
        <v>0</v>
      </c>
      <c r="E2" s="299"/>
      <c r="F2" s="299"/>
      <c r="G2" s="299"/>
      <c r="H2" s="299"/>
      <c r="I2" s="299"/>
      <c r="J2" s="299"/>
      <c r="K2" s="300"/>
      <c r="L2" s="292" t="str">
        <f>Proyecto!K2</f>
        <v>Código: GC-F-015</v>
      </c>
      <c r="M2" s="293"/>
      <c r="N2" s="107"/>
      <c r="O2" s="107"/>
      <c r="P2" s="107"/>
      <c r="Q2" s="107"/>
      <c r="R2" s="107"/>
      <c r="S2" s="107"/>
      <c r="T2" s="107"/>
      <c r="U2" s="107"/>
      <c r="V2" s="107"/>
      <c r="W2" s="107"/>
      <c r="X2" s="107"/>
      <c r="Y2" s="107"/>
      <c r="Z2" s="107"/>
      <c r="AA2" s="107"/>
      <c r="AB2" s="107"/>
      <c r="AC2" s="107"/>
      <c r="AD2" s="107"/>
      <c r="AE2" s="107"/>
      <c r="AF2" s="107"/>
      <c r="AG2" s="107"/>
      <c r="AH2" s="107"/>
      <c r="AI2" s="107"/>
      <c r="AJ2" s="107"/>
      <c r="AK2" s="107"/>
    </row>
    <row r="3" spans="2:38" ht="20.100000000000001" customHeight="1" x14ac:dyDescent="0.2">
      <c r="C3" s="282"/>
      <c r="D3" s="284" t="s">
        <v>2</v>
      </c>
      <c r="E3" s="285"/>
      <c r="F3" s="285"/>
      <c r="G3" s="285"/>
      <c r="H3" s="285"/>
      <c r="I3" s="285"/>
      <c r="J3" s="285"/>
      <c r="K3" s="286"/>
      <c r="L3" s="294" t="str">
        <f>Proyecto!K3</f>
        <v>Fecha: 17 de septiembre de 2014</v>
      </c>
      <c r="M3" s="295"/>
      <c r="N3" s="107"/>
      <c r="O3" s="107"/>
      <c r="P3" s="107"/>
      <c r="Q3" s="107"/>
      <c r="R3" s="107"/>
      <c r="S3" s="107"/>
      <c r="T3" s="107"/>
      <c r="U3" s="107"/>
      <c r="V3" s="107"/>
      <c r="W3" s="107"/>
      <c r="X3" s="107"/>
      <c r="Y3" s="107"/>
      <c r="Z3" s="107"/>
      <c r="AA3" s="107"/>
      <c r="AB3" s="107"/>
      <c r="AC3" s="107"/>
      <c r="AD3" s="107"/>
      <c r="AE3" s="107"/>
      <c r="AF3" s="107"/>
      <c r="AG3" s="107"/>
      <c r="AH3" s="107"/>
      <c r="AI3" s="107"/>
      <c r="AJ3" s="107"/>
      <c r="AK3" s="107"/>
    </row>
    <row r="4" spans="2:38" ht="20.100000000000001" customHeight="1" x14ac:dyDescent="0.2">
      <c r="C4" s="282"/>
      <c r="D4" s="284" t="s">
        <v>4</v>
      </c>
      <c r="E4" s="285"/>
      <c r="F4" s="285"/>
      <c r="G4" s="285"/>
      <c r="H4" s="285"/>
      <c r="I4" s="285"/>
      <c r="J4" s="285"/>
      <c r="K4" s="286"/>
      <c r="L4" s="294" t="str">
        <f>Proyecto!K4</f>
        <v>Versión 001</v>
      </c>
      <c r="M4" s="295"/>
      <c r="N4" s="107"/>
      <c r="O4" s="107"/>
      <c r="P4" s="107"/>
      <c r="Q4" s="107"/>
      <c r="R4" s="107"/>
      <c r="S4" s="107"/>
      <c r="T4" s="107"/>
      <c r="U4" s="107"/>
      <c r="V4" s="107"/>
      <c r="W4" s="107"/>
      <c r="X4" s="107"/>
      <c r="Y4" s="107"/>
      <c r="Z4" s="107"/>
      <c r="AA4" s="107"/>
      <c r="AB4" s="107"/>
      <c r="AC4" s="107"/>
      <c r="AD4" s="107"/>
      <c r="AE4" s="107"/>
      <c r="AF4" s="107"/>
      <c r="AG4" s="107"/>
      <c r="AH4" s="107"/>
      <c r="AI4" s="107"/>
      <c r="AJ4" s="107"/>
      <c r="AK4" s="107"/>
    </row>
    <row r="5" spans="2:38" ht="20.100000000000001" customHeight="1" thickBot="1" x14ac:dyDescent="0.25">
      <c r="C5" s="283"/>
      <c r="D5" s="287" t="s">
        <v>6</v>
      </c>
      <c r="E5" s="288"/>
      <c r="F5" s="288"/>
      <c r="G5" s="288"/>
      <c r="H5" s="288"/>
      <c r="I5" s="288"/>
      <c r="J5" s="288"/>
      <c r="K5" s="289"/>
      <c r="L5" s="296" t="s">
        <v>105</v>
      </c>
      <c r="M5" s="29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38" x14ac:dyDescent="0.2">
      <c r="C6" s="110"/>
      <c r="D6" s="111"/>
      <c r="E6" s="110"/>
      <c r="F6" s="110"/>
    </row>
    <row r="7" spans="2:38" ht="22.5" customHeight="1" x14ac:dyDescent="0.2">
      <c r="C7" s="112" t="s">
        <v>106</v>
      </c>
      <c r="D7" s="290" t="str">
        <f>Proyecto!$E$7</f>
        <v>Fortalecimiento de la justicia digital</v>
      </c>
      <c r="E7" s="290"/>
      <c r="F7" s="290"/>
      <c r="G7" s="290"/>
      <c r="H7" s="290"/>
      <c r="I7" s="290"/>
      <c r="J7" s="290"/>
      <c r="K7" s="290"/>
      <c r="L7" s="290"/>
      <c r="M7" s="291"/>
      <c r="N7" s="106"/>
      <c r="O7" s="106"/>
      <c r="P7" s="106"/>
      <c r="Q7" s="106"/>
      <c r="R7" s="106"/>
      <c r="S7" s="106"/>
      <c r="T7" s="106"/>
      <c r="U7" s="106"/>
      <c r="V7" s="106"/>
      <c r="W7" s="106"/>
      <c r="X7" s="106"/>
      <c r="Y7" s="106"/>
      <c r="Z7" s="106"/>
      <c r="AA7" s="106"/>
      <c r="AB7" s="106"/>
      <c r="AC7" s="106"/>
      <c r="AD7" s="106"/>
      <c r="AE7" s="106"/>
      <c r="AF7" s="106"/>
      <c r="AG7" s="106"/>
      <c r="AH7" s="106"/>
      <c r="AI7" s="106"/>
      <c r="AJ7" s="106"/>
      <c r="AK7" s="106"/>
    </row>
    <row r="8" spans="2:38" x14ac:dyDescent="0.2">
      <c r="N8" s="280" t="s">
        <v>273</v>
      </c>
      <c r="O8" s="280"/>
      <c r="P8" s="280" t="s">
        <v>274</v>
      </c>
      <c r="Q8" s="280"/>
      <c r="R8" s="280" t="s">
        <v>275</v>
      </c>
      <c r="S8" s="280"/>
      <c r="T8" s="280" t="s">
        <v>276</v>
      </c>
      <c r="U8" s="280"/>
      <c r="V8" s="280" t="s">
        <v>277</v>
      </c>
      <c r="W8" s="280"/>
      <c r="X8" s="280" t="s">
        <v>278</v>
      </c>
      <c r="Y8" s="280"/>
      <c r="Z8" s="280" t="s">
        <v>279</v>
      </c>
      <c r="AA8" s="280"/>
      <c r="AB8" s="280" t="s">
        <v>280</v>
      </c>
      <c r="AC8" s="280"/>
      <c r="AD8" s="280" t="s">
        <v>281</v>
      </c>
      <c r="AE8" s="280"/>
      <c r="AF8" s="280" t="s">
        <v>282</v>
      </c>
      <c r="AG8" s="280"/>
      <c r="AH8" s="280" t="s">
        <v>283</v>
      </c>
      <c r="AI8" s="280"/>
      <c r="AJ8" s="113"/>
    </row>
    <row r="9" spans="2:38" ht="66.75" customHeight="1" x14ac:dyDescent="0.2">
      <c r="B9" s="114" t="s">
        <v>107</v>
      </c>
      <c r="C9" s="114" t="s">
        <v>108</v>
      </c>
      <c r="D9" s="114" t="s">
        <v>109</v>
      </c>
      <c r="E9" s="114" t="s">
        <v>110</v>
      </c>
      <c r="F9" s="115" t="s">
        <v>111</v>
      </c>
      <c r="G9" s="114" t="s">
        <v>112</v>
      </c>
      <c r="H9" s="116" t="s">
        <v>113</v>
      </c>
      <c r="I9" s="116" t="s">
        <v>114</v>
      </c>
      <c r="J9" s="116" t="s">
        <v>115</v>
      </c>
      <c r="K9" s="115" t="s">
        <v>116</v>
      </c>
      <c r="L9" s="117" t="s">
        <v>117</v>
      </c>
      <c r="M9" s="117" t="s">
        <v>286</v>
      </c>
      <c r="N9" s="117" t="s">
        <v>284</v>
      </c>
      <c r="O9" s="117" t="s">
        <v>285</v>
      </c>
      <c r="P9" s="117" t="s">
        <v>284</v>
      </c>
      <c r="Q9" s="117" t="s">
        <v>285</v>
      </c>
      <c r="R9" s="117" t="s">
        <v>284</v>
      </c>
      <c r="S9" s="117" t="s">
        <v>285</v>
      </c>
      <c r="T9" s="117" t="s">
        <v>284</v>
      </c>
      <c r="U9" s="117" t="s">
        <v>285</v>
      </c>
      <c r="V9" s="117" t="s">
        <v>284</v>
      </c>
      <c r="W9" s="117" t="s">
        <v>285</v>
      </c>
      <c r="X9" s="117" t="s">
        <v>284</v>
      </c>
      <c r="Y9" s="117" t="s">
        <v>285</v>
      </c>
      <c r="Z9" s="117" t="s">
        <v>284</v>
      </c>
      <c r="AA9" s="117" t="s">
        <v>285</v>
      </c>
      <c r="AB9" s="117" t="s">
        <v>284</v>
      </c>
      <c r="AC9" s="117" t="s">
        <v>285</v>
      </c>
      <c r="AD9" s="117" t="s">
        <v>284</v>
      </c>
      <c r="AE9" s="117" t="s">
        <v>285</v>
      </c>
      <c r="AF9" s="117" t="s">
        <v>284</v>
      </c>
      <c r="AG9" s="117" t="s">
        <v>285</v>
      </c>
      <c r="AH9" s="117" t="s">
        <v>284</v>
      </c>
      <c r="AI9" s="117" t="s">
        <v>285</v>
      </c>
      <c r="AJ9" s="118"/>
      <c r="AK9" s="119"/>
    </row>
    <row r="10" spans="2:38" s="134" customFormat="1" ht="39.950000000000003" customHeight="1" x14ac:dyDescent="0.2">
      <c r="B10" s="120">
        <v>1</v>
      </c>
      <c r="C10" s="121" t="s">
        <v>290</v>
      </c>
      <c r="D10" s="122" t="s">
        <v>217</v>
      </c>
      <c r="E10" s="123">
        <v>1</v>
      </c>
      <c r="F10" s="124">
        <v>0.05</v>
      </c>
      <c r="G10" s="125" t="s">
        <v>157</v>
      </c>
      <c r="H10" s="126">
        <v>44949</v>
      </c>
      <c r="I10" s="126">
        <v>44988</v>
      </c>
      <c r="J10" s="127">
        <f>((I10-H10)+3)/7</f>
        <v>6</v>
      </c>
      <c r="K10" s="128" t="s">
        <v>322</v>
      </c>
      <c r="L10" s="129">
        <v>44979</v>
      </c>
      <c r="M10" s="130">
        <f>+O10+Q10+S10+U10+W10+Y10+AA10+AC10+AE10+AG10+AI10</f>
        <v>0.05</v>
      </c>
      <c r="N10" s="100">
        <v>0.05</v>
      </c>
      <c r="O10" s="102">
        <v>0.05</v>
      </c>
      <c r="P10" s="100"/>
      <c r="Q10" s="103"/>
      <c r="R10" s="100"/>
      <c r="S10" s="103"/>
      <c r="T10" s="100"/>
      <c r="U10" s="103"/>
      <c r="V10" s="100"/>
      <c r="W10" s="103"/>
      <c r="X10" s="100"/>
      <c r="Y10" s="103"/>
      <c r="Z10" s="100"/>
      <c r="AA10" s="103"/>
      <c r="AB10" s="100"/>
      <c r="AC10" s="103"/>
      <c r="AD10" s="100"/>
      <c r="AE10" s="103"/>
      <c r="AF10" s="100"/>
      <c r="AG10" s="103"/>
      <c r="AH10" s="100"/>
      <c r="AI10" s="103"/>
      <c r="AJ10" s="131">
        <f>+N10+P10+R10+T10+V10+X10+Z10+AB10+AD10+AF10+AH10</f>
        <v>0.05</v>
      </c>
      <c r="AK10" s="132"/>
      <c r="AL10" s="133"/>
    </row>
    <row r="11" spans="2:38" s="134" customFormat="1" ht="39.950000000000003" customHeight="1" x14ac:dyDescent="0.2">
      <c r="B11" s="120">
        <v>2</v>
      </c>
      <c r="C11" s="121" t="s">
        <v>272</v>
      </c>
      <c r="D11" s="122" t="s">
        <v>218</v>
      </c>
      <c r="E11" s="123">
        <v>1</v>
      </c>
      <c r="F11" s="124">
        <v>0.1</v>
      </c>
      <c r="G11" s="125" t="s">
        <v>305</v>
      </c>
      <c r="H11" s="126">
        <v>44991</v>
      </c>
      <c r="I11" s="126">
        <v>45016</v>
      </c>
      <c r="J11" s="127">
        <f>((I11-H11)+3)/7</f>
        <v>4</v>
      </c>
      <c r="K11" s="128" t="s">
        <v>323</v>
      </c>
      <c r="L11" s="129">
        <v>45016</v>
      </c>
      <c r="M11" s="130">
        <f t="shared" ref="M11:M20" si="0">+O11+Q11+S11+U11+W11+Y11+AA11+AC11+AE11+AG11+AI11</f>
        <v>0.1</v>
      </c>
      <c r="N11" s="100">
        <v>0.03</v>
      </c>
      <c r="O11" s="102">
        <v>0.03</v>
      </c>
      <c r="P11" s="100">
        <v>7.0000000000000007E-2</v>
      </c>
      <c r="Q11" s="102">
        <v>7.0000000000000007E-2</v>
      </c>
      <c r="R11" s="100"/>
      <c r="S11" s="103"/>
      <c r="T11" s="100"/>
      <c r="U11" s="103"/>
      <c r="V11" s="100"/>
      <c r="W11" s="103"/>
      <c r="X11" s="100"/>
      <c r="Y11" s="103"/>
      <c r="Z11" s="100"/>
      <c r="AA11" s="103"/>
      <c r="AB11" s="100"/>
      <c r="AC11" s="103"/>
      <c r="AD11" s="100"/>
      <c r="AE11" s="103"/>
      <c r="AF11" s="100"/>
      <c r="AG11" s="103"/>
      <c r="AH11" s="100"/>
      <c r="AI11" s="103"/>
      <c r="AJ11" s="131">
        <f t="shared" ref="AJ11:AJ23" si="1">+N11+P11+R11+T11+V11+X11+Z11+AB11+AD11+AF11+AH11</f>
        <v>0.1</v>
      </c>
      <c r="AK11" s="132"/>
      <c r="AL11" s="133"/>
    </row>
    <row r="12" spans="2:38" s="134" customFormat="1" ht="51.75" customHeight="1" x14ac:dyDescent="0.2">
      <c r="B12" s="120">
        <v>3</v>
      </c>
      <c r="C12" s="135" t="s">
        <v>228</v>
      </c>
      <c r="D12" s="122" t="s">
        <v>237</v>
      </c>
      <c r="E12" s="123">
        <v>1</v>
      </c>
      <c r="F12" s="124">
        <v>0.05</v>
      </c>
      <c r="G12" s="125" t="s">
        <v>291</v>
      </c>
      <c r="H12" s="126">
        <v>45019</v>
      </c>
      <c r="I12" s="126">
        <v>45037</v>
      </c>
      <c r="J12" s="127">
        <f>((I12-H12)+3)/7</f>
        <v>3</v>
      </c>
      <c r="K12" s="136" t="s">
        <v>314</v>
      </c>
      <c r="L12" s="129" t="s">
        <v>312</v>
      </c>
      <c r="M12" s="130">
        <f t="shared" si="0"/>
        <v>0.05</v>
      </c>
      <c r="N12" s="100"/>
      <c r="O12" s="103"/>
      <c r="P12" s="100"/>
      <c r="Q12" s="103"/>
      <c r="R12" s="100">
        <v>0.05</v>
      </c>
      <c r="S12" s="102">
        <v>0.05</v>
      </c>
      <c r="T12" s="100"/>
      <c r="U12" s="103"/>
      <c r="V12" s="101"/>
      <c r="W12" s="103"/>
      <c r="X12" s="100"/>
      <c r="Y12" s="103"/>
      <c r="Z12" s="100"/>
      <c r="AA12" s="103"/>
      <c r="AB12" s="101"/>
      <c r="AC12" s="103"/>
      <c r="AD12" s="100"/>
      <c r="AE12" s="103"/>
      <c r="AF12" s="101"/>
      <c r="AG12" s="103"/>
      <c r="AH12" s="100"/>
      <c r="AI12" s="103"/>
      <c r="AJ12" s="131">
        <f t="shared" si="1"/>
        <v>0.05</v>
      </c>
      <c r="AK12" s="132"/>
      <c r="AL12" s="133"/>
    </row>
    <row r="13" spans="2:38" s="134" customFormat="1" ht="39.950000000000003" customHeight="1" x14ac:dyDescent="0.2">
      <c r="B13" s="120">
        <v>4</v>
      </c>
      <c r="C13" s="121" t="s">
        <v>232</v>
      </c>
      <c r="D13" s="122" t="s">
        <v>231</v>
      </c>
      <c r="E13" s="123">
        <v>1</v>
      </c>
      <c r="F13" s="124">
        <v>0.05</v>
      </c>
      <c r="G13" s="125" t="s">
        <v>291</v>
      </c>
      <c r="H13" s="126">
        <v>45040</v>
      </c>
      <c r="I13" s="126">
        <v>45044</v>
      </c>
      <c r="J13" s="127">
        <f t="shared" ref="J13:J20" si="2">((I13-H13)+3)/7</f>
        <v>1</v>
      </c>
      <c r="K13" s="137" t="s">
        <v>315</v>
      </c>
      <c r="L13" s="129" t="s">
        <v>313</v>
      </c>
      <c r="M13" s="130">
        <f t="shared" si="0"/>
        <v>0.05</v>
      </c>
      <c r="N13" s="100"/>
      <c r="O13" s="104"/>
      <c r="P13" s="100"/>
      <c r="Q13" s="103"/>
      <c r="R13" s="100">
        <v>0.05</v>
      </c>
      <c r="S13" s="102">
        <v>0</v>
      </c>
      <c r="T13" s="100"/>
      <c r="U13" s="102">
        <v>0.05</v>
      </c>
      <c r="V13" s="101"/>
      <c r="W13" s="103"/>
      <c r="X13" s="100"/>
      <c r="Y13" s="103"/>
      <c r="Z13" s="100"/>
      <c r="AA13" s="103"/>
      <c r="AB13" s="101"/>
      <c r="AC13" s="103"/>
      <c r="AD13" s="100"/>
      <c r="AE13" s="103"/>
      <c r="AF13" s="101"/>
      <c r="AG13" s="103"/>
      <c r="AH13" s="100"/>
      <c r="AI13" s="103"/>
      <c r="AJ13" s="131">
        <f t="shared" si="1"/>
        <v>0.05</v>
      </c>
      <c r="AK13" s="132"/>
      <c r="AL13" s="133"/>
    </row>
    <row r="14" spans="2:38" s="134" customFormat="1" ht="39.950000000000003" customHeight="1" x14ac:dyDescent="0.2">
      <c r="B14" s="120">
        <v>5</v>
      </c>
      <c r="C14" s="135" t="s">
        <v>221</v>
      </c>
      <c r="D14" s="122" t="s">
        <v>219</v>
      </c>
      <c r="E14" s="123">
        <v>1</v>
      </c>
      <c r="F14" s="124">
        <v>0.05</v>
      </c>
      <c r="G14" s="125" t="s">
        <v>291</v>
      </c>
      <c r="H14" s="126">
        <v>45047</v>
      </c>
      <c r="I14" s="126">
        <v>45107</v>
      </c>
      <c r="J14" s="127">
        <f t="shared" si="2"/>
        <v>9</v>
      </c>
      <c r="K14" s="137" t="s">
        <v>321</v>
      </c>
      <c r="L14" s="129">
        <v>45151</v>
      </c>
      <c r="M14" s="130">
        <f t="shared" si="0"/>
        <v>0.05</v>
      </c>
      <c r="N14" s="100"/>
      <c r="O14" s="103"/>
      <c r="P14" s="100"/>
      <c r="Q14" s="103"/>
      <c r="R14" s="100"/>
      <c r="S14" s="103"/>
      <c r="T14" s="100">
        <v>0.02</v>
      </c>
      <c r="U14" s="102">
        <v>0.02</v>
      </c>
      <c r="V14" s="100">
        <v>0.03</v>
      </c>
      <c r="W14" s="102">
        <v>0.02</v>
      </c>
      <c r="X14" s="100"/>
      <c r="Y14" s="102">
        <v>0</v>
      </c>
      <c r="Z14" s="100"/>
      <c r="AA14" s="102">
        <v>0.01</v>
      </c>
      <c r="AB14" s="101"/>
      <c r="AC14" s="102"/>
      <c r="AD14" s="100"/>
      <c r="AE14" s="103"/>
      <c r="AF14" s="101"/>
      <c r="AG14" s="103"/>
      <c r="AH14" s="100"/>
      <c r="AI14" s="103"/>
      <c r="AJ14" s="131">
        <f t="shared" si="1"/>
        <v>0.05</v>
      </c>
      <c r="AK14" s="132"/>
      <c r="AL14" s="133"/>
    </row>
    <row r="15" spans="2:38" s="134" customFormat="1" ht="75" customHeight="1" x14ac:dyDescent="0.2">
      <c r="B15" s="120">
        <v>6</v>
      </c>
      <c r="C15" s="121" t="s">
        <v>223</v>
      </c>
      <c r="D15" s="122" t="s">
        <v>222</v>
      </c>
      <c r="E15" s="123">
        <v>1</v>
      </c>
      <c r="F15" s="124">
        <v>0.15</v>
      </c>
      <c r="G15" s="125" t="s">
        <v>293</v>
      </c>
      <c r="H15" s="126">
        <v>45047</v>
      </c>
      <c r="I15" s="126">
        <v>45199</v>
      </c>
      <c r="J15" s="127">
        <f t="shared" si="2"/>
        <v>22.142857142857142</v>
      </c>
      <c r="K15" s="137" t="s">
        <v>320</v>
      </c>
      <c r="L15" s="129">
        <v>45199</v>
      </c>
      <c r="M15" s="130">
        <f t="shared" si="0"/>
        <v>0.15000000000000002</v>
      </c>
      <c r="N15" s="100"/>
      <c r="O15" s="103"/>
      <c r="P15" s="100"/>
      <c r="Q15" s="103"/>
      <c r="R15" s="100"/>
      <c r="S15" s="103"/>
      <c r="T15" s="100">
        <v>0.05</v>
      </c>
      <c r="U15" s="102">
        <v>0.05</v>
      </c>
      <c r="V15" s="101">
        <v>0.1</v>
      </c>
      <c r="W15" s="102">
        <v>0.05</v>
      </c>
      <c r="X15" s="100"/>
      <c r="Y15" s="102">
        <v>0</v>
      </c>
      <c r="Z15" s="100"/>
      <c r="AA15" s="102">
        <v>0</v>
      </c>
      <c r="AB15" s="101"/>
      <c r="AC15" s="102">
        <v>0.05</v>
      </c>
      <c r="AD15" s="100"/>
      <c r="AE15" s="103"/>
      <c r="AF15" s="101"/>
      <c r="AG15" s="103"/>
      <c r="AH15" s="100"/>
      <c r="AI15" s="103"/>
      <c r="AJ15" s="131">
        <f t="shared" si="1"/>
        <v>0.15000000000000002</v>
      </c>
      <c r="AK15" s="132"/>
      <c r="AL15" s="133"/>
    </row>
    <row r="16" spans="2:38" s="134" customFormat="1" ht="78" customHeight="1" x14ac:dyDescent="0.2">
      <c r="B16" s="120">
        <v>7</v>
      </c>
      <c r="C16" s="121" t="s">
        <v>224</v>
      </c>
      <c r="D16" s="122" t="s">
        <v>222</v>
      </c>
      <c r="E16" s="123">
        <v>1</v>
      </c>
      <c r="F16" s="124">
        <v>0.15</v>
      </c>
      <c r="G16" s="125" t="s">
        <v>293</v>
      </c>
      <c r="H16" s="126">
        <v>45110</v>
      </c>
      <c r="I16" s="126">
        <v>45289</v>
      </c>
      <c r="J16" s="127">
        <f t="shared" si="2"/>
        <v>26</v>
      </c>
      <c r="K16" s="137" t="s">
        <v>319</v>
      </c>
      <c r="L16" s="129" t="s">
        <v>324</v>
      </c>
      <c r="M16" s="130">
        <f t="shared" si="0"/>
        <v>0.15000000000000002</v>
      </c>
      <c r="N16" s="100"/>
      <c r="O16" s="103"/>
      <c r="P16" s="100"/>
      <c r="Q16" s="103"/>
      <c r="R16" s="100"/>
      <c r="S16" s="103"/>
      <c r="T16" s="100"/>
      <c r="U16" s="103"/>
      <c r="V16" s="101"/>
      <c r="W16" s="103"/>
      <c r="X16" s="100">
        <v>0.05</v>
      </c>
      <c r="Y16" s="102">
        <v>0.05</v>
      </c>
      <c r="Z16" s="100">
        <v>0</v>
      </c>
      <c r="AA16" s="102">
        <v>0</v>
      </c>
      <c r="AB16" s="101">
        <v>0</v>
      </c>
      <c r="AC16" s="102">
        <v>0</v>
      </c>
      <c r="AD16" s="100">
        <v>0</v>
      </c>
      <c r="AE16" s="102">
        <v>0.02</v>
      </c>
      <c r="AF16" s="101">
        <v>0.02</v>
      </c>
      <c r="AG16" s="103">
        <v>0.02</v>
      </c>
      <c r="AH16" s="100">
        <v>0.08</v>
      </c>
      <c r="AI16" s="103">
        <v>0.06</v>
      </c>
      <c r="AJ16" s="131">
        <f t="shared" si="1"/>
        <v>0.15000000000000002</v>
      </c>
      <c r="AK16" s="132"/>
      <c r="AL16" s="133"/>
    </row>
    <row r="17" spans="2:38" s="134" customFormat="1" ht="63" customHeight="1" x14ac:dyDescent="0.2">
      <c r="B17" s="120">
        <v>8</v>
      </c>
      <c r="C17" s="121" t="s">
        <v>270</v>
      </c>
      <c r="D17" s="122" t="s">
        <v>234</v>
      </c>
      <c r="E17" s="123">
        <v>1</v>
      </c>
      <c r="F17" s="124">
        <v>0.2</v>
      </c>
      <c r="G17" s="125" t="s">
        <v>70</v>
      </c>
      <c r="H17" s="126">
        <v>45201</v>
      </c>
      <c r="I17" s="126">
        <v>45260</v>
      </c>
      <c r="J17" s="127">
        <f t="shared" si="2"/>
        <v>8.8571428571428577</v>
      </c>
      <c r="K17" s="128" t="s">
        <v>318</v>
      </c>
      <c r="L17" s="129" t="s">
        <v>324</v>
      </c>
      <c r="M17" s="130">
        <f t="shared" si="0"/>
        <v>0.2</v>
      </c>
      <c r="N17" s="100"/>
      <c r="O17" s="103"/>
      <c r="P17" s="100"/>
      <c r="Q17" s="103"/>
      <c r="R17" s="100"/>
      <c r="S17" s="103"/>
      <c r="T17" s="100"/>
      <c r="U17" s="103"/>
      <c r="V17" s="101"/>
      <c r="W17" s="103"/>
      <c r="X17" s="100"/>
      <c r="Y17" s="102">
        <v>0.02</v>
      </c>
      <c r="Z17" s="100"/>
      <c r="AA17" s="102"/>
      <c r="AB17" s="101">
        <v>0</v>
      </c>
      <c r="AC17" s="102">
        <v>0</v>
      </c>
      <c r="AD17" s="100">
        <v>0.1</v>
      </c>
      <c r="AE17" s="138">
        <v>0.16</v>
      </c>
      <c r="AF17" s="101">
        <v>0.1</v>
      </c>
      <c r="AG17" s="103">
        <v>0.01</v>
      </c>
      <c r="AH17" s="100"/>
      <c r="AI17" s="103">
        <v>0.01</v>
      </c>
      <c r="AJ17" s="131">
        <f t="shared" si="1"/>
        <v>0.2</v>
      </c>
      <c r="AK17" s="132"/>
      <c r="AL17" s="133"/>
    </row>
    <row r="18" spans="2:38" s="134" customFormat="1" ht="39.950000000000003" customHeight="1" x14ac:dyDescent="0.2">
      <c r="B18" s="120">
        <v>9</v>
      </c>
      <c r="C18" s="121" t="s">
        <v>304</v>
      </c>
      <c r="D18" s="122" t="s">
        <v>235</v>
      </c>
      <c r="E18" s="123">
        <v>1</v>
      </c>
      <c r="F18" s="124">
        <v>0.05</v>
      </c>
      <c r="G18" s="125" t="s">
        <v>230</v>
      </c>
      <c r="H18" s="126">
        <v>45236</v>
      </c>
      <c r="I18" s="126">
        <v>45260</v>
      </c>
      <c r="J18" s="127">
        <f t="shared" si="2"/>
        <v>3.8571428571428572</v>
      </c>
      <c r="K18" s="137" t="s">
        <v>317</v>
      </c>
      <c r="L18" s="129" t="s">
        <v>325</v>
      </c>
      <c r="M18" s="130">
        <f t="shared" si="0"/>
        <v>0.05</v>
      </c>
      <c r="N18" s="100"/>
      <c r="O18" s="103"/>
      <c r="P18" s="100"/>
      <c r="Q18" s="103"/>
      <c r="R18" s="100"/>
      <c r="S18" s="103"/>
      <c r="T18" s="100"/>
      <c r="U18" s="103"/>
      <c r="V18" s="101"/>
      <c r="W18" s="103"/>
      <c r="X18" s="100"/>
      <c r="Y18" s="103"/>
      <c r="Z18" s="100"/>
      <c r="AA18" s="103"/>
      <c r="AB18" s="101"/>
      <c r="AC18" s="102"/>
      <c r="AD18" s="100"/>
      <c r="AE18" s="102">
        <v>0.04</v>
      </c>
      <c r="AF18" s="100">
        <v>0.05</v>
      </c>
      <c r="AG18" s="103">
        <v>0.01</v>
      </c>
      <c r="AH18" s="100"/>
      <c r="AI18" s="103"/>
      <c r="AJ18" s="131">
        <f t="shared" si="1"/>
        <v>0.05</v>
      </c>
      <c r="AK18" s="132"/>
      <c r="AL18" s="133"/>
    </row>
    <row r="19" spans="2:38" s="134" customFormat="1" ht="61.5" customHeight="1" x14ac:dyDescent="0.2">
      <c r="B19" s="120">
        <v>10</v>
      </c>
      <c r="C19" s="121" t="s">
        <v>233</v>
      </c>
      <c r="D19" s="122" t="s">
        <v>236</v>
      </c>
      <c r="E19" s="123">
        <v>1</v>
      </c>
      <c r="F19" s="124">
        <v>0.05</v>
      </c>
      <c r="G19" s="125" t="s">
        <v>157</v>
      </c>
      <c r="H19" s="126">
        <v>45261</v>
      </c>
      <c r="I19" s="126">
        <v>45275</v>
      </c>
      <c r="J19" s="127">
        <f t="shared" si="2"/>
        <v>2.4285714285714284</v>
      </c>
      <c r="K19" s="137" t="s">
        <v>316</v>
      </c>
      <c r="L19" s="129" t="s">
        <v>326</v>
      </c>
      <c r="M19" s="130">
        <f t="shared" si="0"/>
        <v>0.05</v>
      </c>
      <c r="N19" s="100"/>
      <c r="O19" s="103"/>
      <c r="P19" s="100"/>
      <c r="Q19" s="103"/>
      <c r="R19" s="100"/>
      <c r="S19" s="103"/>
      <c r="T19" s="100"/>
      <c r="U19" s="103"/>
      <c r="V19" s="101"/>
      <c r="W19" s="103"/>
      <c r="X19" s="100"/>
      <c r="Y19" s="103"/>
      <c r="Z19" s="100"/>
      <c r="AA19" s="103"/>
      <c r="AB19" s="101"/>
      <c r="AC19" s="103"/>
      <c r="AD19" s="100"/>
      <c r="AE19" s="102">
        <v>0.04</v>
      </c>
      <c r="AF19" s="100">
        <v>0.01</v>
      </c>
      <c r="AG19" s="103"/>
      <c r="AH19" s="100">
        <v>0.04</v>
      </c>
      <c r="AI19" s="103">
        <v>0.01</v>
      </c>
      <c r="AJ19" s="131">
        <f t="shared" si="1"/>
        <v>0.05</v>
      </c>
      <c r="AK19" s="132"/>
      <c r="AL19" s="133"/>
    </row>
    <row r="20" spans="2:38" s="134" customFormat="1" ht="48" customHeight="1" x14ac:dyDescent="0.2">
      <c r="B20" s="120">
        <v>11</v>
      </c>
      <c r="C20" s="135" t="s">
        <v>271</v>
      </c>
      <c r="D20" s="122" t="s">
        <v>220</v>
      </c>
      <c r="E20" s="123">
        <v>1</v>
      </c>
      <c r="F20" s="124">
        <v>0.1</v>
      </c>
      <c r="G20" s="125" t="s">
        <v>293</v>
      </c>
      <c r="H20" s="126">
        <v>45215</v>
      </c>
      <c r="I20" s="126">
        <v>45289</v>
      </c>
      <c r="J20" s="127">
        <f t="shared" si="2"/>
        <v>11</v>
      </c>
      <c r="K20" s="137" t="s">
        <v>327</v>
      </c>
      <c r="L20" s="129" t="s">
        <v>324</v>
      </c>
      <c r="M20" s="130">
        <f t="shared" si="0"/>
        <v>0.08</v>
      </c>
      <c r="N20" s="100"/>
      <c r="O20" s="103"/>
      <c r="P20" s="100"/>
      <c r="Q20" s="103"/>
      <c r="R20" s="100"/>
      <c r="S20" s="103"/>
      <c r="T20" s="100"/>
      <c r="U20" s="103"/>
      <c r="V20" s="101"/>
      <c r="W20" s="103"/>
      <c r="X20" s="100"/>
      <c r="Y20" s="103"/>
      <c r="Z20" s="100"/>
      <c r="AA20" s="103"/>
      <c r="AB20" s="101"/>
      <c r="AC20" s="103"/>
      <c r="AD20" s="100">
        <v>0.02</v>
      </c>
      <c r="AE20" s="102"/>
      <c r="AF20" s="100">
        <v>0.03</v>
      </c>
      <c r="AG20" s="103"/>
      <c r="AH20" s="100">
        <v>0.05</v>
      </c>
      <c r="AI20" s="103">
        <v>0.08</v>
      </c>
      <c r="AJ20" s="131">
        <f t="shared" si="1"/>
        <v>0.1</v>
      </c>
      <c r="AK20" s="132"/>
      <c r="AL20" s="133"/>
    </row>
    <row r="21" spans="2:38" s="134" customFormat="1" ht="20.100000000000001" customHeight="1" x14ac:dyDescent="0.2">
      <c r="B21" s="120">
        <v>12</v>
      </c>
      <c r="C21" s="122"/>
      <c r="D21" s="122"/>
      <c r="E21" s="123"/>
      <c r="F21" s="124"/>
      <c r="G21" s="125"/>
      <c r="H21" s="126"/>
      <c r="I21" s="126"/>
      <c r="J21" s="127"/>
      <c r="K21" s="139"/>
      <c r="L21" s="129"/>
      <c r="M21" s="130">
        <f t="shared" ref="M21:M23" si="3">+O21+Q21+S21+U21+W21+Y21+AA21+AC21+AE21+AG21+AI21</f>
        <v>0</v>
      </c>
      <c r="N21" s="100"/>
      <c r="O21" s="103"/>
      <c r="P21" s="100"/>
      <c r="Q21" s="103"/>
      <c r="R21" s="100"/>
      <c r="S21" s="103"/>
      <c r="T21" s="100"/>
      <c r="U21" s="103"/>
      <c r="V21" s="100"/>
      <c r="W21" s="103"/>
      <c r="X21" s="100"/>
      <c r="Y21" s="103"/>
      <c r="Z21" s="100"/>
      <c r="AA21" s="103"/>
      <c r="AB21" s="100"/>
      <c r="AC21" s="103"/>
      <c r="AD21" s="100"/>
      <c r="AE21" s="103"/>
      <c r="AF21" s="100"/>
      <c r="AG21" s="103"/>
      <c r="AH21" s="100"/>
      <c r="AI21" s="103"/>
      <c r="AJ21" s="131">
        <f t="shared" si="1"/>
        <v>0</v>
      </c>
      <c r="AK21" s="132"/>
      <c r="AL21" s="133"/>
    </row>
    <row r="22" spans="2:38" s="134" customFormat="1" ht="20.100000000000001" customHeight="1" x14ac:dyDescent="0.2">
      <c r="B22" s="120">
        <v>13</v>
      </c>
      <c r="C22" s="140"/>
      <c r="D22" s="122"/>
      <c r="E22" s="123"/>
      <c r="F22" s="124"/>
      <c r="G22" s="125"/>
      <c r="H22" s="126"/>
      <c r="I22" s="126"/>
      <c r="J22" s="127"/>
      <c r="K22" s="139"/>
      <c r="L22" s="129"/>
      <c r="M22" s="130">
        <f t="shared" si="3"/>
        <v>0</v>
      </c>
      <c r="N22" s="101"/>
      <c r="O22" s="103"/>
      <c r="P22" s="100"/>
      <c r="Q22" s="103"/>
      <c r="R22" s="100"/>
      <c r="S22" s="103"/>
      <c r="T22" s="101"/>
      <c r="U22" s="103"/>
      <c r="V22" s="101"/>
      <c r="W22" s="103"/>
      <c r="X22" s="101"/>
      <c r="Y22" s="103"/>
      <c r="Z22" s="100"/>
      <c r="AA22" s="103"/>
      <c r="AB22" s="101"/>
      <c r="AC22" s="103"/>
      <c r="AD22" s="101"/>
      <c r="AE22" s="103"/>
      <c r="AF22" s="101"/>
      <c r="AG22" s="103"/>
      <c r="AH22" s="101"/>
      <c r="AI22" s="103"/>
      <c r="AJ22" s="131">
        <f t="shared" si="1"/>
        <v>0</v>
      </c>
      <c r="AK22" s="132"/>
      <c r="AL22" s="133"/>
    </row>
    <row r="23" spans="2:38" s="134" customFormat="1" ht="20.100000000000001" customHeight="1" x14ac:dyDescent="0.2">
      <c r="B23" s="120">
        <v>14</v>
      </c>
      <c r="C23" s="122"/>
      <c r="D23" s="122"/>
      <c r="E23" s="123"/>
      <c r="F23" s="124"/>
      <c r="G23" s="125"/>
      <c r="H23" s="126"/>
      <c r="I23" s="126"/>
      <c r="J23" s="127"/>
      <c r="K23" s="139"/>
      <c r="L23" s="129"/>
      <c r="M23" s="130">
        <f t="shared" si="3"/>
        <v>0</v>
      </c>
      <c r="N23" s="100"/>
      <c r="O23" s="103"/>
      <c r="P23" s="100"/>
      <c r="Q23" s="103"/>
      <c r="R23" s="100"/>
      <c r="S23" s="103"/>
      <c r="T23" s="100"/>
      <c r="U23" s="103"/>
      <c r="V23" s="100"/>
      <c r="W23" s="103"/>
      <c r="X23" s="100"/>
      <c r="Y23" s="103"/>
      <c r="Z23" s="100"/>
      <c r="AA23" s="103"/>
      <c r="AB23" s="100"/>
      <c r="AC23" s="103"/>
      <c r="AD23" s="100"/>
      <c r="AE23" s="103"/>
      <c r="AF23" s="100"/>
      <c r="AG23" s="103"/>
      <c r="AH23" s="100"/>
      <c r="AI23" s="103"/>
      <c r="AJ23" s="131">
        <f t="shared" si="1"/>
        <v>0</v>
      </c>
      <c r="AK23" s="132"/>
      <c r="AL23" s="133"/>
    </row>
    <row r="24" spans="2:38" s="134" customFormat="1" ht="28.5" customHeight="1" x14ac:dyDescent="0.2">
      <c r="C24" s="141"/>
      <c r="D24" s="142"/>
      <c r="E24" s="141"/>
      <c r="F24" s="143">
        <f>SUM(F10:F23)</f>
        <v>1.0000000000000002</v>
      </c>
      <c r="G24" s="141"/>
      <c r="H24" s="141"/>
      <c r="I24" s="141"/>
      <c r="J24" s="144"/>
      <c r="K24" s="145"/>
      <c r="L24" s="141"/>
      <c r="M24" s="146">
        <f t="shared" ref="M24:AI24" si="4">SUM(M10:M23)</f>
        <v>0.98000000000000009</v>
      </c>
      <c r="N24" s="147">
        <f t="shared" si="4"/>
        <v>0.08</v>
      </c>
      <c r="O24" s="147">
        <f t="shared" si="4"/>
        <v>0.08</v>
      </c>
      <c r="P24" s="148">
        <f t="shared" si="4"/>
        <v>7.0000000000000007E-2</v>
      </c>
      <c r="Q24" s="148">
        <f t="shared" si="4"/>
        <v>7.0000000000000007E-2</v>
      </c>
      <c r="R24" s="148">
        <f t="shared" si="4"/>
        <v>0.1</v>
      </c>
      <c r="S24" s="148">
        <f t="shared" si="4"/>
        <v>0.05</v>
      </c>
      <c r="T24" s="148">
        <f t="shared" si="4"/>
        <v>7.0000000000000007E-2</v>
      </c>
      <c r="U24" s="148">
        <f t="shared" si="4"/>
        <v>0.12000000000000001</v>
      </c>
      <c r="V24" s="148">
        <f t="shared" si="4"/>
        <v>0.13</v>
      </c>
      <c r="W24" s="148">
        <f t="shared" si="4"/>
        <v>7.0000000000000007E-2</v>
      </c>
      <c r="X24" s="148">
        <f t="shared" si="4"/>
        <v>0.05</v>
      </c>
      <c r="Y24" s="148">
        <f t="shared" si="4"/>
        <v>7.0000000000000007E-2</v>
      </c>
      <c r="Z24" s="148">
        <f t="shared" si="4"/>
        <v>0</v>
      </c>
      <c r="AA24" s="148">
        <f t="shared" si="4"/>
        <v>0.01</v>
      </c>
      <c r="AB24" s="148">
        <f t="shared" si="4"/>
        <v>0</v>
      </c>
      <c r="AC24" s="148">
        <f t="shared" si="4"/>
        <v>0.05</v>
      </c>
      <c r="AD24" s="148">
        <f t="shared" si="4"/>
        <v>0.12000000000000001</v>
      </c>
      <c r="AE24" s="148">
        <f t="shared" si="4"/>
        <v>0.26</v>
      </c>
      <c r="AF24" s="148">
        <f t="shared" si="4"/>
        <v>0.21000000000000002</v>
      </c>
      <c r="AG24" s="148">
        <f t="shared" si="4"/>
        <v>0.04</v>
      </c>
      <c r="AH24" s="148">
        <f t="shared" si="4"/>
        <v>0.16999999999999998</v>
      </c>
      <c r="AI24" s="148">
        <f t="shared" si="4"/>
        <v>0.15999999999999998</v>
      </c>
      <c r="AJ24" s="131">
        <f>+N24+P24+R24+T24+V24+X24+Z24+AB24+AD24+AF24+AH24</f>
        <v>1</v>
      </c>
      <c r="AK24" s="132"/>
      <c r="AL24" s="133"/>
    </row>
    <row r="25" spans="2:38" s="149" customFormat="1" ht="21.75" customHeight="1" x14ac:dyDescent="0.2">
      <c r="C25" s="150"/>
      <c r="D25" s="151"/>
      <c r="E25" s="150"/>
      <c r="F25" s="150"/>
      <c r="G25" s="150"/>
      <c r="H25" s="150"/>
      <c r="I25" s="150"/>
      <c r="J25" s="152"/>
      <c r="K25" s="153"/>
      <c r="L25" s="150"/>
      <c r="M25" s="154"/>
      <c r="N25" s="155">
        <f>+N24+P24+R24+T24+V24+X24+Z24+AB24</f>
        <v>0.5</v>
      </c>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56"/>
      <c r="AL25" s="157"/>
    </row>
    <row r="26" spans="2:38" s="150" customFormat="1" ht="27" customHeight="1" x14ac:dyDescent="0.2">
      <c r="D26" s="151"/>
      <c r="M26" s="158"/>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59"/>
      <c r="AL26" s="160"/>
    </row>
    <row r="29" spans="2:38" x14ac:dyDescent="0.2">
      <c r="M29" s="161"/>
    </row>
    <row r="30" spans="2:38" x14ac:dyDescent="0.2">
      <c r="M30" s="162"/>
    </row>
    <row r="35" spans="13:37" x14ac:dyDescent="0.2">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row>
    <row r="37" spans="13:37" x14ac:dyDescent="0.2">
      <c r="M37" s="163"/>
    </row>
    <row r="38" spans="13:37" x14ac:dyDescent="0.2">
      <c r="AK38" s="106"/>
    </row>
  </sheetData>
  <sheetProtection algorithmName="SHA-512" hashValue="ICi5ayoRPmVTgDuTnbyyOq0DJfibsN2zZs6T1krS5p5WLBwxUnd93aIEepOK2rsSZ+0HzfCkqXl94OhWnUEI9w==" saltValue="6t65LzVxN1z+mSiSJR05ig==" spinCount="100000" sheet="1" formatCells="0" formatColumns="0"/>
  <mergeCells count="21">
    <mergeCell ref="C2:C5"/>
    <mergeCell ref="D3:K3"/>
    <mergeCell ref="D4:K4"/>
    <mergeCell ref="D5:K5"/>
    <mergeCell ref="D7:M7"/>
    <mergeCell ref="L2:M2"/>
    <mergeCell ref="L3:M3"/>
    <mergeCell ref="L4:M4"/>
    <mergeCell ref="L5:M5"/>
    <mergeCell ref="D2:K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8:L8 G24:J65386 L24:L65386 K24:K25 K27:K65386">
      <formula1>1</formula1>
      <formula2>5</formula2>
    </dataValidation>
  </dataValidations>
  <hyperlinks>
    <hyperlink ref="K12" r:id="rId1" display="http://intranet/DID/GP/docs/Fort-Just-Dig/Administración%20y%20Control/01-Evidencias-Actividades/03-Est-Req-Ajuste"/>
  </hyperlinks>
  <printOptions horizontalCentered="1"/>
  <pageMargins left="0.59055118110236227" right="0.59055118110236227" top="0.55118110236220474" bottom="0.55118110236220474" header="0.31496062992125984" footer="0.31496062992125984"/>
  <pageSetup paperSize="5" scale="38" fitToHeight="0" orientation="landscape" r:id="rId2"/>
  <headerFooter>
    <oddHeader>Página &amp;P de &amp;F</oddHeader>
    <oddFooter>Preparado por N.Johanna Rodríguez A &amp;D&amp;RPágina &amp;P</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topLeftCell="A4" zoomScale="90" zoomScaleNormal="90" workbookViewId="0">
      <selection activeCell="B14" sqref="B14:P14"/>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04"/>
      <c r="C2" s="305"/>
      <c r="D2" s="301" t="s">
        <v>0</v>
      </c>
      <c r="E2" s="272"/>
      <c r="F2" s="272"/>
      <c r="G2" s="272"/>
      <c r="H2" s="272"/>
      <c r="I2" s="272"/>
      <c r="J2" s="272"/>
      <c r="K2" s="44"/>
      <c r="L2" s="44"/>
      <c r="M2" s="310" t="str">
        <f>Proyecto!K2</f>
        <v>Código: GC-F-015</v>
      </c>
      <c r="N2" s="265"/>
      <c r="O2" s="265"/>
      <c r="P2" s="266"/>
      <c r="S2" s="4"/>
      <c r="T2" s="4" t="s">
        <v>118</v>
      </c>
      <c r="U2" s="8"/>
    </row>
    <row r="3" spans="2:31" ht="23.25" customHeight="1" x14ac:dyDescent="0.2">
      <c r="B3" s="306"/>
      <c r="C3" s="307"/>
      <c r="D3" s="302" t="s">
        <v>2</v>
      </c>
      <c r="E3" s="275"/>
      <c r="F3" s="275"/>
      <c r="G3" s="275"/>
      <c r="H3" s="275"/>
      <c r="I3" s="275"/>
      <c r="J3" s="275"/>
      <c r="K3" s="43"/>
      <c r="L3" s="43"/>
      <c r="M3" s="311" t="str">
        <f>Proyecto!K3</f>
        <v>Fecha: 17 de septiembre de 2014</v>
      </c>
      <c r="N3" s="267"/>
      <c r="O3" s="267"/>
      <c r="P3" s="268"/>
      <c r="S3" s="4"/>
      <c r="T3" s="4" t="s">
        <v>119</v>
      </c>
      <c r="U3" s="8"/>
    </row>
    <row r="4" spans="2:31" ht="24" customHeight="1" x14ac:dyDescent="0.2">
      <c r="B4" s="306"/>
      <c r="C4" s="307"/>
      <c r="D4" s="302" t="s">
        <v>4</v>
      </c>
      <c r="E4" s="275"/>
      <c r="F4" s="275"/>
      <c r="G4" s="275"/>
      <c r="H4" s="275"/>
      <c r="I4" s="275"/>
      <c r="J4" s="275"/>
      <c r="K4" s="43"/>
      <c r="L4" s="43"/>
      <c r="M4" s="311" t="str">
        <f>Proyecto!K4</f>
        <v>Versión 001</v>
      </c>
      <c r="N4" s="267"/>
      <c r="O4" s="267"/>
      <c r="P4" s="268"/>
      <c r="T4" s="4" t="s">
        <v>120</v>
      </c>
      <c r="U4" s="8"/>
    </row>
    <row r="5" spans="2:31" ht="22.5" customHeight="1" thickBot="1" x14ac:dyDescent="0.25">
      <c r="B5" s="308"/>
      <c r="C5" s="309"/>
      <c r="D5" s="303" t="s">
        <v>6</v>
      </c>
      <c r="E5" s="278"/>
      <c r="F5" s="278"/>
      <c r="G5" s="278"/>
      <c r="H5" s="278"/>
      <c r="I5" s="278"/>
      <c r="J5" s="278"/>
      <c r="K5" s="45"/>
      <c r="L5" s="45"/>
      <c r="M5" s="312" t="s">
        <v>121</v>
      </c>
      <c r="N5" s="269"/>
      <c r="O5" s="269"/>
      <c r="P5" s="270"/>
      <c r="T5" s="4" t="s">
        <v>122</v>
      </c>
    </row>
    <row r="6" spans="2:31" ht="5.25" customHeight="1" x14ac:dyDescent="0.2">
      <c r="B6" s="15"/>
      <c r="C6" s="15"/>
      <c r="D6" s="15"/>
      <c r="E6" s="15"/>
      <c r="F6" s="15"/>
      <c r="G6" s="15"/>
      <c r="H6" s="15"/>
      <c r="I6" s="15"/>
      <c r="J6" s="15"/>
      <c r="K6" s="15"/>
      <c r="L6" s="15"/>
      <c r="M6" s="15"/>
      <c r="N6" s="15"/>
      <c r="O6" s="15"/>
      <c r="P6" s="15"/>
      <c r="T6" s="4"/>
    </row>
    <row r="7" spans="2:31" ht="29.25" customHeight="1" x14ac:dyDescent="0.2">
      <c r="B7" s="164" t="s">
        <v>8</v>
      </c>
      <c r="C7" s="164"/>
      <c r="D7" s="313" t="str">
        <f>Proyecto!$E$7</f>
        <v>Fortalecimiento de la justicia digital</v>
      </c>
      <c r="E7" s="313"/>
      <c r="F7" s="313"/>
      <c r="G7" s="313"/>
      <c r="H7" s="313"/>
      <c r="I7" s="313"/>
      <c r="J7" s="313"/>
      <c r="K7" s="313"/>
      <c r="L7" s="313"/>
      <c r="M7" s="313"/>
      <c r="N7" s="313"/>
      <c r="O7" s="313"/>
      <c r="P7" s="313"/>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210" t="s">
        <v>123</v>
      </c>
      <c r="C10" s="210"/>
      <c r="D10" s="210"/>
      <c r="E10" s="210"/>
      <c r="F10" s="210"/>
      <c r="G10" s="210"/>
      <c r="H10" s="210"/>
      <c r="I10" s="210"/>
      <c r="J10" s="210"/>
      <c r="K10" s="210"/>
      <c r="L10" s="210"/>
      <c r="M10" s="210"/>
      <c r="N10" s="210"/>
      <c r="O10" s="210"/>
      <c r="P10" s="210"/>
    </row>
    <row r="11" spans="2:31" ht="21.95" customHeight="1" x14ac:dyDescent="0.2">
      <c r="B11" s="207" t="s">
        <v>124</v>
      </c>
      <c r="C11" s="207"/>
      <c r="D11" s="207"/>
      <c r="E11" s="207"/>
      <c r="F11" s="54" t="s">
        <v>125</v>
      </c>
      <c r="G11" s="207" t="s">
        <v>126</v>
      </c>
      <c r="H11" s="207"/>
      <c r="I11" s="207"/>
      <c r="J11" s="207"/>
      <c r="K11" s="50"/>
      <c r="L11" s="50"/>
      <c r="M11" s="207" t="s">
        <v>127</v>
      </c>
      <c r="N11" s="207"/>
      <c r="O11" s="207"/>
      <c r="P11" s="207"/>
    </row>
    <row r="12" spans="2:31" s="72" customFormat="1" ht="60" customHeight="1" x14ac:dyDescent="0.25">
      <c r="B12" s="211" t="s">
        <v>238</v>
      </c>
      <c r="C12" s="211"/>
      <c r="D12" s="211"/>
      <c r="E12" s="211"/>
      <c r="F12" s="75" t="s">
        <v>119</v>
      </c>
      <c r="G12" s="314" t="s">
        <v>241</v>
      </c>
      <c r="H12" s="315"/>
      <c r="I12" s="315"/>
      <c r="J12" s="316"/>
      <c r="K12" s="99"/>
      <c r="L12" s="99"/>
      <c r="M12" s="257" t="s">
        <v>311</v>
      </c>
      <c r="N12" s="317"/>
      <c r="O12" s="317"/>
      <c r="P12" s="258"/>
      <c r="R12" s="96"/>
      <c r="U12" s="96"/>
      <c r="AE12" s="97"/>
    </row>
    <row r="13" spans="2:31" s="72" customFormat="1" ht="60" customHeight="1" x14ac:dyDescent="0.25">
      <c r="B13" s="211" t="s">
        <v>239</v>
      </c>
      <c r="C13" s="211"/>
      <c r="D13" s="211"/>
      <c r="E13" s="211"/>
      <c r="F13" s="75" t="s">
        <v>119</v>
      </c>
      <c r="G13" s="314" t="s">
        <v>241</v>
      </c>
      <c r="H13" s="315"/>
      <c r="I13" s="315"/>
      <c r="J13" s="316"/>
      <c r="K13" s="99"/>
      <c r="L13" s="99"/>
      <c r="M13" s="257" t="s">
        <v>295</v>
      </c>
      <c r="N13" s="317"/>
      <c r="O13" s="317"/>
      <c r="P13" s="258"/>
      <c r="R13" s="96"/>
      <c r="U13" s="96"/>
      <c r="AE13" s="97"/>
    </row>
    <row r="14" spans="2:31" s="72" customFormat="1" ht="60" customHeight="1" x14ac:dyDescent="0.25">
      <c r="B14" s="211" t="s">
        <v>240</v>
      </c>
      <c r="C14" s="211"/>
      <c r="D14" s="211"/>
      <c r="E14" s="211"/>
      <c r="F14" s="75" t="s">
        <v>119</v>
      </c>
      <c r="G14" s="314" t="s">
        <v>242</v>
      </c>
      <c r="H14" s="315"/>
      <c r="I14" s="315"/>
      <c r="J14" s="316"/>
      <c r="K14" s="99"/>
      <c r="L14" s="99"/>
      <c r="M14" s="257" t="s">
        <v>291</v>
      </c>
      <c r="N14" s="317"/>
      <c r="O14" s="317"/>
      <c r="P14" s="258"/>
      <c r="R14" s="96"/>
      <c r="U14" s="96"/>
      <c r="AE14" s="97"/>
    </row>
    <row r="15" spans="2:31" s="72" customFormat="1" ht="60" customHeight="1" x14ac:dyDescent="0.25">
      <c r="B15" s="211" t="s">
        <v>225</v>
      </c>
      <c r="C15" s="211"/>
      <c r="D15" s="211"/>
      <c r="E15" s="211"/>
      <c r="F15" s="75" t="s">
        <v>119</v>
      </c>
      <c r="G15" s="314" t="s">
        <v>226</v>
      </c>
      <c r="H15" s="315"/>
      <c r="I15" s="315"/>
      <c r="J15" s="316"/>
      <c r="K15" s="99"/>
      <c r="L15" s="99"/>
      <c r="M15" s="257" t="s">
        <v>294</v>
      </c>
      <c r="N15" s="317"/>
      <c r="O15" s="317"/>
      <c r="P15" s="258"/>
      <c r="R15" s="96"/>
      <c r="U15" s="96"/>
      <c r="AE15" s="97"/>
    </row>
    <row r="17" spans="2:16" ht="21.95" customHeight="1" x14ac:dyDescent="0.2">
      <c r="B17" s="210" t="s">
        <v>128</v>
      </c>
      <c r="C17" s="210"/>
      <c r="D17" s="210"/>
      <c r="E17" s="210"/>
      <c r="F17" s="210"/>
      <c r="G17" s="210"/>
      <c r="H17" s="210"/>
      <c r="I17" s="210"/>
      <c r="J17" s="210"/>
      <c r="K17" s="210"/>
      <c r="L17" s="210"/>
      <c r="M17" s="210"/>
      <c r="N17" s="210"/>
      <c r="O17" s="210"/>
      <c r="P17" s="210"/>
    </row>
  </sheetData>
  <mergeCells count="28">
    <mergeCell ref="B15:E15"/>
    <mergeCell ref="G15:J15"/>
    <mergeCell ref="M15:P15"/>
    <mergeCell ref="B17:P17"/>
    <mergeCell ref="B11:E11"/>
    <mergeCell ref="G11:J11"/>
    <mergeCell ref="M11:P11"/>
    <mergeCell ref="B12:E12"/>
    <mergeCell ref="G12:J12"/>
    <mergeCell ref="M12:P12"/>
    <mergeCell ref="B13:E13"/>
    <mergeCell ref="B14:E14"/>
    <mergeCell ref="G13:J13"/>
    <mergeCell ref="G14:J14"/>
    <mergeCell ref="M13:P13"/>
    <mergeCell ref="M14:P14"/>
    <mergeCell ref="D2:J2"/>
    <mergeCell ref="D3:J3"/>
    <mergeCell ref="D4:J4"/>
    <mergeCell ref="D5:J5"/>
    <mergeCell ref="B10:P10"/>
    <mergeCell ref="B2:C5"/>
    <mergeCell ref="M2:P2"/>
    <mergeCell ref="M3:P3"/>
    <mergeCell ref="M4:P4"/>
    <mergeCell ref="M5:P5"/>
    <mergeCell ref="B7:C7"/>
    <mergeCell ref="D7:P7"/>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8:P65504 O9:P9 O16:P16 G16:M16 G18:M65504 G9:M9 W9:AC65504 Q9:U65504">
      <formula1>1</formula1>
      <formula2>5</formula2>
    </dataValidation>
    <dataValidation type="list" allowBlank="1" showInputMessage="1" showErrorMessage="1" sqref="F12:F15">
      <formula1>$T$2:$T$5</formula1>
    </dataValidation>
  </dataValidations>
  <printOptions horizontalCentered="1"/>
  <pageMargins left="0.39370078740157483" right="0.39370078740157483" top="0.74803149606299213" bottom="0.74803149606299213" header="0.31496062992125984" footer="0.31496062992125984"/>
  <pageSetup paperSize="5" scale="90"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10" sqref="G10"/>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2" t="s">
        <v>129</v>
      </c>
      <c r="C4" s="12" t="s">
        <v>130</v>
      </c>
      <c r="E4" s="12" t="s">
        <v>131</v>
      </c>
      <c r="G4" s="12" t="s">
        <v>132</v>
      </c>
      <c r="I4" s="12" t="s">
        <v>133</v>
      </c>
      <c r="K4" s="12" t="s">
        <v>134</v>
      </c>
      <c r="M4" s="12"/>
      <c r="O4" s="12" t="s">
        <v>135</v>
      </c>
      <c r="Q4" s="12" t="s">
        <v>34</v>
      </c>
    </row>
    <row r="5" spans="1:17" x14ac:dyDescent="0.2">
      <c r="A5" t="s">
        <v>26</v>
      </c>
      <c r="C5" s="11" t="s">
        <v>37</v>
      </c>
      <c r="E5" s="11" t="s">
        <v>40</v>
      </c>
      <c r="G5" s="11" t="s">
        <v>59</v>
      </c>
      <c r="I5" s="11" t="s">
        <v>60</v>
      </c>
      <c r="K5" s="11" t="s">
        <v>77</v>
      </c>
      <c r="M5" t="s">
        <v>136</v>
      </c>
      <c r="O5" s="11" t="s">
        <v>137</v>
      </c>
      <c r="Q5" t="s">
        <v>138</v>
      </c>
    </row>
    <row r="6" spans="1:17" x14ac:dyDescent="0.2">
      <c r="A6" t="s">
        <v>27</v>
      </c>
      <c r="C6" s="11" t="s">
        <v>139</v>
      </c>
      <c r="E6" s="11" t="s">
        <v>140</v>
      </c>
      <c r="G6" s="11" t="s">
        <v>61</v>
      </c>
      <c r="I6" s="11" t="s">
        <v>78</v>
      </c>
      <c r="K6" s="11" t="s">
        <v>79</v>
      </c>
      <c r="M6" t="s">
        <v>46</v>
      </c>
      <c r="O6" s="11" t="s">
        <v>141</v>
      </c>
      <c r="Q6" t="s">
        <v>142</v>
      </c>
    </row>
    <row r="7" spans="1:17" x14ac:dyDescent="0.2">
      <c r="C7" s="11" t="s">
        <v>143</v>
      </c>
      <c r="G7" s="11" t="s">
        <v>144</v>
      </c>
      <c r="K7" s="11" t="s">
        <v>145</v>
      </c>
      <c r="O7" s="11" t="s">
        <v>146</v>
      </c>
      <c r="Q7" t="s">
        <v>147</v>
      </c>
    </row>
    <row r="8" spans="1:17" x14ac:dyDescent="0.2">
      <c r="G8" s="11" t="s">
        <v>157</v>
      </c>
      <c r="O8" s="11" t="s">
        <v>88</v>
      </c>
      <c r="Q8" t="s">
        <v>39</v>
      </c>
    </row>
    <row r="9" spans="1:17" x14ac:dyDescent="0.2">
      <c r="G9" s="11" t="s">
        <v>247</v>
      </c>
      <c r="O9" s="11" t="s">
        <v>148</v>
      </c>
      <c r="Q9" t="s">
        <v>149</v>
      </c>
    </row>
    <row r="10" spans="1:17" x14ac:dyDescent="0.2">
      <c r="O10" s="11" t="s">
        <v>150</v>
      </c>
      <c r="Q10" t="s">
        <v>151</v>
      </c>
    </row>
    <row r="11" spans="1:17" x14ac:dyDescent="0.2">
      <c r="O11" s="11" t="s">
        <v>152</v>
      </c>
      <c r="Q11" t="s">
        <v>153</v>
      </c>
    </row>
    <row r="12" spans="1:17" x14ac:dyDescent="0.2">
      <c r="Q12" t="s">
        <v>154</v>
      </c>
    </row>
    <row r="14" spans="1:17" x14ac:dyDescent="0.2">
      <c r="Q14" s="12" t="s">
        <v>155</v>
      </c>
    </row>
    <row r="15" spans="1:17" x14ac:dyDescent="0.2">
      <c r="Q15" t="s">
        <v>138</v>
      </c>
    </row>
    <row r="16" spans="1:17" x14ac:dyDescent="0.2">
      <c r="Q16" t="s">
        <v>142</v>
      </c>
    </row>
    <row r="17" spans="17:17" x14ac:dyDescent="0.2">
      <c r="Q17" t="s">
        <v>147</v>
      </c>
    </row>
    <row r="18" spans="17:17" x14ac:dyDescent="0.2">
      <c r="Q18" t="s">
        <v>39</v>
      </c>
    </row>
    <row r="19" spans="17:17" x14ac:dyDescent="0.2">
      <c r="Q19" t="s">
        <v>149</v>
      </c>
    </row>
    <row r="20" spans="17:17" x14ac:dyDescent="0.2">
      <c r="Q20" t="s">
        <v>151</v>
      </c>
    </row>
    <row r="21" spans="17:17" x14ac:dyDescent="0.2">
      <c r="Q21" t="s">
        <v>153</v>
      </c>
    </row>
    <row r="22" spans="17:17" x14ac:dyDescent="0.2">
      <c r="Q22" t="s">
        <v>154</v>
      </c>
    </row>
    <row r="23" spans="17:17" x14ac:dyDescent="0.2">
      <c r="Q23" s="11"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80" zoomScaleNormal="80" workbookViewId="0">
      <selection activeCell="D7" sqref="D7:P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75"/>
      <c r="C2" s="176"/>
      <c r="D2" s="177" t="s">
        <v>0</v>
      </c>
      <c r="E2" s="178"/>
      <c r="F2" s="178"/>
      <c r="G2" s="178"/>
      <c r="H2" s="178"/>
      <c r="I2" s="178"/>
      <c r="J2" s="179"/>
      <c r="K2" s="165" t="s">
        <v>1</v>
      </c>
      <c r="L2" s="205"/>
      <c r="M2" s="165" t="str">
        <f>Proyecto!K2</f>
        <v>Código: GC-F-015</v>
      </c>
      <c r="N2" s="200"/>
      <c r="O2" s="200"/>
      <c r="P2" s="166"/>
      <c r="S2" s="4"/>
      <c r="T2" s="4"/>
      <c r="U2" s="8"/>
    </row>
    <row r="3" spans="2:31" ht="23.25" customHeight="1" x14ac:dyDescent="0.2">
      <c r="B3" s="171"/>
      <c r="C3" s="172"/>
      <c r="D3" s="180" t="s">
        <v>2</v>
      </c>
      <c r="E3" s="181"/>
      <c r="F3" s="181"/>
      <c r="G3" s="181"/>
      <c r="H3" s="181"/>
      <c r="I3" s="181"/>
      <c r="J3" s="182"/>
      <c r="K3" s="167" t="s">
        <v>3</v>
      </c>
      <c r="L3" s="206"/>
      <c r="M3" s="201" t="str">
        <f>Proyecto!K3</f>
        <v>Fecha: 17 de septiembre de 2014</v>
      </c>
      <c r="N3" s="202"/>
      <c r="O3" s="202"/>
      <c r="P3" s="203"/>
      <c r="S3" s="4"/>
      <c r="T3" s="4"/>
      <c r="U3" s="8"/>
    </row>
    <row r="4" spans="2:31" ht="24" customHeight="1" x14ac:dyDescent="0.2">
      <c r="B4" s="171"/>
      <c r="C4" s="172"/>
      <c r="D4" s="180" t="s">
        <v>4</v>
      </c>
      <c r="E4" s="181"/>
      <c r="F4" s="181"/>
      <c r="G4" s="181"/>
      <c r="H4" s="181"/>
      <c r="I4" s="181"/>
      <c r="J4" s="182"/>
      <c r="K4" s="167" t="s">
        <v>5</v>
      </c>
      <c r="L4" s="206"/>
      <c r="M4" s="167" t="str">
        <f>Proyecto!K4</f>
        <v>Versión 001</v>
      </c>
      <c r="N4" s="204"/>
      <c r="O4" s="204"/>
      <c r="P4" s="168"/>
      <c r="U4" s="8"/>
    </row>
    <row r="5" spans="2:31" ht="22.5" customHeight="1" thickBot="1" x14ac:dyDescent="0.25">
      <c r="B5" s="173"/>
      <c r="C5" s="174"/>
      <c r="D5" s="183" t="s">
        <v>6</v>
      </c>
      <c r="E5" s="184"/>
      <c r="F5" s="184"/>
      <c r="G5" s="184"/>
      <c r="H5" s="184"/>
      <c r="I5" s="184"/>
      <c r="J5" s="185"/>
      <c r="K5" s="169" t="s">
        <v>20</v>
      </c>
      <c r="L5" s="199"/>
      <c r="M5" s="190" t="s">
        <v>21</v>
      </c>
      <c r="N5" s="191"/>
      <c r="O5" s="191"/>
      <c r="P5" s="192"/>
    </row>
    <row r="6" spans="2:31" ht="5.25" customHeight="1" x14ac:dyDescent="0.2">
      <c r="B6" s="15"/>
      <c r="C6" s="15"/>
      <c r="D6" s="15"/>
      <c r="E6" s="15"/>
      <c r="F6" s="15"/>
      <c r="G6" s="15"/>
      <c r="H6" s="15"/>
      <c r="I6" s="15"/>
      <c r="J6" s="15"/>
      <c r="K6" s="15"/>
      <c r="L6" s="15"/>
      <c r="M6" s="15"/>
      <c r="N6" s="15"/>
      <c r="O6" s="15"/>
      <c r="P6" s="15"/>
    </row>
    <row r="7" spans="2:31" ht="33.75" customHeight="1" x14ac:dyDescent="0.2">
      <c r="B7" s="164" t="s">
        <v>8</v>
      </c>
      <c r="C7" s="164"/>
      <c r="D7" s="193" t="str">
        <f>+Proyecto!E7</f>
        <v>Fortalecimiento de la justicia digital</v>
      </c>
      <c r="E7" s="193"/>
      <c r="F7" s="193"/>
      <c r="G7" s="193"/>
      <c r="H7" s="193"/>
      <c r="I7" s="193"/>
      <c r="J7" s="193"/>
      <c r="K7" s="193"/>
      <c r="L7" s="193"/>
      <c r="M7" s="193"/>
      <c r="N7" s="193"/>
      <c r="O7" s="193"/>
      <c r="P7" s="193"/>
      <c r="AE7" s="1"/>
    </row>
    <row r="8" spans="2:31" ht="6.75" customHeight="1" x14ac:dyDescent="0.2">
      <c r="B8" s="5"/>
      <c r="C8" s="5"/>
      <c r="D8" s="66"/>
      <c r="E8" s="66"/>
      <c r="F8" s="66"/>
      <c r="G8" s="66"/>
      <c r="H8" s="66"/>
      <c r="I8" s="66"/>
      <c r="J8" s="66"/>
      <c r="K8" s="66"/>
      <c r="L8" s="66"/>
      <c r="M8" s="66"/>
      <c r="N8" s="66"/>
      <c r="O8" s="66"/>
      <c r="P8" s="66"/>
      <c r="AE8" s="1"/>
    </row>
    <row r="9" spans="2:31" ht="39.75" customHeight="1" x14ac:dyDescent="0.2">
      <c r="B9" s="197" t="s">
        <v>22</v>
      </c>
      <c r="C9" s="198"/>
      <c r="D9" s="194" t="s">
        <v>162</v>
      </c>
      <c r="E9" s="195"/>
      <c r="F9" s="195"/>
      <c r="G9" s="195"/>
      <c r="H9" s="195"/>
      <c r="I9" s="195"/>
      <c r="J9" s="195"/>
      <c r="K9" s="195"/>
      <c r="L9" s="195"/>
      <c r="M9" s="195"/>
      <c r="N9" s="195"/>
      <c r="O9" s="195"/>
      <c r="P9" s="196"/>
      <c r="AE9" s="1"/>
    </row>
    <row r="10" spans="2:31" customFormat="1" ht="7.5" customHeight="1" x14ac:dyDescent="0.2">
      <c r="D10" s="67"/>
      <c r="E10" s="67"/>
      <c r="F10" s="67"/>
      <c r="G10" s="67"/>
      <c r="H10" s="67"/>
      <c r="I10" s="67"/>
      <c r="J10" s="67"/>
      <c r="K10" s="67"/>
      <c r="L10" s="67"/>
      <c r="M10" s="67"/>
      <c r="N10" s="67"/>
      <c r="O10" s="67"/>
      <c r="P10" s="67"/>
    </row>
    <row r="11" spans="2:31" ht="44.25" customHeight="1" x14ac:dyDescent="0.2">
      <c r="B11" s="197" t="s">
        <v>23</v>
      </c>
      <c r="C11" s="198"/>
      <c r="D11" s="194" t="s">
        <v>198</v>
      </c>
      <c r="E11" s="195"/>
      <c r="F11" s="195"/>
      <c r="G11" s="195"/>
      <c r="H11" s="195"/>
      <c r="I11" s="195"/>
      <c r="J11" s="195"/>
      <c r="K11" s="195"/>
      <c r="L11" s="195"/>
      <c r="M11" s="195"/>
      <c r="N11" s="195"/>
      <c r="O11" s="195"/>
      <c r="P11" s="196"/>
      <c r="AE11" s="1"/>
    </row>
    <row r="12" spans="2:31" ht="5.25" customHeight="1" x14ac:dyDescent="0.2">
      <c r="B12" s="7"/>
      <c r="C12" s="7"/>
      <c r="D12" s="57"/>
      <c r="E12" s="57"/>
      <c r="F12" s="57"/>
      <c r="G12" s="57"/>
      <c r="H12" s="57"/>
      <c r="I12" s="57"/>
      <c r="J12" s="57"/>
      <c r="K12" s="57"/>
      <c r="L12" s="57"/>
      <c r="M12" s="57"/>
      <c r="N12" s="57"/>
      <c r="O12" s="57"/>
      <c r="P12" s="57"/>
      <c r="AE12" s="1"/>
    </row>
    <row r="13" spans="2:31" ht="22.5" customHeight="1" x14ac:dyDescent="0.2">
      <c r="B13" s="187" t="s">
        <v>24</v>
      </c>
      <c r="C13" s="187"/>
      <c r="D13" s="54" t="s">
        <v>25</v>
      </c>
      <c r="E13" s="189" t="s">
        <v>164</v>
      </c>
      <c r="F13" s="189"/>
      <c r="G13" s="189"/>
      <c r="H13" s="189"/>
      <c r="I13" s="189"/>
      <c r="J13" s="189"/>
      <c r="K13" s="189"/>
      <c r="L13" s="189"/>
      <c r="M13" s="189"/>
      <c r="N13" s="189"/>
      <c r="O13" s="189"/>
      <c r="P13" s="189"/>
      <c r="AE13" s="1"/>
    </row>
    <row r="14" spans="2:31" ht="44.25" customHeight="1" x14ac:dyDescent="0.2">
      <c r="B14" s="188"/>
      <c r="C14" s="188"/>
      <c r="D14" s="55" t="s">
        <v>26</v>
      </c>
      <c r="E14" s="189"/>
      <c r="F14" s="189"/>
      <c r="G14" s="189"/>
      <c r="H14" s="189"/>
      <c r="I14" s="189"/>
      <c r="J14" s="189"/>
      <c r="K14" s="189"/>
      <c r="L14" s="189"/>
      <c r="M14" s="189"/>
      <c r="N14" s="189"/>
      <c r="O14" s="189"/>
      <c r="P14" s="189"/>
      <c r="AE14" s="1"/>
    </row>
    <row r="15" spans="2:31" ht="10.5" customHeight="1" x14ac:dyDescent="0.2">
      <c r="E15" s="68"/>
      <c r="F15" s="68"/>
      <c r="G15" s="68"/>
      <c r="H15" s="68"/>
      <c r="I15" s="68"/>
      <c r="J15" s="68"/>
      <c r="K15" s="68"/>
      <c r="L15" s="68"/>
      <c r="M15" s="68"/>
      <c r="N15" s="68"/>
      <c r="O15" s="68"/>
      <c r="P15" s="68"/>
    </row>
    <row r="16" spans="2:31" ht="22.5" customHeight="1" x14ac:dyDescent="0.2">
      <c r="B16" s="187" t="s">
        <v>24</v>
      </c>
      <c r="C16" s="187"/>
      <c r="D16" s="54" t="s">
        <v>25</v>
      </c>
      <c r="E16" s="189" t="s">
        <v>167</v>
      </c>
      <c r="F16" s="189"/>
      <c r="G16" s="189"/>
      <c r="H16" s="189"/>
      <c r="I16" s="189"/>
      <c r="J16" s="189"/>
      <c r="K16" s="189"/>
      <c r="L16" s="189"/>
      <c r="M16" s="189"/>
      <c r="N16" s="189"/>
      <c r="O16" s="189"/>
      <c r="P16" s="189"/>
      <c r="AE16" s="1"/>
    </row>
    <row r="17" spans="2:21" s="1" customFormat="1" ht="30.75" customHeight="1" x14ac:dyDescent="0.2">
      <c r="B17" s="188"/>
      <c r="C17" s="188"/>
      <c r="D17" s="55" t="s">
        <v>27</v>
      </c>
      <c r="E17" s="189"/>
      <c r="F17" s="189"/>
      <c r="G17" s="189"/>
      <c r="H17" s="189"/>
      <c r="I17" s="189"/>
      <c r="J17" s="189"/>
      <c r="K17" s="189"/>
      <c r="L17" s="189"/>
      <c r="M17" s="189"/>
      <c r="N17" s="189"/>
      <c r="O17" s="189"/>
      <c r="P17" s="189"/>
      <c r="R17" s="4"/>
      <c r="U17" s="4"/>
    </row>
    <row r="18" spans="2:21" ht="9" customHeight="1" x14ac:dyDescent="0.2">
      <c r="E18" s="68"/>
      <c r="F18" s="68"/>
      <c r="G18" s="68"/>
      <c r="H18" s="68"/>
      <c r="I18" s="68"/>
      <c r="J18" s="68"/>
      <c r="K18" s="68"/>
      <c r="L18" s="68"/>
      <c r="M18" s="68"/>
      <c r="N18" s="68"/>
      <c r="O18" s="68"/>
      <c r="P18" s="68"/>
    </row>
    <row r="19" spans="2:21" ht="12" customHeight="1" x14ac:dyDescent="0.2">
      <c r="B19" s="187" t="s">
        <v>24</v>
      </c>
      <c r="C19" s="187"/>
      <c r="D19" s="54" t="s">
        <v>25</v>
      </c>
      <c r="E19" s="189" t="s">
        <v>168</v>
      </c>
      <c r="F19" s="189"/>
      <c r="G19" s="189"/>
      <c r="H19" s="189"/>
      <c r="I19" s="189"/>
      <c r="J19" s="189"/>
      <c r="K19" s="189"/>
      <c r="L19" s="189"/>
      <c r="M19" s="189"/>
      <c r="N19" s="189"/>
      <c r="O19" s="189"/>
      <c r="P19" s="189"/>
    </row>
    <row r="20" spans="2:21" ht="36" customHeight="1" x14ac:dyDescent="0.2">
      <c r="B20" s="188"/>
      <c r="C20" s="188"/>
      <c r="D20" s="55" t="s">
        <v>27</v>
      </c>
      <c r="E20" s="189"/>
      <c r="F20" s="189"/>
      <c r="G20" s="189"/>
      <c r="H20" s="189"/>
      <c r="I20" s="189"/>
      <c r="J20" s="189"/>
      <c r="K20" s="189"/>
      <c r="L20" s="189"/>
      <c r="M20" s="189"/>
      <c r="N20" s="189"/>
      <c r="O20" s="189"/>
      <c r="P20" s="189"/>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7" sqref="D7:I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75"/>
      <c r="C2" s="176"/>
      <c r="D2" s="212" t="s">
        <v>0</v>
      </c>
      <c r="E2" s="213"/>
      <c r="F2" s="213"/>
      <c r="G2" s="213"/>
      <c r="H2" s="214"/>
      <c r="I2" s="25" t="str">
        <f>Proyecto!K2</f>
        <v>Código: GC-F-015</v>
      </c>
      <c r="J2" s="10"/>
      <c r="K2" s="10"/>
      <c r="L2" s="10"/>
      <c r="N2" s="1"/>
      <c r="T2" s="2"/>
      <c r="X2" s="1"/>
    </row>
    <row r="3" spans="2:24" ht="23.25" customHeight="1" thickBot="1" x14ac:dyDescent="0.25">
      <c r="B3" s="171"/>
      <c r="C3" s="172"/>
      <c r="D3" s="212" t="s">
        <v>2</v>
      </c>
      <c r="E3" s="213"/>
      <c r="F3" s="213"/>
      <c r="G3" s="213"/>
      <c r="H3" s="214"/>
      <c r="I3" s="26" t="str">
        <f>Proyecto!K3</f>
        <v>Fecha: 17 de septiembre de 2014</v>
      </c>
      <c r="J3" s="10"/>
      <c r="K3" s="10"/>
      <c r="L3" s="10"/>
      <c r="N3" s="1"/>
      <c r="T3" s="2"/>
      <c r="X3" s="1"/>
    </row>
    <row r="4" spans="2:24" ht="24" customHeight="1" thickBot="1" x14ac:dyDescent="0.25">
      <c r="B4" s="171"/>
      <c r="C4" s="172"/>
      <c r="D4" s="212" t="s">
        <v>4</v>
      </c>
      <c r="E4" s="213"/>
      <c r="F4" s="213"/>
      <c r="G4" s="213"/>
      <c r="H4" s="214"/>
      <c r="I4" s="26" t="str">
        <f>Proyecto!K4</f>
        <v>Versión 001</v>
      </c>
      <c r="J4" s="10"/>
      <c r="K4" s="10"/>
      <c r="L4" s="10"/>
      <c r="N4" s="1"/>
      <c r="T4" s="2"/>
      <c r="X4" s="1"/>
    </row>
    <row r="5" spans="2:24" ht="22.5" customHeight="1" thickBot="1" x14ac:dyDescent="0.25">
      <c r="B5" s="173"/>
      <c r="C5" s="174"/>
      <c r="D5" s="215" t="s">
        <v>6</v>
      </c>
      <c r="E5" s="216"/>
      <c r="F5" s="216"/>
      <c r="G5" s="216"/>
      <c r="H5" s="217"/>
      <c r="I5" s="27" t="s">
        <v>28</v>
      </c>
      <c r="J5" s="10"/>
      <c r="K5" s="10"/>
      <c r="L5" s="10"/>
      <c r="N5" s="1"/>
      <c r="T5" s="2"/>
      <c r="X5" s="1"/>
    </row>
    <row r="6" spans="2:24" ht="5.25" customHeight="1" x14ac:dyDescent="0.2">
      <c r="B6" s="15"/>
      <c r="C6" s="15"/>
      <c r="D6" s="15"/>
      <c r="E6" s="15"/>
      <c r="F6" s="15"/>
      <c r="G6" s="15"/>
      <c r="H6" s="15"/>
      <c r="I6" s="15"/>
    </row>
    <row r="7" spans="2:24" ht="29.25" customHeight="1" x14ac:dyDescent="0.2">
      <c r="B7" s="164" t="s">
        <v>8</v>
      </c>
      <c r="C7" s="164"/>
      <c r="D7" s="193" t="str">
        <f>Proyecto!$E$7</f>
        <v>Fortalecimiento de la justicia digital</v>
      </c>
      <c r="E7" s="193"/>
      <c r="F7" s="193"/>
      <c r="G7" s="193"/>
      <c r="H7" s="193"/>
      <c r="I7" s="193"/>
      <c r="X7" s="1"/>
    </row>
    <row r="8" spans="2:24" ht="10.5" customHeight="1" x14ac:dyDescent="0.2">
      <c r="B8" s="7"/>
      <c r="C8" s="7"/>
      <c r="D8" s="3"/>
      <c r="E8" s="3"/>
      <c r="F8" s="3"/>
      <c r="G8" s="3"/>
      <c r="H8" s="3"/>
      <c r="I8" s="3"/>
      <c r="X8" s="1"/>
    </row>
    <row r="9" spans="2:24" ht="18.75" customHeight="1" x14ac:dyDescent="0.2">
      <c r="B9" s="210" t="s">
        <v>29</v>
      </c>
      <c r="C9" s="210"/>
      <c r="D9" s="210"/>
      <c r="E9" s="210"/>
      <c r="F9" s="210"/>
      <c r="G9" s="210"/>
      <c r="H9" s="210"/>
      <c r="I9" s="210"/>
      <c r="X9" s="1"/>
    </row>
    <row r="10" spans="2:24" ht="40.5" customHeight="1" x14ac:dyDescent="0.2">
      <c r="B10" s="207" t="s">
        <v>30</v>
      </c>
      <c r="C10" s="207"/>
      <c r="D10" s="211" t="s">
        <v>31</v>
      </c>
      <c r="E10" s="211"/>
      <c r="F10" s="211"/>
      <c r="G10" s="211"/>
      <c r="H10" s="211"/>
      <c r="I10" s="211"/>
      <c r="X10" s="1"/>
    </row>
    <row r="11" spans="2:24" ht="22.5" customHeight="1" x14ac:dyDescent="0.2">
      <c r="B11" s="207" t="s">
        <v>25</v>
      </c>
      <c r="C11" s="207"/>
      <c r="D11" s="207" t="s">
        <v>32</v>
      </c>
      <c r="E11" s="207"/>
      <c r="F11" s="54" t="s">
        <v>33</v>
      </c>
      <c r="G11" s="54" t="s">
        <v>34</v>
      </c>
      <c r="H11" s="54" t="s">
        <v>35</v>
      </c>
      <c r="I11" s="54" t="s">
        <v>36</v>
      </c>
      <c r="X11" s="1"/>
    </row>
    <row r="12" spans="2:24" ht="91.5" customHeight="1" x14ac:dyDescent="0.2">
      <c r="B12" s="209" t="s">
        <v>37</v>
      </c>
      <c r="C12" s="209"/>
      <c r="D12" s="209" t="s">
        <v>38</v>
      </c>
      <c r="E12" s="209"/>
      <c r="F12" s="69">
        <v>1</v>
      </c>
      <c r="G12" s="70" t="s">
        <v>39</v>
      </c>
      <c r="H12" s="70" t="s">
        <v>40</v>
      </c>
      <c r="I12" s="70" t="s">
        <v>41</v>
      </c>
      <c r="X12" s="1"/>
    </row>
    <row r="13" spans="2:24" ht="22.5" customHeight="1" x14ac:dyDescent="0.2">
      <c r="B13" s="207" t="s">
        <v>42</v>
      </c>
      <c r="C13" s="207"/>
      <c r="D13" s="208" t="s">
        <v>43</v>
      </c>
      <c r="E13" s="208"/>
      <c r="F13" s="208"/>
      <c r="G13" s="208"/>
      <c r="H13" s="208"/>
      <c r="I13" s="208"/>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C16" sqref="C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4"/>
      <c r="C2" s="227" t="s">
        <v>0</v>
      </c>
      <c r="D2" s="228"/>
      <c r="E2" s="228"/>
      <c r="F2" s="228"/>
      <c r="G2" s="218" t="str">
        <f>Proyecto!K2</f>
        <v>Código: GC-F-015</v>
      </c>
      <c r="H2" s="219"/>
      <c r="I2" s="219"/>
      <c r="J2" s="219"/>
      <c r="K2" s="219"/>
      <c r="L2" s="220"/>
    </row>
    <row r="3" spans="1:21" ht="23.25" customHeight="1" thickBot="1" x14ac:dyDescent="0.25">
      <c r="B3" s="36"/>
      <c r="C3" s="227" t="s">
        <v>2</v>
      </c>
      <c r="D3" s="228"/>
      <c r="E3" s="228"/>
      <c r="F3" s="228"/>
      <c r="G3" s="221" t="str">
        <f>Proyecto!K3</f>
        <v>Fecha: 17 de septiembre de 2014</v>
      </c>
      <c r="H3" s="222"/>
      <c r="I3" s="222"/>
      <c r="J3" s="222"/>
      <c r="K3" s="222"/>
      <c r="L3" s="223"/>
    </row>
    <row r="4" spans="1:21" ht="24" customHeight="1" thickBot="1" x14ac:dyDescent="0.25">
      <c r="B4" s="36"/>
      <c r="C4" s="227" t="s">
        <v>4</v>
      </c>
      <c r="D4" s="228"/>
      <c r="E4" s="228"/>
      <c r="F4" s="228"/>
      <c r="G4" s="224" t="str">
        <f>Proyecto!K4</f>
        <v>Versión 001</v>
      </c>
      <c r="H4" s="225"/>
      <c r="I4" s="225"/>
      <c r="J4" s="225"/>
      <c r="K4" s="225"/>
      <c r="L4" s="226"/>
    </row>
    <row r="5" spans="1:21" ht="22.5" customHeight="1" thickBot="1" x14ac:dyDescent="0.25">
      <c r="B5" s="38"/>
      <c r="C5" s="227" t="s">
        <v>6</v>
      </c>
      <c r="D5" s="228"/>
      <c r="E5" s="228"/>
      <c r="F5" s="228"/>
      <c r="G5" s="221" t="s">
        <v>44</v>
      </c>
      <c r="H5" s="222"/>
      <c r="I5" s="222"/>
      <c r="J5" s="222"/>
      <c r="K5" s="222"/>
      <c r="L5" s="223"/>
    </row>
    <row r="6" spans="1:21" ht="5.25" customHeight="1" x14ac:dyDescent="0.2">
      <c r="A6" s="4" t="str">
        <f>Proyecto!$E$7</f>
        <v>Fortalecimiento de la justicia digital</v>
      </c>
      <c r="B6" s="15"/>
      <c r="C6" s="15"/>
      <c r="D6" s="15"/>
      <c r="E6" s="15"/>
      <c r="F6" s="15"/>
    </row>
    <row r="7" spans="1:21" ht="29.25" customHeight="1" x14ac:dyDescent="0.2">
      <c r="B7" s="53" t="s">
        <v>8</v>
      </c>
      <c r="C7" s="193" t="str">
        <f>Proyecto!$E$7</f>
        <v>Fortalecimiento de la justicia digital</v>
      </c>
      <c r="D7" s="193"/>
      <c r="E7" s="193"/>
      <c r="F7" s="193"/>
      <c r="U7" s="1"/>
    </row>
    <row r="10" spans="1:21" ht="18" customHeight="1" x14ac:dyDescent="0.2">
      <c r="B10" s="53" t="s">
        <v>45</v>
      </c>
      <c r="C10" s="75" t="s">
        <v>46</v>
      </c>
    </row>
    <row r="11" spans="1:21" ht="6" customHeight="1" x14ac:dyDescent="0.2">
      <c r="C11" s="72"/>
    </row>
    <row r="12" spans="1:21" ht="18" customHeight="1" x14ac:dyDescent="0.2">
      <c r="B12" s="53" t="s">
        <v>47</v>
      </c>
      <c r="C12" s="71"/>
    </row>
    <row r="13" spans="1:21" ht="6" customHeight="1" x14ac:dyDescent="0.2">
      <c r="C13" s="72"/>
    </row>
    <row r="14" spans="1:21" ht="18" customHeight="1" x14ac:dyDescent="0.2">
      <c r="B14" s="53" t="s">
        <v>48</v>
      </c>
      <c r="C14" s="73"/>
    </row>
    <row r="15" spans="1:21" ht="6" customHeight="1" x14ac:dyDescent="0.2">
      <c r="C15" s="72"/>
    </row>
    <row r="16" spans="1:21" ht="18" customHeight="1" x14ac:dyDescent="0.2">
      <c r="B16" s="53" t="s">
        <v>49</v>
      </c>
      <c r="C16" s="74">
        <v>500000000</v>
      </c>
    </row>
    <row r="17" spans="2:3" ht="6" customHeight="1" x14ac:dyDescent="0.2">
      <c r="C17" s="72"/>
    </row>
    <row r="18" spans="2:3" ht="18" customHeight="1" x14ac:dyDescent="0.2">
      <c r="B18" s="53" t="s">
        <v>50</v>
      </c>
      <c r="C18" s="74"/>
    </row>
    <row r="19" spans="2:3" ht="6" customHeight="1" x14ac:dyDescent="0.2">
      <c r="C19" s="72"/>
    </row>
    <row r="20" spans="2:3" ht="18" customHeight="1" x14ac:dyDescent="0.2">
      <c r="B20" s="53" t="s">
        <v>51</v>
      </c>
      <c r="C20" s="74"/>
    </row>
    <row r="21" spans="2:3" ht="15.75" x14ac:dyDescent="0.2">
      <c r="C21" s="72"/>
    </row>
    <row r="22" spans="2:3" ht="15.75" x14ac:dyDescent="0.2">
      <c r="C22" s="72"/>
    </row>
    <row r="24" spans="2:3" x14ac:dyDescent="0.2">
      <c r="C24" s="60"/>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5" zoomScale="70" zoomScaleNormal="70" workbookViewId="0">
      <selection activeCell="D21" sqref="D21"/>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8"/>
      <c r="C2" s="215" t="s">
        <v>0</v>
      </c>
      <c r="D2" s="216"/>
      <c r="E2" s="216"/>
      <c r="F2" s="217"/>
      <c r="G2" s="25" t="str">
        <f>Proyecto!K2</f>
        <v>Código: GC-F-015</v>
      </c>
      <c r="H2" s="4"/>
      <c r="J2" s="8"/>
      <c r="L2" s="1"/>
      <c r="T2" s="2"/>
      <c r="V2" s="1"/>
    </row>
    <row r="3" spans="2:22" ht="23.25" customHeight="1" thickBot="1" x14ac:dyDescent="0.25">
      <c r="B3" s="29"/>
      <c r="C3" s="215" t="s">
        <v>2</v>
      </c>
      <c r="D3" s="216"/>
      <c r="E3" s="216"/>
      <c r="F3" s="217"/>
      <c r="G3" s="26" t="str">
        <f>Proyecto!K3</f>
        <v>Fecha: 17 de septiembre de 2014</v>
      </c>
      <c r="H3" s="4"/>
      <c r="J3" s="8"/>
      <c r="L3" s="1"/>
      <c r="T3" s="2"/>
      <c r="V3" s="1"/>
    </row>
    <row r="4" spans="2:22" ht="24" customHeight="1" thickBot="1" x14ac:dyDescent="0.25">
      <c r="B4" s="29"/>
      <c r="C4" s="215" t="s">
        <v>4</v>
      </c>
      <c r="D4" s="216"/>
      <c r="E4" s="216"/>
      <c r="F4" s="217"/>
      <c r="G4" s="26" t="str">
        <f>Proyecto!K4</f>
        <v>Versión 001</v>
      </c>
      <c r="I4" s="1"/>
      <c r="J4" s="8"/>
      <c r="L4" s="1"/>
      <c r="T4" s="2"/>
      <c r="V4" s="1"/>
    </row>
    <row r="5" spans="2:22" ht="22.5" customHeight="1" thickBot="1" x14ac:dyDescent="0.25">
      <c r="B5" s="30"/>
      <c r="C5" s="215" t="s">
        <v>6</v>
      </c>
      <c r="D5" s="216"/>
      <c r="E5" s="216"/>
      <c r="F5" s="217"/>
      <c r="G5" s="27" t="s">
        <v>52</v>
      </c>
      <c r="I5" s="1"/>
      <c r="J5" s="4"/>
      <c r="L5" s="1"/>
      <c r="T5" s="2"/>
      <c r="V5" s="1"/>
    </row>
    <row r="6" spans="2:22" ht="5.25" customHeight="1" x14ac:dyDescent="0.2">
      <c r="B6" s="15"/>
      <c r="C6" s="15"/>
      <c r="D6" s="15"/>
      <c r="E6" s="15"/>
      <c r="F6" s="15"/>
      <c r="G6" s="15"/>
    </row>
    <row r="7" spans="2:22" ht="29.25" customHeight="1" x14ac:dyDescent="0.2">
      <c r="B7" s="53" t="s">
        <v>8</v>
      </c>
      <c r="C7" s="229" t="str">
        <f>Proyecto!$E$7</f>
        <v>Fortalecimiento de la justicia digital</v>
      </c>
      <c r="D7" s="230"/>
      <c r="E7" s="230"/>
      <c r="F7" s="230"/>
      <c r="G7" s="231"/>
      <c r="V7" s="1"/>
    </row>
    <row r="9" spans="2:22" ht="18" customHeight="1" x14ac:dyDescent="0.2">
      <c r="B9" s="210" t="s">
        <v>53</v>
      </c>
      <c r="C9" s="210"/>
      <c r="D9" s="210"/>
      <c r="E9" s="210"/>
      <c r="F9" s="210"/>
      <c r="G9" s="210"/>
    </row>
    <row r="10" spans="2:22" customFormat="1" ht="15" customHeight="1" x14ac:dyDescent="0.2"/>
    <row r="11" spans="2:22" ht="27.75" customHeight="1" x14ac:dyDescent="0.2">
      <c r="B11" s="54" t="s">
        <v>54</v>
      </c>
      <c r="C11" s="54" t="s">
        <v>55</v>
      </c>
      <c r="D11" s="54" t="s">
        <v>56</v>
      </c>
      <c r="E11" s="54" t="s">
        <v>57</v>
      </c>
      <c r="F11" s="210" t="s">
        <v>58</v>
      </c>
      <c r="G11" s="210"/>
    </row>
    <row r="12" spans="2:22" ht="77.25" customHeight="1" x14ac:dyDescent="0.2">
      <c r="B12" s="71" t="s">
        <v>59</v>
      </c>
      <c r="C12" s="71" t="s">
        <v>166</v>
      </c>
      <c r="D12" s="76" t="s">
        <v>158</v>
      </c>
      <c r="E12" s="71" t="s">
        <v>60</v>
      </c>
      <c r="F12" s="211" t="s">
        <v>243</v>
      </c>
      <c r="G12" s="211"/>
    </row>
    <row r="13" spans="2:22" ht="140.25" customHeight="1" x14ac:dyDescent="0.2">
      <c r="B13" s="71" t="s">
        <v>61</v>
      </c>
      <c r="C13" s="71" t="s">
        <v>165</v>
      </c>
      <c r="D13" s="76" t="s">
        <v>159</v>
      </c>
      <c r="E13" s="71" t="s">
        <v>60</v>
      </c>
      <c r="F13" s="211" t="s">
        <v>244</v>
      </c>
      <c r="G13" s="211"/>
    </row>
    <row r="14" spans="2:22" ht="68.25" customHeight="1" x14ac:dyDescent="0.2">
      <c r="B14" s="71" t="s">
        <v>62</v>
      </c>
      <c r="C14" s="71" t="s">
        <v>287</v>
      </c>
      <c r="D14" s="76" t="s">
        <v>161</v>
      </c>
      <c r="E14" s="71" t="s">
        <v>60</v>
      </c>
      <c r="F14" s="211" t="s">
        <v>245</v>
      </c>
      <c r="G14" s="211"/>
    </row>
    <row r="15" spans="2:22" ht="72" customHeight="1" x14ac:dyDescent="0.2">
      <c r="B15" s="71" t="s">
        <v>157</v>
      </c>
      <c r="C15" s="71" t="s">
        <v>172</v>
      </c>
      <c r="D15" s="76" t="s">
        <v>160</v>
      </c>
      <c r="E15" s="71" t="s">
        <v>60</v>
      </c>
      <c r="F15" s="211" t="s">
        <v>246</v>
      </c>
      <c r="G15" s="211"/>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6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29"/>
  <sheetViews>
    <sheetView topLeftCell="A7" zoomScale="80" zoomScaleNormal="80" workbookViewId="0">
      <selection activeCell="B16" sqref="B16"/>
    </sheetView>
  </sheetViews>
  <sheetFormatPr baseColWidth="10" defaultColWidth="11.42578125" defaultRowHeight="12.75" x14ac:dyDescent="0.2"/>
  <cols>
    <col min="1" max="1" width="5" style="31" customWidth="1"/>
    <col min="2" max="2" width="38.28515625" style="31" customWidth="1"/>
    <col min="3" max="3" width="25" style="31" customWidth="1"/>
    <col min="4" max="4" width="11.42578125" style="31"/>
    <col min="5" max="5" width="40.42578125" style="31" customWidth="1"/>
    <col min="6" max="6" width="20.7109375" style="31" customWidth="1"/>
    <col min="7" max="7" width="25.42578125" style="31" customWidth="1"/>
    <col min="8" max="8" width="15" style="31" customWidth="1"/>
    <col min="9" max="16384" width="11.42578125" style="31"/>
  </cols>
  <sheetData>
    <row r="1" spans="1:10" ht="13.5" thickBot="1" x14ac:dyDescent="0.25"/>
    <row r="2" spans="1:10" ht="18" customHeight="1" thickBot="1" x14ac:dyDescent="0.25">
      <c r="B2" s="34"/>
      <c r="C2" s="227" t="s">
        <v>0</v>
      </c>
      <c r="D2" s="228"/>
      <c r="E2" s="228"/>
      <c r="F2" s="228"/>
      <c r="G2" s="218" t="str">
        <f>Proyecto!K2</f>
        <v>Código: GC-F-015</v>
      </c>
      <c r="H2" s="220"/>
    </row>
    <row r="3" spans="1:10" ht="19.5" customHeight="1" thickBot="1" x14ac:dyDescent="0.25">
      <c r="B3" s="36"/>
      <c r="C3" s="227" t="s">
        <v>2</v>
      </c>
      <c r="D3" s="228"/>
      <c r="E3" s="228"/>
      <c r="F3" s="228"/>
      <c r="G3" s="221" t="str">
        <f>Proyecto!K3</f>
        <v>Fecha: 17 de septiembre de 2014</v>
      </c>
      <c r="H3" s="223"/>
    </row>
    <row r="4" spans="1:10" ht="19.5" customHeight="1" thickBot="1" x14ac:dyDescent="0.25">
      <c r="B4" s="36"/>
      <c r="C4" s="227" t="s">
        <v>4</v>
      </c>
      <c r="D4" s="228"/>
      <c r="E4" s="228"/>
      <c r="F4" s="228"/>
      <c r="G4" s="224" t="str">
        <f>Proyecto!K4</f>
        <v>Versión 001</v>
      </c>
      <c r="H4" s="226"/>
    </row>
    <row r="5" spans="1:10" ht="21.75" customHeight="1" thickBot="1" x14ac:dyDescent="0.25">
      <c r="B5" s="38"/>
      <c r="C5" s="227" t="s">
        <v>6</v>
      </c>
      <c r="D5" s="228"/>
      <c r="E5" s="228"/>
      <c r="F5" s="228"/>
      <c r="G5" s="221" t="s">
        <v>63</v>
      </c>
      <c r="H5" s="223"/>
    </row>
    <row r="6" spans="1:10" ht="21" customHeight="1" x14ac:dyDescent="0.2"/>
    <row r="7" spans="1:10" ht="22.5" customHeight="1" x14ac:dyDescent="0.2">
      <c r="B7" s="232" t="s">
        <v>64</v>
      </c>
      <c r="C7" s="233"/>
      <c r="D7" s="233"/>
      <c r="E7" s="233"/>
      <c r="F7" s="233"/>
      <c r="G7" s="233"/>
      <c r="H7" s="233"/>
    </row>
    <row r="8" spans="1:10" ht="101.25" customHeight="1" x14ac:dyDescent="0.2">
      <c r="B8" s="234" t="s">
        <v>65</v>
      </c>
      <c r="C8" s="235"/>
      <c r="D8" s="235"/>
      <c r="E8" s="235"/>
      <c r="F8" s="235"/>
      <c r="G8" s="235"/>
      <c r="H8" s="235"/>
    </row>
    <row r="9" spans="1:10" x14ac:dyDescent="0.2">
      <c r="B9" s="32"/>
    </row>
    <row r="11" spans="1:10" ht="22.5" customHeight="1" x14ac:dyDescent="0.2">
      <c r="B11" s="236" t="s">
        <v>66</v>
      </c>
      <c r="C11" s="237"/>
      <c r="E11" s="232" t="s">
        <v>67</v>
      </c>
      <c r="F11" s="233"/>
      <c r="G11" s="233"/>
      <c r="H11" s="233"/>
    </row>
    <row r="13" spans="1:10" ht="20.25" customHeight="1" x14ac:dyDescent="0.2">
      <c r="B13" s="13" t="s">
        <v>55</v>
      </c>
      <c r="C13" s="13" t="s">
        <v>54</v>
      </c>
      <c r="D13" s="33"/>
      <c r="E13" s="13" t="s">
        <v>55</v>
      </c>
      <c r="F13" s="13" t="s">
        <v>54</v>
      </c>
      <c r="G13" s="13" t="s">
        <v>68</v>
      </c>
      <c r="H13" s="13" t="s">
        <v>69</v>
      </c>
    </row>
    <row r="14" spans="1:10" s="51" customFormat="1" ht="34.5" customHeight="1" x14ac:dyDescent="0.2">
      <c r="A14" s="77"/>
      <c r="B14" s="78" t="str">
        <f>+'Recursos Humanos'!C12</f>
        <v>Superintendente de Sociedades</v>
      </c>
      <c r="C14" s="71" t="s">
        <v>59</v>
      </c>
      <c r="D14" s="77"/>
      <c r="E14" s="70" t="s">
        <v>156</v>
      </c>
      <c r="F14" s="70" t="s">
        <v>70</v>
      </c>
      <c r="G14" s="79"/>
      <c r="H14" s="70"/>
      <c r="I14" s="77"/>
      <c r="J14" s="77"/>
    </row>
    <row r="15" spans="1:10" s="51" customFormat="1" ht="32.25" customHeight="1" x14ac:dyDescent="0.2">
      <c r="A15" s="77"/>
      <c r="B15" s="78" t="str">
        <f>+'Recursos Humanos'!C13</f>
        <v>Iván Suarez - Asesor del Despacho</v>
      </c>
      <c r="C15" s="71" t="s">
        <v>61</v>
      </c>
      <c r="D15" s="77"/>
      <c r="E15" s="80"/>
      <c r="F15" s="81"/>
      <c r="G15" s="81"/>
      <c r="H15" s="81"/>
      <c r="I15" s="77"/>
      <c r="J15" s="77"/>
    </row>
    <row r="16" spans="1:10" s="51" customFormat="1" ht="33.75" customHeight="1" x14ac:dyDescent="0.2">
      <c r="A16" s="77"/>
      <c r="B16" s="78" t="str">
        <f>+'Recursos Humanos'!C14</f>
        <v>Evelyn Escobar Lopez</v>
      </c>
      <c r="C16" s="71" t="s">
        <v>144</v>
      </c>
      <c r="D16" s="77"/>
      <c r="E16" s="77"/>
      <c r="F16" s="82"/>
      <c r="G16" s="82"/>
      <c r="H16" s="82"/>
      <c r="I16" s="77"/>
      <c r="J16" s="77"/>
    </row>
    <row r="17" spans="1:10" s="51" customFormat="1" ht="30.75" customHeight="1" x14ac:dyDescent="0.2">
      <c r="A17" s="77"/>
      <c r="B17" s="78" t="str">
        <f>+'Recursos Humanos'!C15</f>
        <v>Luz Adriana Rodriguez Díaz</v>
      </c>
      <c r="C17" s="86" t="s">
        <v>157</v>
      </c>
      <c r="D17" s="77"/>
      <c r="E17" s="77"/>
      <c r="F17" s="82"/>
      <c r="G17" s="82"/>
      <c r="H17" s="82"/>
      <c r="I17" s="77"/>
      <c r="J17" s="77"/>
    </row>
    <row r="18" spans="1:10" s="51" customFormat="1" ht="23.1" customHeight="1" x14ac:dyDescent="0.2">
      <c r="A18" s="77"/>
      <c r="B18" s="76"/>
      <c r="C18" s="70"/>
      <c r="D18" s="77"/>
      <c r="E18" s="77"/>
      <c r="F18" s="82"/>
      <c r="G18" s="82"/>
      <c r="H18" s="82"/>
      <c r="I18" s="77"/>
      <c r="J18" s="77"/>
    </row>
    <row r="19" spans="1:10" ht="23.1" customHeight="1" x14ac:dyDescent="0.25">
      <c r="A19" s="84"/>
      <c r="B19" s="76"/>
      <c r="C19" s="70"/>
      <c r="D19" s="84"/>
      <c r="E19" s="84"/>
      <c r="F19" s="84"/>
      <c r="G19" s="84"/>
      <c r="H19" s="84"/>
      <c r="I19" s="84"/>
      <c r="J19" s="84"/>
    </row>
    <row r="20" spans="1:10" ht="23.1" customHeight="1" x14ac:dyDescent="0.25">
      <c r="A20" s="84"/>
      <c r="B20" s="76"/>
      <c r="C20" s="70"/>
      <c r="D20" s="84"/>
      <c r="E20" s="84"/>
      <c r="F20" s="84"/>
      <c r="G20" s="84"/>
      <c r="H20" s="84"/>
      <c r="I20" s="84"/>
      <c r="J20" s="84"/>
    </row>
    <row r="21" spans="1:10" ht="23.1" customHeight="1" x14ac:dyDescent="0.25">
      <c r="A21" s="84"/>
      <c r="B21" s="83"/>
      <c r="C21" s="85"/>
      <c r="D21" s="84"/>
      <c r="E21" s="84"/>
      <c r="F21" s="84"/>
      <c r="G21" s="84"/>
      <c r="H21" s="84"/>
      <c r="I21" s="84"/>
      <c r="J21" s="84"/>
    </row>
    <row r="22" spans="1:10" ht="23.1" customHeight="1" x14ac:dyDescent="0.25">
      <c r="A22" s="84"/>
      <c r="B22" s="83"/>
      <c r="C22" s="85"/>
      <c r="D22" s="84"/>
      <c r="E22" s="84"/>
      <c r="F22" s="84"/>
      <c r="G22" s="84"/>
      <c r="H22" s="84"/>
      <c r="I22" s="84"/>
      <c r="J22" s="84"/>
    </row>
    <row r="23" spans="1:10" ht="23.1" customHeight="1" x14ac:dyDescent="0.25">
      <c r="A23" s="84"/>
      <c r="B23" s="83"/>
      <c r="C23" s="85"/>
      <c r="D23" s="84"/>
      <c r="E23" s="84"/>
      <c r="F23" s="84"/>
      <c r="G23" s="84"/>
      <c r="H23" s="84"/>
      <c r="I23" s="84"/>
      <c r="J23" s="84"/>
    </row>
    <row r="24" spans="1:10" ht="23.1" customHeight="1" x14ac:dyDescent="0.25">
      <c r="A24" s="84"/>
      <c r="B24" s="83"/>
      <c r="C24" s="85"/>
      <c r="D24" s="84"/>
      <c r="E24" s="84"/>
      <c r="F24" s="84"/>
      <c r="G24" s="84"/>
      <c r="H24" s="84"/>
      <c r="I24" s="84"/>
      <c r="J24" s="84"/>
    </row>
    <row r="25" spans="1:10" ht="15.75" x14ac:dyDescent="0.25">
      <c r="A25" s="84"/>
      <c r="B25" s="84"/>
      <c r="C25" s="84"/>
      <c r="D25" s="84"/>
      <c r="E25" s="84"/>
      <c r="F25" s="84"/>
      <c r="G25" s="84"/>
      <c r="H25" s="84"/>
      <c r="I25" s="84"/>
      <c r="J25" s="84"/>
    </row>
    <row r="26" spans="1:10" ht="15.75" x14ac:dyDescent="0.25">
      <c r="A26" s="84"/>
      <c r="B26" s="84"/>
      <c r="C26" s="84"/>
      <c r="D26" s="84"/>
      <c r="E26" s="84"/>
      <c r="F26" s="84"/>
      <c r="G26" s="84"/>
      <c r="H26" s="84"/>
      <c r="I26" s="84"/>
      <c r="J26" s="84"/>
    </row>
    <row r="27" spans="1:10" ht="15.75" x14ac:dyDescent="0.25">
      <c r="A27" s="84"/>
      <c r="B27" s="84"/>
      <c r="C27" s="84"/>
      <c r="D27" s="84"/>
      <c r="E27" s="84"/>
      <c r="F27" s="84"/>
      <c r="G27" s="84"/>
      <c r="H27" s="84"/>
      <c r="I27" s="84"/>
      <c r="J27" s="84"/>
    </row>
    <row r="28" spans="1:10" ht="15.75" x14ac:dyDescent="0.25">
      <c r="A28" s="84"/>
      <c r="B28" s="84"/>
      <c r="C28" s="84"/>
      <c r="D28" s="84"/>
      <c r="E28" s="84"/>
      <c r="F28" s="84"/>
      <c r="G28" s="84"/>
      <c r="H28" s="84"/>
      <c r="I28" s="84"/>
      <c r="J28" s="84"/>
    </row>
    <row r="29" spans="1:10" ht="15.75" x14ac:dyDescent="0.25">
      <c r="A29" s="84"/>
      <c r="B29" s="84"/>
      <c r="C29" s="84"/>
      <c r="D29" s="84"/>
      <c r="E29" s="84"/>
      <c r="F29" s="84"/>
      <c r="G29" s="84"/>
      <c r="H29" s="84"/>
      <c r="I29" s="84"/>
      <c r="J29" s="84"/>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tocar'!$G$5:$G$9</xm:f>
          </x14:formula1>
          <xm:sqref>C14:C24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5"/>
  <sheetViews>
    <sheetView showGridLines="0" topLeftCell="B15" zoomScale="80" zoomScaleNormal="80" workbookViewId="0">
      <selection activeCell="E14" sqref="E14"/>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49"/>
      <c r="C2" s="250"/>
      <c r="D2" s="240" t="s">
        <v>0</v>
      </c>
      <c r="E2" s="241"/>
      <c r="F2" s="241"/>
      <c r="G2" s="242"/>
      <c r="H2" s="35" t="str">
        <f>Proyecto!K2</f>
        <v>Código: GC-F-015</v>
      </c>
    </row>
    <row r="3" spans="2:16" ht="23.25" customHeight="1" thickBot="1" x14ac:dyDescent="0.25">
      <c r="B3" s="251"/>
      <c r="C3" s="252"/>
      <c r="D3" s="243" t="s">
        <v>2</v>
      </c>
      <c r="E3" s="244"/>
      <c r="F3" s="244"/>
      <c r="G3" s="245"/>
      <c r="H3" s="39" t="str">
        <f>Proyecto!K3</f>
        <v>Fecha: 17 de septiembre de 2014</v>
      </c>
    </row>
    <row r="4" spans="2:16" ht="24" customHeight="1" thickBot="1" x14ac:dyDescent="0.25">
      <c r="B4" s="251"/>
      <c r="C4" s="252"/>
      <c r="D4" s="246" t="s">
        <v>4</v>
      </c>
      <c r="E4" s="247"/>
      <c r="F4" s="247"/>
      <c r="G4" s="248"/>
      <c r="H4" s="37" t="str">
        <f>Proyecto!K4</f>
        <v>Versión 001</v>
      </c>
    </row>
    <row r="5" spans="2:16" ht="22.5" customHeight="1" thickBot="1" x14ac:dyDescent="0.25">
      <c r="B5" s="253"/>
      <c r="C5" s="254"/>
      <c r="D5" s="243" t="s">
        <v>6</v>
      </c>
      <c r="E5" s="244"/>
      <c r="F5" s="244"/>
      <c r="G5" s="245"/>
      <c r="H5" s="39" t="s">
        <v>71</v>
      </c>
    </row>
    <row r="6" spans="2:16" ht="5.25" customHeight="1" x14ac:dyDescent="0.2">
      <c r="B6" s="15"/>
      <c r="C6" s="15"/>
      <c r="D6" s="15"/>
      <c r="E6" s="15"/>
      <c r="F6" s="15"/>
      <c r="G6" s="15"/>
      <c r="H6" s="15"/>
    </row>
    <row r="7" spans="2:16" ht="29.25" customHeight="1" x14ac:dyDescent="0.2">
      <c r="B7" s="164" t="s">
        <v>8</v>
      </c>
      <c r="C7" s="164"/>
      <c r="D7" s="229" t="str">
        <f>Proyecto!$E$7</f>
        <v>Fortalecimiento de la justicia digital</v>
      </c>
      <c r="E7" s="230"/>
      <c r="F7" s="230"/>
      <c r="G7" s="230"/>
      <c r="H7" s="231"/>
      <c r="P7" s="1"/>
    </row>
    <row r="8" spans="2:16" customFormat="1" ht="19.5" customHeight="1" x14ac:dyDescent="0.2"/>
    <row r="9" spans="2:16" ht="30" customHeight="1" x14ac:dyDescent="0.2">
      <c r="B9" s="255" t="s">
        <v>14</v>
      </c>
      <c r="C9" s="256"/>
      <c r="D9" s="256"/>
      <c r="E9" s="256"/>
      <c r="F9" s="256"/>
      <c r="G9" s="256"/>
      <c r="H9" s="256"/>
    </row>
    <row r="10" spans="2:16" ht="9.75" customHeight="1" x14ac:dyDescent="0.2">
      <c r="B10" s="252"/>
      <c r="C10" s="252"/>
      <c r="D10" s="252"/>
      <c r="E10" s="252"/>
      <c r="F10" s="252"/>
      <c r="G10" s="252"/>
      <c r="H10" s="252"/>
      <c r="P10" s="1"/>
    </row>
    <row r="11" spans="2:16" ht="25.5" customHeight="1" x14ac:dyDescent="0.2">
      <c r="B11" s="207" t="s">
        <v>55</v>
      </c>
      <c r="C11" s="207"/>
      <c r="D11" s="54" t="s">
        <v>72</v>
      </c>
      <c r="E11" s="56" t="s">
        <v>73</v>
      </c>
      <c r="F11" s="54" t="s">
        <v>74</v>
      </c>
      <c r="G11" s="54" t="s">
        <v>75</v>
      </c>
      <c r="H11" s="54" t="s">
        <v>76</v>
      </c>
      <c r="P11" s="1"/>
    </row>
    <row r="12" spans="2:16" ht="38.1" customHeight="1" x14ac:dyDescent="0.2">
      <c r="B12" s="257" t="s">
        <v>193</v>
      </c>
      <c r="C12" s="258"/>
      <c r="D12" s="87" t="s">
        <v>166</v>
      </c>
      <c r="E12" s="89">
        <v>6012201000</v>
      </c>
      <c r="F12" s="90" t="s">
        <v>248</v>
      </c>
      <c r="G12" s="71" t="s">
        <v>60</v>
      </c>
      <c r="H12" s="71" t="s">
        <v>77</v>
      </c>
      <c r="O12" s="2"/>
      <c r="P12" s="1"/>
    </row>
    <row r="13" spans="2:16" ht="38.1" customHeight="1" x14ac:dyDescent="0.2">
      <c r="B13" s="238" t="s">
        <v>169</v>
      </c>
      <c r="C13" s="239"/>
      <c r="D13" s="71" t="s">
        <v>170</v>
      </c>
      <c r="E13" s="89">
        <v>6012201000</v>
      </c>
      <c r="F13" s="88" t="s">
        <v>171</v>
      </c>
      <c r="G13" s="71" t="s">
        <v>60</v>
      </c>
      <c r="H13" s="71" t="s">
        <v>77</v>
      </c>
      <c r="O13" s="2"/>
      <c r="P13" s="1"/>
    </row>
    <row r="14" spans="2:16" ht="59.25" customHeight="1" x14ac:dyDescent="0.2">
      <c r="B14" s="238" t="s">
        <v>190</v>
      </c>
      <c r="C14" s="239"/>
      <c r="D14" s="71" t="s">
        <v>191</v>
      </c>
      <c r="E14" s="89">
        <v>6012201000</v>
      </c>
      <c r="F14" s="88" t="s">
        <v>192</v>
      </c>
      <c r="G14" s="71" t="s">
        <v>60</v>
      </c>
      <c r="H14" s="71" t="s">
        <v>77</v>
      </c>
    </row>
    <row r="15" spans="2:16" ht="59.25" customHeight="1" x14ac:dyDescent="0.2">
      <c r="B15" s="238" t="s">
        <v>287</v>
      </c>
      <c r="C15" s="239"/>
      <c r="D15" s="71" t="s">
        <v>288</v>
      </c>
      <c r="E15" s="89">
        <v>6012201000</v>
      </c>
      <c r="F15" s="88" t="s">
        <v>289</v>
      </c>
      <c r="G15" s="71" t="s">
        <v>60</v>
      </c>
      <c r="H15" s="71" t="s">
        <v>77</v>
      </c>
    </row>
    <row r="16" spans="2:16" ht="38.1" customHeight="1" x14ac:dyDescent="0.2">
      <c r="B16" s="238" t="s">
        <v>172</v>
      </c>
      <c r="C16" s="239"/>
      <c r="D16" s="71" t="s">
        <v>173</v>
      </c>
      <c r="E16" s="89">
        <v>6012201000</v>
      </c>
      <c r="F16" s="88" t="s">
        <v>174</v>
      </c>
      <c r="G16" s="71" t="s">
        <v>60</v>
      </c>
      <c r="H16" s="71" t="s">
        <v>77</v>
      </c>
      <c r="O16" s="2"/>
      <c r="P16" s="1"/>
    </row>
    <row r="17" spans="2:16" ht="38.1" customHeight="1" x14ac:dyDescent="0.2">
      <c r="B17" s="238" t="s">
        <v>175</v>
      </c>
      <c r="C17" s="239"/>
      <c r="D17" s="71" t="s">
        <v>176</v>
      </c>
      <c r="E17" s="89">
        <v>6012201000</v>
      </c>
      <c r="F17" s="88" t="s">
        <v>177</v>
      </c>
      <c r="G17" s="71" t="s">
        <v>60</v>
      </c>
      <c r="H17" s="71" t="s">
        <v>77</v>
      </c>
      <c r="O17" s="2"/>
      <c r="P17" s="1"/>
    </row>
    <row r="18" spans="2:16" ht="58.5" customHeight="1" x14ac:dyDescent="0.2">
      <c r="B18" s="238" t="s">
        <v>178</v>
      </c>
      <c r="C18" s="239"/>
      <c r="D18" s="71" t="s">
        <v>179</v>
      </c>
      <c r="E18" s="89">
        <v>6012201000</v>
      </c>
      <c r="F18" s="88" t="s">
        <v>180</v>
      </c>
      <c r="G18" s="71" t="s">
        <v>60</v>
      </c>
      <c r="H18" s="71" t="s">
        <v>77</v>
      </c>
      <c r="O18" s="2"/>
      <c r="P18" s="1"/>
    </row>
    <row r="19" spans="2:16" ht="59.25" customHeight="1" x14ac:dyDescent="0.2">
      <c r="B19" s="238" t="s">
        <v>181</v>
      </c>
      <c r="C19" s="239"/>
      <c r="D19" s="71" t="s">
        <v>182</v>
      </c>
      <c r="E19" s="89">
        <v>6012201000</v>
      </c>
      <c r="F19" s="88" t="s">
        <v>183</v>
      </c>
      <c r="G19" s="71" t="s">
        <v>60</v>
      </c>
      <c r="H19" s="71" t="s">
        <v>77</v>
      </c>
      <c r="O19" s="2"/>
      <c r="P19" s="1"/>
    </row>
    <row r="20" spans="2:16" ht="47.25" customHeight="1" x14ac:dyDescent="0.2">
      <c r="B20" s="238" t="s">
        <v>184</v>
      </c>
      <c r="C20" s="239"/>
      <c r="D20" s="71" t="s">
        <v>185</v>
      </c>
      <c r="E20" s="89">
        <v>6012201000</v>
      </c>
      <c r="F20" s="88" t="s">
        <v>186</v>
      </c>
      <c r="G20" s="71" t="s">
        <v>60</v>
      </c>
      <c r="H20" s="71" t="s">
        <v>77</v>
      </c>
      <c r="O20" s="2"/>
      <c r="P20" s="1"/>
    </row>
    <row r="21" spans="2:16" ht="45" customHeight="1" x14ac:dyDescent="0.2">
      <c r="B21" s="238" t="s">
        <v>187</v>
      </c>
      <c r="C21" s="239"/>
      <c r="D21" s="71" t="s">
        <v>188</v>
      </c>
      <c r="E21" s="89">
        <v>6012201000</v>
      </c>
      <c r="F21" s="88" t="s">
        <v>189</v>
      </c>
      <c r="G21" s="71" t="s">
        <v>60</v>
      </c>
      <c r="H21" s="71" t="s">
        <v>77</v>
      </c>
      <c r="O21" s="2"/>
      <c r="P21" s="1"/>
    </row>
    <row r="22" spans="2:16" ht="20.100000000000001" customHeight="1" x14ac:dyDescent="0.2">
      <c r="B22" s="238"/>
      <c r="C22" s="239"/>
      <c r="D22" s="71"/>
      <c r="E22" s="71"/>
      <c r="F22" s="88"/>
      <c r="G22" s="71"/>
      <c r="H22" s="71"/>
    </row>
    <row r="23" spans="2:16" ht="20.100000000000001" customHeight="1" x14ac:dyDescent="0.2">
      <c r="B23" s="238"/>
      <c r="C23" s="239"/>
      <c r="D23" s="71"/>
      <c r="E23" s="71"/>
      <c r="F23" s="88"/>
      <c r="G23" s="71"/>
      <c r="H23" s="71"/>
    </row>
    <row r="24" spans="2:16" ht="20.100000000000001" customHeight="1" x14ac:dyDescent="0.2">
      <c r="B24" s="238"/>
      <c r="C24" s="239"/>
      <c r="D24" s="71"/>
      <c r="E24" s="71"/>
      <c r="F24" s="88"/>
      <c r="G24" s="71"/>
      <c r="H24" s="71"/>
    </row>
    <row r="25" spans="2:16" ht="20.100000000000001" customHeight="1" x14ac:dyDescent="0.2">
      <c r="B25" s="238"/>
      <c r="C25" s="239"/>
      <c r="D25" s="71"/>
      <c r="E25" s="71"/>
      <c r="F25" s="88"/>
      <c r="G25" s="71"/>
      <c r="H25" s="71"/>
    </row>
  </sheetData>
  <mergeCells count="24">
    <mergeCell ref="B24:C24"/>
    <mergeCell ref="B25:C25"/>
    <mergeCell ref="B7:C7"/>
    <mergeCell ref="D7:H7"/>
    <mergeCell ref="B9:H9"/>
    <mergeCell ref="B12:C12"/>
    <mergeCell ref="B11:C11"/>
    <mergeCell ref="B10:H10"/>
    <mergeCell ref="B19:C19"/>
    <mergeCell ref="B13:C13"/>
    <mergeCell ref="B21:C21"/>
    <mergeCell ref="B20:C20"/>
    <mergeCell ref="B16:C16"/>
    <mergeCell ref="B17:C17"/>
    <mergeCell ref="B18:C18"/>
    <mergeCell ref="B14:C14"/>
    <mergeCell ref="B15:C15"/>
    <mergeCell ref="B23:C23"/>
    <mergeCell ref="B22:C22"/>
    <mergeCell ref="D2:G2"/>
    <mergeCell ref="D3:G3"/>
    <mergeCell ref="D4:G4"/>
    <mergeCell ref="D5:G5"/>
    <mergeCell ref="B2:C5"/>
  </mergeCells>
  <conditionalFormatting sqref="D11:D15">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D19:D24">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26:H65496 I14:N15 I22:N65496">
      <formula1>1</formula1>
      <formula2>5</formula2>
    </dataValidation>
  </dataValidations>
  <hyperlinks>
    <hyperlink ref="F13" r:id="rId1"/>
    <hyperlink ref="F16" r:id="rId2"/>
    <hyperlink ref="F17" r:id="rId3"/>
    <hyperlink ref="F18" r:id="rId4"/>
    <hyperlink ref="F19" r:id="rId5"/>
    <hyperlink ref="F20" r:id="rId6"/>
    <hyperlink ref="F21" r:id="rId7"/>
    <hyperlink ref="F14" r:id="rId8"/>
    <hyperlink ref="F15" r:id="rId9"/>
    <hyperlink ref="F12" r:id="rId10"/>
  </hyperlinks>
  <printOptions horizontalCentered="1"/>
  <pageMargins left="0.39370078740157483" right="0.39370078740157483" top="0.74803149606299213" bottom="0.74803149606299213" header="0.31496062992125984" footer="0.31496062992125984"/>
  <pageSetup paperSize="5" scale="88" fitToHeight="0" orientation="landscape" r:id="rId11"/>
  <headerFooter>
    <oddHeader>&amp;A</oddHeader>
  </headerFooter>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G12:G21 G22:G25</xm:sqref>
        </x14:dataValidation>
        <x14:dataValidation type="list" allowBlank="1" showInputMessage="1" showErrorMessage="1">
          <x14:formula1>
            <xm:f>'No tocar'!$K$5:$K$7</xm:f>
          </x14:formula1>
          <xm:sqref>H12:H21 H22:H25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0"/>
  <sheetViews>
    <sheetView showGridLines="0" topLeftCell="A16" zoomScale="70" zoomScaleNormal="70" workbookViewId="0">
      <selection activeCell="A23" sqref="A23:XFD2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5.5703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4"/>
      <c r="C2" s="227" t="s">
        <v>0</v>
      </c>
      <c r="D2" s="228"/>
      <c r="E2" s="228"/>
      <c r="F2" s="228"/>
      <c r="G2" s="41" t="str">
        <f>Proyecto!K2</f>
        <v>Código: GC-F-015</v>
      </c>
      <c r="H2" s="40"/>
    </row>
    <row r="3" spans="2:16" ht="23.25" customHeight="1" thickBot="1" x14ac:dyDescent="0.25">
      <c r="B3" s="36"/>
      <c r="C3" s="227" t="s">
        <v>2</v>
      </c>
      <c r="D3" s="228"/>
      <c r="E3" s="228"/>
      <c r="F3" s="228"/>
      <c r="G3" s="39" t="str">
        <f>Proyecto!K3</f>
        <v>Fecha: 17 de septiembre de 2014</v>
      </c>
      <c r="H3" s="40"/>
    </row>
    <row r="4" spans="2:16" ht="24" customHeight="1" thickBot="1" x14ac:dyDescent="0.25">
      <c r="B4" s="36"/>
      <c r="C4" s="227" t="s">
        <v>4</v>
      </c>
      <c r="D4" s="228"/>
      <c r="E4" s="228"/>
      <c r="F4" s="228"/>
      <c r="G4" s="39" t="str">
        <f>Proyecto!K4</f>
        <v>Versión 001</v>
      </c>
      <c r="H4" s="40"/>
    </row>
    <row r="5" spans="2:16" ht="22.5" customHeight="1" thickBot="1" x14ac:dyDescent="0.25">
      <c r="B5" s="38"/>
      <c r="C5" s="227" t="s">
        <v>6</v>
      </c>
      <c r="D5" s="228"/>
      <c r="E5" s="228"/>
      <c r="F5" s="228"/>
      <c r="G5" s="42" t="s">
        <v>80</v>
      </c>
      <c r="H5" s="40"/>
    </row>
    <row r="6" spans="2:16" ht="5.25" customHeight="1" x14ac:dyDescent="0.2">
      <c r="B6" s="15"/>
      <c r="C6" s="15"/>
      <c r="D6" s="15"/>
      <c r="E6" s="15"/>
      <c r="F6" s="15"/>
    </row>
    <row r="7" spans="2:16" ht="29.25" customHeight="1" x14ac:dyDescent="0.2">
      <c r="B7" s="53" t="s">
        <v>8</v>
      </c>
      <c r="C7" s="229" t="str">
        <f>Proyecto!$E$7</f>
        <v>Fortalecimiento de la justicia digital</v>
      </c>
      <c r="D7" s="230"/>
      <c r="E7" s="230"/>
      <c r="F7" s="230"/>
      <c r="G7" s="231"/>
      <c r="P7" s="1"/>
    </row>
    <row r="8" spans="2:16" ht="6.75" customHeight="1" x14ac:dyDescent="0.2">
      <c r="B8" s="5"/>
      <c r="C8" s="6"/>
      <c r="D8" s="6"/>
      <c r="E8" s="6"/>
      <c r="F8" s="6"/>
      <c r="P8" s="1"/>
    </row>
    <row r="9" spans="2:16" x14ac:dyDescent="0.2">
      <c r="B9" s="172"/>
      <c r="C9" s="172"/>
    </row>
    <row r="10" spans="2:16" ht="20.25" customHeight="1" x14ac:dyDescent="0.2">
      <c r="B10" s="259" t="s">
        <v>81</v>
      </c>
      <c r="C10" s="260"/>
      <c r="D10" s="260"/>
      <c r="E10" s="260"/>
      <c r="F10" s="260"/>
      <c r="G10" s="261"/>
    </row>
    <row r="11" spans="2:16" customFormat="1" ht="15" customHeight="1" x14ac:dyDescent="0.2"/>
    <row r="12" spans="2:16" ht="24.75" customHeight="1" x14ac:dyDescent="0.2">
      <c r="B12" s="54" t="s">
        <v>82</v>
      </c>
      <c r="C12" s="54" t="s">
        <v>83</v>
      </c>
      <c r="D12" s="54" t="s">
        <v>84</v>
      </c>
      <c r="E12" s="54" t="s">
        <v>85</v>
      </c>
      <c r="F12" s="54" t="s">
        <v>86</v>
      </c>
      <c r="G12" s="54" t="s">
        <v>87</v>
      </c>
    </row>
    <row r="13" spans="2:16" ht="83.25" customHeight="1" x14ac:dyDescent="0.2">
      <c r="B13" s="92" t="s">
        <v>249</v>
      </c>
      <c r="C13" s="71" t="s">
        <v>88</v>
      </c>
      <c r="D13" s="94" t="s">
        <v>199</v>
      </c>
      <c r="E13" s="71" t="s">
        <v>151</v>
      </c>
      <c r="F13" s="92" t="s">
        <v>250</v>
      </c>
      <c r="G13" s="94" t="s">
        <v>251</v>
      </c>
    </row>
    <row r="14" spans="2:16" ht="54" customHeight="1" x14ac:dyDescent="0.2">
      <c r="B14" s="92" t="s">
        <v>250</v>
      </c>
      <c r="C14" s="71" t="s">
        <v>137</v>
      </c>
      <c r="D14" s="94" t="s">
        <v>200</v>
      </c>
      <c r="E14" s="71" t="s">
        <v>89</v>
      </c>
      <c r="F14" s="71" t="s">
        <v>306</v>
      </c>
      <c r="G14" s="76" t="s">
        <v>209</v>
      </c>
    </row>
    <row r="15" spans="2:16" ht="54" customHeight="1" x14ac:dyDescent="0.2">
      <c r="B15" s="92" t="s">
        <v>250</v>
      </c>
      <c r="C15" s="71" t="s">
        <v>137</v>
      </c>
      <c r="D15" s="94" t="s">
        <v>201</v>
      </c>
      <c r="E15" s="71" t="s">
        <v>89</v>
      </c>
      <c r="F15" s="71" t="s">
        <v>252</v>
      </c>
      <c r="G15" s="76" t="s">
        <v>209</v>
      </c>
    </row>
    <row r="16" spans="2:16" ht="54" customHeight="1" x14ac:dyDescent="0.2">
      <c r="B16" s="71" t="s">
        <v>252</v>
      </c>
      <c r="C16" s="71" t="s">
        <v>88</v>
      </c>
      <c r="D16" s="94" t="s">
        <v>202</v>
      </c>
      <c r="E16" s="71" t="s">
        <v>89</v>
      </c>
      <c r="F16" s="93" t="s">
        <v>175</v>
      </c>
      <c r="G16" s="76" t="s">
        <v>208</v>
      </c>
    </row>
    <row r="17" spans="2:7" ht="68.25" customHeight="1" x14ac:dyDescent="0.2">
      <c r="B17" s="91" t="s">
        <v>175</v>
      </c>
      <c r="C17" s="71" t="s">
        <v>88</v>
      </c>
      <c r="D17" s="94" t="s">
        <v>203</v>
      </c>
      <c r="E17" s="71" t="s">
        <v>89</v>
      </c>
      <c r="F17" s="71" t="s">
        <v>212</v>
      </c>
      <c r="G17" s="76" t="s">
        <v>213</v>
      </c>
    </row>
    <row r="18" spans="2:7" ht="75" customHeight="1" x14ac:dyDescent="0.2">
      <c r="B18" s="91" t="s">
        <v>178</v>
      </c>
      <c r="C18" s="71" t="s">
        <v>88</v>
      </c>
      <c r="D18" s="94" t="s">
        <v>204</v>
      </c>
      <c r="E18" s="71" t="s">
        <v>89</v>
      </c>
      <c r="F18" s="71" t="s">
        <v>210</v>
      </c>
      <c r="G18" s="76" t="s">
        <v>211</v>
      </c>
    </row>
    <row r="19" spans="2:7" ht="75" customHeight="1" x14ac:dyDescent="0.2">
      <c r="B19" s="91" t="s">
        <v>181</v>
      </c>
      <c r="C19" s="71" t="s">
        <v>88</v>
      </c>
      <c r="D19" s="94" t="s">
        <v>205</v>
      </c>
      <c r="E19" s="71" t="s">
        <v>89</v>
      </c>
      <c r="F19" s="71" t="s">
        <v>214</v>
      </c>
      <c r="G19" s="76" t="s">
        <v>208</v>
      </c>
    </row>
    <row r="20" spans="2:7" ht="75" customHeight="1" x14ac:dyDescent="0.2">
      <c r="B20" s="91" t="s">
        <v>184</v>
      </c>
      <c r="C20" s="71" t="s">
        <v>88</v>
      </c>
      <c r="D20" s="94" t="s">
        <v>206</v>
      </c>
      <c r="E20" s="71" t="s">
        <v>89</v>
      </c>
      <c r="F20" s="71" t="s">
        <v>215</v>
      </c>
      <c r="G20" s="76" t="s">
        <v>208</v>
      </c>
    </row>
    <row r="21" spans="2:7" ht="75" customHeight="1" x14ac:dyDescent="0.2">
      <c r="B21" s="91" t="s">
        <v>262</v>
      </c>
      <c r="C21" s="71" t="s">
        <v>88</v>
      </c>
      <c r="D21" s="94" t="s">
        <v>207</v>
      </c>
      <c r="E21" s="71" t="s">
        <v>89</v>
      </c>
      <c r="F21" s="71" t="s">
        <v>216</v>
      </c>
      <c r="G21" s="76" t="s">
        <v>208</v>
      </c>
    </row>
    <row r="22" spans="2:7" ht="54" customHeight="1" x14ac:dyDescent="0.2">
      <c r="B22" s="91" t="s">
        <v>190</v>
      </c>
      <c r="C22" s="93" t="s">
        <v>88</v>
      </c>
      <c r="D22" s="94" t="s">
        <v>202</v>
      </c>
      <c r="E22" s="71" t="s">
        <v>89</v>
      </c>
      <c r="F22" s="71" t="s">
        <v>175</v>
      </c>
      <c r="G22" s="76" t="s">
        <v>208</v>
      </c>
    </row>
    <row r="23" spans="2:7" ht="54" customHeight="1" x14ac:dyDescent="0.2">
      <c r="B23" s="91" t="s">
        <v>287</v>
      </c>
      <c r="C23" s="93" t="s">
        <v>88</v>
      </c>
      <c r="D23" s="94" t="s">
        <v>202</v>
      </c>
      <c r="E23" s="71" t="s">
        <v>89</v>
      </c>
      <c r="F23" s="71" t="s">
        <v>175</v>
      </c>
      <c r="G23" s="76" t="s">
        <v>208</v>
      </c>
    </row>
    <row r="24" spans="2:7" ht="54" customHeight="1" x14ac:dyDescent="0.2">
      <c r="B24" s="64"/>
      <c r="C24" s="52"/>
      <c r="D24" s="52"/>
      <c r="E24" s="59"/>
      <c r="F24" s="52"/>
      <c r="G24" s="59"/>
    </row>
    <row r="25" spans="2:7" ht="54" customHeight="1" x14ac:dyDescent="0.2">
      <c r="B25" s="61"/>
      <c r="C25" s="52"/>
      <c r="D25" s="52"/>
      <c r="E25" s="59"/>
      <c r="F25" s="52"/>
      <c r="G25" s="59"/>
    </row>
    <row r="26" spans="2:7" ht="54" customHeight="1" x14ac:dyDescent="0.2">
      <c r="B26" s="62"/>
      <c r="C26" s="52"/>
      <c r="D26" s="52"/>
      <c r="E26" s="59"/>
      <c r="F26" s="52"/>
      <c r="G26" s="59"/>
    </row>
    <row r="27" spans="2:7" ht="54" customHeight="1" x14ac:dyDescent="0.2">
      <c r="B27" s="61"/>
      <c r="C27" s="52"/>
      <c r="D27" s="52"/>
      <c r="E27" s="59"/>
      <c r="F27" s="52"/>
      <c r="G27" s="59"/>
    </row>
    <row r="28" spans="2:7" ht="54" customHeight="1" x14ac:dyDescent="0.2">
      <c r="B28" s="61"/>
      <c r="C28" s="52"/>
      <c r="D28" s="52"/>
      <c r="E28" s="59"/>
      <c r="F28" s="52"/>
      <c r="G28" s="59"/>
    </row>
    <row r="29" spans="2:7" ht="54" customHeight="1" x14ac:dyDescent="0.2">
      <c r="B29" s="61"/>
      <c r="C29" s="52"/>
      <c r="D29" s="52"/>
      <c r="E29" s="59"/>
      <c r="F29" s="52"/>
      <c r="G29" s="59"/>
    </row>
    <row r="30" spans="2:7" ht="54" customHeight="1" x14ac:dyDescent="0.2">
      <c r="B30" s="62"/>
      <c r="C30" s="52"/>
      <c r="D30" s="52"/>
      <c r="E30" s="59"/>
      <c r="F30" s="52"/>
      <c r="G30" s="59"/>
    </row>
  </sheetData>
  <mergeCells count="7">
    <mergeCell ref="B10:G10"/>
    <mergeCell ref="B9:C9"/>
    <mergeCell ref="C2:F2"/>
    <mergeCell ref="C3:F3"/>
    <mergeCell ref="C4:F4"/>
    <mergeCell ref="C5:F5"/>
    <mergeCell ref="C7:G7"/>
  </mergeCells>
  <dataValidations count="1">
    <dataValidation type="whole" allowBlank="1" showInputMessage="1" showErrorMessage="1" sqref="E9 E31:E65506 G11 G9 G31:G65506 H9:N65506">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E13:E30</xm:sqref>
        </x14:dataValidation>
        <x14:dataValidation type="list" allowBlank="1" showInputMessage="1" showErrorMessage="1">
          <x14:formula1>
            <xm:f>'No tocar'!$O$5:$O$11</xm:f>
          </x14:formula1>
          <xm:sqref>C13:C30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W20"/>
  <sheetViews>
    <sheetView showGridLines="0" topLeftCell="H15" zoomScale="110" zoomScaleNormal="110" workbookViewId="0">
      <selection activeCell="AC27" sqref="AC27"/>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4"/>
      <c r="C2" s="227" t="s">
        <v>0</v>
      </c>
      <c r="D2" s="228"/>
      <c r="E2" s="228"/>
      <c r="F2" s="228"/>
      <c r="G2" s="218" t="str">
        <f>Proyecto!K2</f>
        <v>Código: GC-F-015</v>
      </c>
      <c r="H2" s="220"/>
      <c r="K2" s="4"/>
      <c r="L2" s="4"/>
      <c r="M2" s="8"/>
    </row>
    <row r="3" spans="2:23" ht="23.25" customHeight="1" thickBot="1" x14ac:dyDescent="0.25">
      <c r="B3" s="36"/>
      <c r="C3" s="227" t="s">
        <v>2</v>
      </c>
      <c r="D3" s="228"/>
      <c r="E3" s="228"/>
      <c r="F3" s="228"/>
      <c r="G3" s="221" t="str">
        <f>Proyecto!K3</f>
        <v>Fecha: 17 de septiembre de 2014</v>
      </c>
      <c r="H3" s="223"/>
      <c r="K3" s="4"/>
      <c r="L3" s="4"/>
      <c r="M3" s="8"/>
    </row>
    <row r="4" spans="2:23" ht="24" customHeight="1" thickBot="1" x14ac:dyDescent="0.25">
      <c r="B4" s="36"/>
      <c r="C4" s="227" t="s">
        <v>4</v>
      </c>
      <c r="D4" s="228"/>
      <c r="E4" s="228"/>
      <c r="F4" s="228"/>
      <c r="G4" s="224" t="str">
        <f>Proyecto!K4</f>
        <v>Versión 001</v>
      </c>
      <c r="H4" s="226"/>
      <c r="M4" s="8"/>
    </row>
    <row r="5" spans="2:23" ht="22.5" customHeight="1" thickBot="1" x14ac:dyDescent="0.25">
      <c r="B5" s="38"/>
      <c r="C5" s="227" t="s">
        <v>6</v>
      </c>
      <c r="D5" s="228"/>
      <c r="E5" s="228"/>
      <c r="F5" s="228"/>
      <c r="G5" s="221" t="s">
        <v>90</v>
      </c>
      <c r="H5" s="223"/>
    </row>
    <row r="6" spans="2:23" ht="5.25" customHeight="1" x14ac:dyDescent="0.2">
      <c r="B6" s="15"/>
      <c r="C6" s="15"/>
      <c r="D6" s="15"/>
      <c r="E6" s="15"/>
      <c r="F6" s="15"/>
      <c r="G6" s="15"/>
      <c r="H6" s="15"/>
    </row>
    <row r="7" spans="2:23" ht="29.25" customHeight="1" x14ac:dyDescent="0.2">
      <c r="B7" s="14" t="s">
        <v>8</v>
      </c>
      <c r="C7" s="193" t="str">
        <f>Proyecto!$E$7</f>
        <v>Fortalecimiento de la justicia digital</v>
      </c>
      <c r="D7" s="193"/>
      <c r="E7" s="193"/>
      <c r="F7" s="193"/>
      <c r="G7" s="193"/>
      <c r="H7" s="193"/>
      <c r="W7" s="1"/>
    </row>
    <row r="9" spans="2:23" ht="15" customHeight="1" x14ac:dyDescent="0.2">
      <c r="B9" s="210" t="s">
        <v>91</v>
      </c>
      <c r="C9" s="210"/>
      <c r="D9" s="210"/>
      <c r="E9" s="210"/>
      <c r="F9" s="210"/>
      <c r="G9" s="210"/>
      <c r="H9" s="210"/>
    </row>
    <row r="10" spans="2:23" customFormat="1" ht="15" customHeight="1" x14ac:dyDescent="0.2"/>
    <row r="11" spans="2:23" ht="33.75" customHeight="1" x14ac:dyDescent="0.2">
      <c r="B11" s="207" t="s">
        <v>92</v>
      </c>
      <c r="C11" s="207"/>
      <c r="D11" s="54" t="s">
        <v>93</v>
      </c>
      <c r="E11" s="54" t="s">
        <v>94</v>
      </c>
      <c r="F11" s="54" t="s">
        <v>95</v>
      </c>
      <c r="G11" s="54" t="s">
        <v>96</v>
      </c>
      <c r="H11" s="54" t="s">
        <v>97</v>
      </c>
    </row>
    <row r="12" spans="2:23" ht="36" customHeight="1" x14ac:dyDescent="0.2">
      <c r="B12" s="211" t="s">
        <v>290</v>
      </c>
      <c r="C12" s="211"/>
      <c r="D12" s="71" t="s">
        <v>253</v>
      </c>
      <c r="E12" s="71" t="s">
        <v>157</v>
      </c>
      <c r="F12" s="76" t="s">
        <v>296</v>
      </c>
      <c r="G12" s="98">
        <v>44988</v>
      </c>
      <c r="H12" s="71" t="s">
        <v>217</v>
      </c>
    </row>
    <row r="13" spans="2:23" ht="36" customHeight="1" x14ac:dyDescent="0.2">
      <c r="B13" s="211" t="s">
        <v>227</v>
      </c>
      <c r="C13" s="211"/>
      <c r="D13" s="71" t="s">
        <v>254</v>
      </c>
      <c r="E13" s="71" t="s">
        <v>292</v>
      </c>
      <c r="F13" s="76" t="s">
        <v>297</v>
      </c>
      <c r="G13" s="98">
        <v>45016</v>
      </c>
      <c r="H13" s="71" t="s">
        <v>307</v>
      </c>
    </row>
    <row r="14" spans="2:23" ht="36" customHeight="1" x14ac:dyDescent="0.2">
      <c r="B14" s="211" t="s">
        <v>229</v>
      </c>
      <c r="C14" s="211"/>
      <c r="D14" s="71" t="s">
        <v>255</v>
      </c>
      <c r="E14" s="71" t="s">
        <v>291</v>
      </c>
      <c r="F14" s="76" t="s">
        <v>298</v>
      </c>
      <c r="G14" s="98">
        <v>45030</v>
      </c>
      <c r="H14" s="71" t="s">
        <v>308</v>
      </c>
    </row>
    <row r="15" spans="2:23" ht="36" customHeight="1" x14ac:dyDescent="0.2">
      <c r="B15" s="211" t="s">
        <v>194</v>
      </c>
      <c r="C15" s="211"/>
      <c r="D15" s="71" t="s">
        <v>256</v>
      </c>
      <c r="E15" s="71" t="s">
        <v>293</v>
      </c>
      <c r="F15" s="76" t="s">
        <v>299</v>
      </c>
      <c r="G15" s="98">
        <v>45093</v>
      </c>
      <c r="H15" s="71" t="s">
        <v>309</v>
      </c>
    </row>
    <row r="16" spans="2:23" ht="36" customHeight="1" x14ac:dyDescent="0.2">
      <c r="B16" s="211" t="s">
        <v>195</v>
      </c>
      <c r="C16" s="211"/>
      <c r="D16" s="71" t="s">
        <v>257</v>
      </c>
      <c r="E16" s="71" t="s">
        <v>294</v>
      </c>
      <c r="F16" s="76" t="s">
        <v>299</v>
      </c>
      <c r="G16" s="98">
        <v>45226</v>
      </c>
      <c r="H16" s="71" t="s">
        <v>309</v>
      </c>
    </row>
    <row r="17" spans="2:8" ht="36" customHeight="1" x14ac:dyDescent="0.2">
      <c r="B17" s="211" t="s">
        <v>228</v>
      </c>
      <c r="C17" s="211"/>
      <c r="D17" s="71" t="s">
        <v>258</v>
      </c>
      <c r="E17" s="71" t="s">
        <v>157</v>
      </c>
      <c r="F17" s="76" t="s">
        <v>300</v>
      </c>
      <c r="G17" s="98">
        <v>45107</v>
      </c>
      <c r="H17" s="71" t="s">
        <v>237</v>
      </c>
    </row>
    <row r="18" spans="2:8" ht="36" customHeight="1" x14ac:dyDescent="0.2">
      <c r="B18" s="211" t="s">
        <v>196</v>
      </c>
      <c r="C18" s="211"/>
      <c r="D18" s="71" t="s">
        <v>259</v>
      </c>
      <c r="E18" s="71" t="s">
        <v>157</v>
      </c>
      <c r="F18" s="76" t="s">
        <v>301</v>
      </c>
      <c r="G18" s="98">
        <v>45107</v>
      </c>
      <c r="H18" s="71" t="s">
        <v>219</v>
      </c>
    </row>
    <row r="19" spans="2:8" ht="36" customHeight="1" x14ac:dyDescent="0.2">
      <c r="B19" s="211" t="s">
        <v>263</v>
      </c>
      <c r="C19" s="211"/>
      <c r="D19" s="71" t="s">
        <v>260</v>
      </c>
      <c r="E19" s="71" t="s">
        <v>295</v>
      </c>
      <c r="F19" s="76" t="s">
        <v>302</v>
      </c>
      <c r="G19" s="98">
        <v>45289</v>
      </c>
      <c r="H19" s="71" t="s">
        <v>310</v>
      </c>
    </row>
    <row r="20" spans="2:8" ht="36" customHeight="1" x14ac:dyDescent="0.2">
      <c r="B20" s="211" t="s">
        <v>264</v>
      </c>
      <c r="C20" s="211"/>
      <c r="D20" s="71" t="s">
        <v>261</v>
      </c>
      <c r="E20" s="71" t="s">
        <v>295</v>
      </c>
      <c r="F20" s="76" t="s">
        <v>303</v>
      </c>
      <c r="G20" s="98">
        <v>45289</v>
      </c>
      <c r="H20" s="71" t="s">
        <v>220</v>
      </c>
    </row>
  </sheetData>
  <mergeCells count="20">
    <mergeCell ref="C7:H7"/>
    <mergeCell ref="C2:F2"/>
    <mergeCell ref="G2:H2"/>
    <mergeCell ref="C3:F3"/>
    <mergeCell ref="G3:H3"/>
    <mergeCell ref="C4:F4"/>
    <mergeCell ref="G4:H4"/>
    <mergeCell ref="C5:F5"/>
    <mergeCell ref="G5:H5"/>
    <mergeCell ref="B9:H9"/>
    <mergeCell ref="B11:C11"/>
    <mergeCell ref="B18:C18"/>
    <mergeCell ref="B19:C19"/>
    <mergeCell ref="B20:C20"/>
    <mergeCell ref="B13:C13"/>
    <mergeCell ref="B15:C15"/>
    <mergeCell ref="B16:C16"/>
    <mergeCell ref="B12:C12"/>
    <mergeCell ref="B17:C17"/>
    <mergeCell ref="B14:C14"/>
  </mergeCells>
  <conditionalFormatting sqref="E12:E20">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8:G8 F21:G65497 O8:U65497 I8:M6549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Versión actualizada de acuerdo por lo reportado por el ingeniero Iván</Comentarios>
    <Fase xmlns="ff8e3638-9d45-4162-afb4-6d390653d547">a. Ficha Téncnica</Fase>
    <AverageRating xmlns="http://schemas.microsoft.com/sharepoint/v3" xsi:nil="true"/>
  </documentManagement>
</p: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F7F7D295-D0EA-4727-A480-53B4CC738C7C}">
  <ds:schemaRefs>
    <ds:schemaRef ds:uri="http://schemas.microsoft.com/office/2006/metadata/customXsn"/>
  </ds:schemaRefs>
</ds:datastoreItem>
</file>

<file path=customXml/itemProps4.xml><?xml version="1.0" encoding="utf-8"?>
<ds:datastoreItem xmlns:ds="http://schemas.openxmlformats.org/officeDocument/2006/customXml" ds:itemID="{98244B46-9930-4BF7-9379-60B8104999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56F663F-C97A-4EB9-BB91-D07238D391E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EDT_05</dc:title>
  <dc:subject/>
  <dc:creator>Bibiana Coy Paez</dc:creator>
  <cp:keywords>Despacho</cp:keywords>
  <dc:description/>
  <cp:lastModifiedBy>Bibiana Coy Paez</cp:lastModifiedBy>
  <cp:revision/>
  <dcterms:created xsi:type="dcterms:W3CDTF">2009-01-14T13:57:13Z</dcterms:created>
  <dcterms:modified xsi:type="dcterms:W3CDTF">2024-08-01T01:15:09Z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20240731201507350</vt:lpwstr>
  </property>
</Properties>
</file>