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0490" windowHeight="702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Actividades'!$C$9:$IV$15</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Interesados!$B$2:$H$22</definedName>
    <definedName name="_xlnm.Print_Area" localSheetId="7">'Plan de comunicaciones'!$B$2:$H$19</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2" i="11" l="1"/>
  <c r="M10" i="11"/>
  <c r="AK12" i="11" l="1"/>
  <c r="V12" i="11" l="1"/>
  <c r="U12" i="11"/>
  <c r="T12" i="11"/>
  <c r="O12" i="11"/>
  <c r="N12" i="11"/>
  <c r="AJ12" i="11" l="1"/>
  <c r="AJ13" i="11" s="1"/>
  <c r="AJ11" i="11"/>
  <c r="AJ10" i="11"/>
  <c r="O13" i="11" l="1"/>
  <c r="P13" i="11"/>
  <c r="Q13" i="11"/>
  <c r="R13" i="11"/>
  <c r="S13" i="11"/>
  <c r="T13" i="11"/>
  <c r="U13" i="11"/>
  <c r="V13" i="11"/>
  <c r="W13" i="11"/>
  <c r="X13" i="11"/>
  <c r="Y13" i="11"/>
  <c r="Z13" i="11"/>
  <c r="AA13" i="11"/>
  <c r="AB13" i="11"/>
  <c r="AC13" i="11"/>
  <c r="AD13" i="11"/>
  <c r="AE13" i="11"/>
  <c r="AF13" i="11"/>
  <c r="AG13" i="11"/>
  <c r="AH13" i="11"/>
  <c r="AI13" i="11"/>
  <c r="N13" i="11"/>
  <c r="M11" i="11" l="1"/>
  <c r="J11" i="11"/>
  <c r="J12" i="11"/>
  <c r="J10" i="11"/>
  <c r="B14" i="16"/>
  <c r="B17" i="16"/>
  <c r="B16" i="16"/>
  <c r="B15" i="16"/>
  <c r="D7" i="9"/>
  <c r="F13"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3"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<sst xmlns="http://schemas.openxmlformats.org/spreadsheetml/2006/main" count="397" uniqueCount="249">
  <si>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</si>
  <si>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</si>
  <si>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</si>
  <si>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</si>
  <si>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</si>
  <si>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</si>
  <si>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</si>
  <si>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</si>
  <si>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</si>
  <si>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</si>
  <si>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</si>
  <si>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</si>
  <si>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</si>
  <si>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</si>
  <si>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</si>
  <si>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</si>
  <si>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</si>
  <si>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</si>
  <si>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</si>
  <si>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</si>
  <si>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</si>
  <si>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</si>
  <si>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</si>
  <si>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</si>
  <si>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</si>
  <si>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</si>
  <si>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</si>
  <si>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</si>
  <si>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</si>
  <si>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</si>
  <si>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</si>
  <si>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</si>
  <si>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</si>
  <si>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</si>
  <si>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</si>
  <si>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</si>
  <si>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</si>
  <si>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</si>
  <si>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</si>
  <si>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</si>
  <si>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</si>
  <si>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</si>
  <si>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</si>
  <si>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</si>
  <si>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</si>
  <si>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</si>
  <si>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</si>
  <si>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</si>
  <si>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</si>
  <si>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</si>
  <si>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</si>
  <si>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</si>
  <si>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</si>
  <si>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</si>
  <si>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</si>
  <si>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</si>
  <si>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</si>
  <si>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</si>
  <si>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</si>
  <si>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</si>
  <si>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</si>
  <si>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</si>
  <si>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</si>
  <si>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</si>
  <si>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</si>
  <si>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</si>
  <si>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</si>
  <si>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</si>
  <si>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</si>
  <si>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</si>
  <si>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</si>
  <si>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</si>
  <si>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</si>
  <si>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</si>
  <si>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</si>
  <si>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</si>
  <si>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</si>
  <si>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</si>
  <si>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</si>
  <si>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</si>
  <si>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</si>
  <si>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</si>
  <si>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</si>
  <si>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</si>
  <si>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</si>
  <si>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</si>
  <si>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</si>
  <si>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</si>
  <si>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</si>
  <si>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</si>
  <si>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</si>
  <si>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</si>
  <si>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</si>
  <si>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</si>
  <si>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</si>
  <si>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</si>
  <si>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</si>
  <si>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</si>
  <si>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</si>
  <si>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</si>
  <si>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</si>
  <si>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</si>
  <si>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</si>
  <si>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</si>
  <si>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</si>
  <si>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</si>
  <si>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</si>
  <si>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</si>
  <si>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</si>
  <si>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</si>
  <si>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</si>
  <si>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</si>
  <si>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</si>
  <si>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</si>
  <si>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</si>
  <si>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</si>
  <si>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</si>
  <si>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</si>
  <si>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</si>
  <si>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</si>
  <si>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</si>
  <si>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</si>
  <si>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</si>
  <si>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</si>
  <si>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</si>
  <si>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</si>
  <si>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</si>
  <si>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</si>
  <si>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</si>
  <si>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</si>
  <si>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</si>
  <si>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</si>
  <si>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</si>
  <si>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</si>
  <si>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</si>
  <si>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</si>
  <si>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</si>
  <si>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</si>
  <si>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</si>
  <si>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</si>
  <si>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</si>
  <si>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</si>
  <si>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</si>
  <si>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</si>
  <si>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</si>
  <si>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</si>
  <si>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</si>
  <si>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</si>
  <si>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</si>
  <si>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</si>
  <si>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</si>
  <si>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</si>
  <si>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</si>
  <si>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</si>
  <si>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</si>
  <si>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</si>
  <si>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</si>
  <si>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</si>
  <si>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</si>
  <si>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</si>
  <si>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</si>
  <si>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</si>
  <si>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Promoción de la Responsabilidad Social Empresarial y la Sostenibilidad Empresarial con énfasis en las PYMES.</t>
  </si>
  <si>
    <t>Promover la implementación de políticas y lineamientos encaminados a la responsabilidad, emprendimiento y la innovación desde una perspectiva social para incentivar el bienestar de los empleados y el desarrollo sostenible de los colombianos.</t>
  </si>
  <si>
    <t>Promover la responsabilidad social empresarial y la sostenibilidad en las empresas, con especial énfasis en las PYMES en todas las regiones del país, y fomentar   buenas prácticas empresariales en materia de buen gobierno corporativo, contribuyendo a la competitividad, sostenibilidad e inclusión.</t>
  </si>
  <si>
    <t>Crear un marco de lineamientos de buenas prácticas de responsabilidad social empresarial y sostenibilidad.</t>
  </si>
  <si>
    <t>Desarrollo y preparación de la implementación del cuestionario a un formato estandarizado en el aplicativo STORM</t>
  </si>
  <si>
    <t>Definir contenido  y fechas de una mesa de trabajo  con diferentes actores nacionales e internacionales para intercambio y seguimiento de mejores prácticas empresariales internacionales parametrizadas por sector y región.</t>
  </si>
  <si>
    <t>Estudios y diagnóstico de buenas prácticas nacionales e internacionales</t>
  </si>
  <si>
    <t>Coordinador del Grupo de Supervisión de Sociedades BIC,
Coordinador del Grupo de Informes Empresariales</t>
  </si>
  <si>
    <t>Coordinador del Grupo de Supervisión de Sociedades BIC,
Coordinador del Grupo de Estudios Empresariales</t>
  </si>
  <si>
    <t>Coordinador del Grupo de Supervisión de Sociedades BIC,
Coordinador Grupo de Análisis y Regulación Contable</t>
  </si>
  <si>
    <t>Superintendente Delegado de Asuntos Económicos y Societarios</t>
  </si>
  <si>
    <t>Coordinador Grupo de Supervisión de Sociedades BIC,
 Coordinador Grupo de Estudios Empresariales, 
Coordinador Grupo de Análisis y Regulación Contable,
 Coordinadora Grupo de Informes Empresariales</t>
  </si>
  <si>
    <t>Limitaciones de orden legal</t>
  </si>
  <si>
    <t>Coordinador Grupo de Supervisión de Sociedades BIC</t>
  </si>
  <si>
    <t xml:space="preserve">Billy Escobar Pérez </t>
  </si>
  <si>
    <t>Mery Angelica Mantilla</t>
  </si>
  <si>
    <t>Juan David Soler</t>
  </si>
  <si>
    <t>Amanda Fernandez</t>
  </si>
  <si>
    <t>Mauricio Español</t>
  </si>
  <si>
    <t>Douglas Ballesteros</t>
  </si>
  <si>
    <t>Director de Cumplimiento</t>
  </si>
  <si>
    <t xml:space="preserve">
Coordinador Grupo de Estudios Empresariales 
</t>
  </si>
  <si>
    <t>No aplica</t>
  </si>
  <si>
    <t>Según requerimiento y de acuerdo al cronograma de trabajo</t>
  </si>
  <si>
    <t>Promover la responsabilidad social empresarial y la sostenibilidad en las empresas, con especial énfasis en las PYMES en todas las regiones del país</t>
  </si>
  <si>
    <t>Fomentar la presentación de reportes que permitan a través de indicadores cualitativos y cuantitativos la gestión realizada por los supervisados.</t>
  </si>
  <si>
    <t>Superintendente de Sociedades</t>
  </si>
  <si>
    <t>El Patrocinador asignará un Gerente de proyecto, quien liderará el proyecto.</t>
  </si>
  <si>
    <t>Coordinará que las actividades programadas se ejecuten en los plazos definidos.</t>
  </si>
  <si>
    <t>El Gerente de Proyecto liderará la ejecución y seguimiento del proyecto. Tomará decisiones respecto a la operación y ejecución del proyecto. Debe tener una comunicación asertiva y manejo eficiente del tiempo.</t>
  </si>
  <si>
    <t>Encargados de ejecutar las actividades programadas en los plazos definidos.</t>
  </si>
  <si>
    <t>BEscobar@supersociedades.gov.co</t>
  </si>
  <si>
    <t>mmantilla@supersociedades.gov.co</t>
  </si>
  <si>
    <t>Coordinador Análisis y Regulación Contable</t>
  </si>
  <si>
    <t>mespañol@supersociedades.gov.co</t>
  </si>
  <si>
    <t>Coordinador Grupo de Informes Empresariales</t>
  </si>
  <si>
    <t>amandaf@supersociedades.gov.co</t>
  </si>
  <si>
    <t>juanSP@SUPERSOCIEDADES.GOV.CO</t>
  </si>
  <si>
    <t>DBallesteros@SUPERSOCIEDADES.GOV.CO</t>
  </si>
  <si>
    <r>
      <t xml:space="preserve">Superintendente de Sociedades
</t>
    </r>
    <r>
      <rPr>
        <b/>
        <sz val="12"/>
        <rFont val="Calibri Light"/>
        <family val="2"/>
      </rPr>
      <t>Patrocinador</t>
    </r>
  </si>
  <si>
    <t>Reporta Información sobre gestión y avance de entregables del proyecto</t>
  </si>
  <si>
    <r>
      <t xml:space="preserve">Superintendente Delegado de Asuntos Económicos y Societarios
</t>
    </r>
    <r>
      <rPr>
        <b/>
        <sz val="12"/>
        <rFont val="Calibri Light"/>
        <family val="2"/>
      </rPr>
      <t>Gerente del Proyecto</t>
    </r>
  </si>
  <si>
    <t xml:space="preserve">Correo y presentación de avances </t>
  </si>
  <si>
    <t>Coordinar las actividades para el desarrollo del Proyecto.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</si>
  <si>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</si>
  <si>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</si>
  <si>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 xml:space="preserve">Falla tecnológica, ransomware, indisponibilidad de servicios tecnológicos. </t>
  </si>
  <si>
    <t>Tener backups de todas las tareas realizadas.
Seguir todos los protocolos de seguridad establecidos por la entidad.</t>
  </si>
  <si>
    <t>Versión de prueba del nuevo formato de cuestionario</t>
  </si>
  <si>
    <t>1. Ajustes al marco normativo de la Entidad en materia de sociedades BIC
2. Estructurar y poner en marcha un programa educativo por medio del cual se traslade el conocimiento del objetivo propuesto.
3. Hacer uso de las metodologías y lineamientos dados por otras entidades y por el gobierno.
4. Permanente interacción con el sector privado y académico, u organismos internacionales.</t>
  </si>
  <si>
    <t>El proyecto inicia definiendo cuales son las mejores prácticas empresariales, en materia de  responsabilidad social empresarial y los Criterios ASG (Ambiental, Social y Gobernanza) con el fin de definir pautas de supervisión que se ajusten a estos criterios, así como documentos, guías y diferentes insumos que le permitan a los supervisados conocer la política de supervisión de esta entidad.</t>
  </si>
  <si>
    <t>Los criterios de aceptación de los productos esta dado en términos de cumplimiento de los plazos previstos en el EDT y del cumplimiento de los atributos de calidad definidos por el Gerente del Proyecto durante su ejecución.</t>
  </si>
  <si>
    <r>
      <t xml:space="preserve">Coordinador Grupo de Supervisión de Sociedades BIC
</t>
    </r>
    <r>
      <rPr>
        <b/>
        <sz val="12"/>
        <rFont val="Calibri Light"/>
        <family val="2"/>
      </rPr>
      <t xml:space="preserve">
Líder Técnico</t>
    </r>
  </si>
  <si>
    <t>Correos Electrónicos e Informes (si aplica)</t>
  </si>
  <si>
    <t>Seguimiento y necesidades del proyecto que requieren intervención por parte del Superintendente Delegado de Asuntos Económicos y Societarios</t>
  </si>
  <si>
    <r>
      <t xml:space="preserve">Director de Cumplimiento
Director Información Empresarial y Estudios Económicos Contables
</t>
    </r>
    <r>
      <rPr>
        <b/>
        <sz val="12"/>
        <rFont val="Calibri Light"/>
        <family val="2"/>
      </rPr>
      <t>Líder Funcional</t>
    </r>
  </si>
  <si>
    <t xml:space="preserve">Correo presentación de avances </t>
  </si>
  <si>
    <t>Avances del proyecto, junto con los productos resultantes de la gestión realizada</t>
  </si>
  <si>
    <r>
      <t xml:space="preserve">Coordinador Grupo de Supervisión de Sociedades BIC,
 Coordinador Grupo de Estudios Empresariales, 
Coordinador Grupo de Análisis y Regulación Contable,
 Coordinadora Grupo de Informes Empresariales
</t>
    </r>
    <r>
      <rPr>
        <b/>
        <sz val="12"/>
        <rFont val="Calibri Light"/>
        <family val="2"/>
      </rPr>
      <t>Líder Técnico</t>
    </r>
  </si>
  <si>
    <t xml:space="preserve"> Director de Cumplimiento
Director Información Empresarial y Estudios Económicos Contables</t>
  </si>
  <si>
    <t>% ejecutado</t>
  </si>
  <si>
    <t>% programado</t>
  </si>
  <si>
    <t>A FEBRERO</t>
  </si>
  <si>
    <t>MARZO</t>
  </si>
  <si>
    <t>ABRIL</t>
  </si>
  <si>
    <t>MAYO</t>
  </si>
  <si>
    <t>JUNIO</t>
  </si>
  <si>
    <t>JULIO</t>
  </si>
  <si>
    <t>AGOSTO</t>
  </si>
  <si>
    <t>SEPTIEMBRE</t>
  </si>
  <si>
    <t>OCTUBRE</t>
  </si>
  <si>
    <t>NOVIEMBRE</t>
  </si>
  <si>
    <t>DICIEMBRE</t>
  </si>
  <si>
    <t>Aliado Académico</t>
  </si>
  <si>
    <t>Basado en los resultados del diagnostico se presentará una propuesta para modificar el informe 42 con un enfoque sobre practicas de responsabilidad social empresarial, sostenibilidad y gobierno corporativo por parte de las sociedades vigiladas.</t>
  </si>
  <si>
    <t>1. Basado en los resultados del diagnostico se presentará una propuesta para modificar el informe 42 con un enfoque sobre practicas de responsabilidad social empresarial, sostenibilidad y gobierno corporativo por parte de las sociedades vigiladas.
2. Desarrollo e implementación del cuestionario a un formato estandarizado en el aplicativo STORM
3. Definir cronograma de cátedra en sostenibilidad y buenas prácticas con el fin de sensibilizar a los funcionarios en la misión estratégica, tanto a nivel central como regional
4. Borrador con política de supervisión de sociedades BIC de actualización
5. Jornada celebrada de mesas de trabajo</t>
  </si>
  <si>
    <t>Politica de Supervisión en materia de Sostenibilidad</t>
  </si>
  <si>
    <t>Jorge Eduardo Cabrera Jaramillo</t>
  </si>
  <si>
    <t>ECabrera@SUPERSOCIEDADES.GOV.CO</t>
  </si>
  <si>
    <t>Carlos Iván Romero Bateman</t>
  </si>
  <si>
    <t>Director Información Empresarial y Estudios Economicos Contables</t>
  </si>
  <si>
    <t>CarlosR@SUPERSOCIEDADES.GOV.CO</t>
  </si>
  <si>
    <t>22 de noviembre de 2023</t>
  </si>
  <si>
    <r>
      <rPr>
        <b/>
        <sz val="12"/>
        <color rgb="FF0000FF"/>
        <rFont val="Calibri Light"/>
        <family val="2"/>
      </rPr>
      <t>Julio:</t>
    </r>
    <r>
      <rPr>
        <sz val="12"/>
        <color rgb="FF0000FF"/>
        <rFont val="Calibri Light"/>
        <family val="2"/>
      </rPr>
      <t xml:space="preserve"> Se inició estudio de cómo debería prepararse el nuevo formato utilizando como base los antecedentes de la encuesta de sostenibilidad y los informes 42 y 67. Estos se enviaron a la Delegatura para su remisión a los expertos que confirmaran las mesas de trabajo cuyo criterio se usará para preparar el nuevo informe.
</t>
    </r>
    <r>
      <rPr>
        <b/>
        <sz val="12"/>
        <color rgb="FF0000FF"/>
        <rFont val="Calibri Light"/>
        <family val="2"/>
      </rPr>
      <t>Agosto:</t>
    </r>
    <r>
      <rPr>
        <sz val="12"/>
        <color rgb="FF0000FF"/>
        <rFont val="Calibri Light"/>
        <family val="2"/>
      </rPr>
      <t xml:space="preserve"> Se enviaron correos el día 23 de agosto con la versión anterior del Informe 42 “Prácticas Empresariales" a los Expertos con instrucciones a tener en cuenta para la nueva versión. 
</t>
    </r>
    <r>
      <rPr>
        <b/>
        <sz val="12"/>
        <color rgb="FF0000FF"/>
        <rFont val="Calibri Light"/>
        <family val="2"/>
      </rPr>
      <t xml:space="preserve">Septiembre: </t>
    </r>
    <r>
      <rPr>
        <sz val="12"/>
        <color rgb="FF0000FF"/>
        <rFont val="Calibri Light"/>
        <family val="2"/>
      </rPr>
      <t xml:space="preserve">Durante las mesas de trabajo celebradas, los expertos invitados presentaron sus conclusiones sobre el material presentado, así como los elementos de información financiera y no financiera que debían ser incluidos en las nuevas herramientas a desarrollar por la Superintendencia de Sociedades. 
En grupo primario de la Delegatura el 27 de septiembre se indicó por parte del Grupo de Estudios Empresariales que se realizará una reunión con la Dirección de Cumplimiento y la Dirección de Informes Empresariales para definir si este año se presenta un nuevo informe y el futuro del informe 42.
</t>
    </r>
    <r>
      <rPr>
        <b/>
        <sz val="12"/>
        <color rgb="FF0000FF"/>
        <rFont val="Calibri Light"/>
        <family val="2"/>
      </rPr>
      <t>Octubre</t>
    </r>
    <r>
      <rPr>
        <sz val="12"/>
        <color rgb="FF0000FF"/>
        <rFont val="Calibri Light"/>
        <family val="2"/>
      </rPr>
      <t xml:space="preserve">: El citado modelo será la versión de prueba, sin embargo, se aclara que conforme a los términos de redacción de la política (Cap. XV Circular Básica Jurídica), esta se empezará a ejercer a partir de 2025, por lo cual en el año 2024 se pedirá a través de formato de Forms Office.  
</t>
    </r>
    <r>
      <rPr>
        <b/>
        <sz val="12"/>
        <color rgb="FF0000FF"/>
        <rFont val="Calibri Light"/>
        <family val="2"/>
      </rPr>
      <t>Noviembre:</t>
    </r>
    <r>
      <rPr>
        <sz val="12"/>
        <color rgb="FF0000FF"/>
        <rFont val="Calibri Light"/>
        <family val="2"/>
      </rPr>
      <t xml:space="preserve"> En acta de Grupo Primario de la Delegatura de AES, del 24 de noviembre quedó estipulado que el informe se realizará mediante la herramienta Microsoft Forms para hacer el primer acercamiento relativo a la implementación del Capítulo XV a realizarse en el año 2024</t>
    </r>
    <r>
      <rPr>
        <b/>
        <sz val="12"/>
        <color rgb="FF0000FF"/>
        <rFont val="Calibri Light"/>
        <family val="2"/>
      </rPr>
      <t xml:space="preserve">.
</t>
    </r>
    <r>
      <rPr>
        <sz val="12"/>
        <color rgb="FF0000FF"/>
        <rFont val="Calibri Light"/>
        <family val="2"/>
      </rPr>
      <t>Se da cierre de la actividad en el mes de noviembre.</t>
    </r>
  </si>
  <si>
    <t>30 de noviembre de 2023</t>
  </si>
  <si>
    <r>
      <rPr>
        <b/>
        <sz val="12"/>
        <color rgb="FF0000FF"/>
        <rFont val="Calibri Light"/>
        <family val="2"/>
      </rPr>
      <t>Febrero:</t>
    </r>
    <r>
      <rPr>
        <sz val="12"/>
        <color rgb="FF0000FF"/>
        <rFont val="Calibri Light"/>
        <family val="2"/>
      </rPr>
      <t xml:space="preserve"> Se realizaron dos reuniones para efectuar el plan de trabajo con el aliado académico y en la segunda reunión se analizó  el Informe 42 con el Grupo de Estudios empresariales.
</t>
    </r>
    <r>
      <rPr>
        <b/>
        <sz val="12"/>
        <color rgb="FF0000FF"/>
        <rFont val="Calibri Light"/>
        <family val="2"/>
      </rPr>
      <t>Marzo</t>
    </r>
    <r>
      <rPr>
        <sz val="12"/>
        <color rgb="FF0000FF"/>
        <rFont val="Calibri Light"/>
        <family val="2"/>
      </rPr>
      <t xml:space="preserve">: Cuestionario de sostenibilidad preparado de acuerdo al diagnostico realizado por el Grupo de Estudios Empresariales y con acompañamiento del Grupo de Supervisión de Sociedades BIC, para enviar a 33.000 sociedades.
</t>
    </r>
    <r>
      <rPr>
        <b/>
        <sz val="12"/>
        <color rgb="FF0000FF"/>
        <rFont val="Calibri Light"/>
        <family val="2"/>
      </rPr>
      <t>Mayo:</t>
    </r>
    <r>
      <rPr>
        <sz val="12"/>
        <color rgb="FF0000FF"/>
        <rFont val="Calibri Light"/>
        <family val="2"/>
      </rPr>
      <t xml:space="preserve"> Base de datos actualizada de las sociedades a las que se le envìa la encuesta de sostenibilidad. 
</t>
    </r>
    <r>
      <rPr>
        <b/>
        <sz val="12"/>
        <color rgb="FF0000FF"/>
        <rFont val="Calibri Light"/>
        <family val="2"/>
      </rPr>
      <t>Octubre:</t>
    </r>
    <r>
      <rPr>
        <sz val="12"/>
        <color rgb="FF0000FF"/>
        <rFont val="Calibri Light"/>
        <family val="2"/>
      </rPr>
      <t xml:space="preserve"> El Grupo de Informes Empresariales con el apoyo del Grupo de Supervisión de Sociedades BIC, preparó la propuesta para modificar el informe 42 con preguntas acerca de responsabilidad social empresarial, sostenibilidad y gobierno corporativo. 
En grupo primario de la Delegatura el 27 de septiembre se indicó por parte del Grupo de Estudios Empresariales que se realizará una reunión con la Dirección de Cumplimiento y la Dirección de Informes Empresariales para definir si este año se presenta un nuevo informe y el futuro del informe 42. 
</t>
    </r>
    <r>
      <rPr>
        <b/>
        <sz val="12"/>
        <color rgb="FF0000FF"/>
        <rFont val="Calibri Light"/>
        <family val="2"/>
      </rPr>
      <t>Noviembre:</t>
    </r>
    <r>
      <rPr>
        <sz val="12"/>
        <color rgb="FF0000FF"/>
        <rFont val="Calibri Light"/>
        <family val="2"/>
      </rPr>
      <t xml:space="preserve"> En acta de Grupo Primario de la Delegatura de AES, del 24 de noviembre quedó estipulado que el informe se realizará mediante la herramienta Microsoft Forms para hacer el primer acercamiento relativo a la implementación del Capítulo XV a realizarse en el año 2024.
Se da cierre de la actividad en el mes de noviembre.</t>
    </r>
  </si>
  <si>
    <r>
      <rPr>
        <b/>
        <sz val="12"/>
        <color rgb="FF0000FF"/>
        <rFont val="Calibri Light"/>
        <family val="2"/>
      </rPr>
      <t>Febrero:</t>
    </r>
    <r>
      <rPr>
        <sz val="12"/>
        <color rgb="FF0000FF"/>
        <rFont val="Calibri Light"/>
        <family val="2"/>
      </rPr>
      <t xml:space="preserve"> Se hizo una propuesta de los integrantes de la mesa de trabajo y temas a discutir trabajada en grupo primario del Grupo de Supervisión de Sociedades BIC y remitida al Grupo de Análisis y Regulación Contable.
</t>
    </r>
    <r>
      <rPr>
        <b/>
        <sz val="12"/>
        <color rgb="FF0000FF"/>
        <rFont val="Calibri Light"/>
        <family val="2"/>
      </rPr>
      <t xml:space="preserve">Marzo: </t>
    </r>
    <r>
      <rPr>
        <sz val="12"/>
        <color rgb="FF0000FF"/>
        <rFont val="Calibri Light"/>
        <family val="2"/>
      </rPr>
      <t xml:space="preserve">Definición de temario y el listado de los grupos de interés a invitar a la mesa de trabajo con diferentes actores nacionales e internacionales para las mejores prácticas empresariales. Documento del primer borrador para la modificación a la Resolución 200-004394 de 18 de octubre de 2018, por medio de la cual se declararan los Estándares permitidos para presentar los reportes de gestión BIC.
</t>
    </r>
    <r>
      <rPr>
        <b/>
        <sz val="12"/>
        <color rgb="FF0000FF"/>
        <rFont val="Calibri Light"/>
        <family val="2"/>
      </rPr>
      <t xml:space="preserve">Abril: </t>
    </r>
    <r>
      <rPr>
        <sz val="12"/>
        <color rgb="FF0000FF"/>
        <rFont val="Calibri Light"/>
        <family val="2"/>
      </rPr>
      <t xml:space="preserve">Actualización de listado de actores y temas relevantes que deberían hacer parte de esta jornada. Se inició el contacto de los grupos de interés. Borrador  propuesta modificación resolución de estándares de reporte BIC en consideración con informe, en contexto del Plan Nacional de Desarrollo. Se realizó un diagnóstico de la condición BIC a la fecha incluyendo el uso de las metodologías de reporte.
</t>
    </r>
    <r>
      <rPr>
        <b/>
        <sz val="12"/>
        <color rgb="FF0000FF"/>
        <rFont val="Calibri Light"/>
        <family val="2"/>
      </rPr>
      <t xml:space="preserve">Mayo: </t>
    </r>
    <r>
      <rPr>
        <sz val="12"/>
        <color rgb="FF0000FF"/>
        <rFont val="Calibri Light"/>
        <family val="2"/>
      </rPr>
      <t xml:space="preserve">Plan de trabajo – Creación de una Política de Supervisión en Materia de Sostenibilidad y Responsabilidad Social Empresarial y presentación del mismo. Carta de invitación formal para los grupos de interés a invitar a la mesa de trabajo. borrador actualizado de la resolución de estándares de reporte BIC.
</t>
    </r>
    <r>
      <rPr>
        <b/>
        <sz val="12"/>
        <color rgb="FF0000FF"/>
        <rFont val="Calibri Light"/>
        <family val="2"/>
      </rPr>
      <t>Junio:</t>
    </r>
    <r>
      <rPr>
        <sz val="12"/>
        <color rgb="FF0000FF"/>
        <rFont val="Calibri Light"/>
        <family val="2"/>
      </rPr>
      <t xml:space="preserve"> El 1 de junio se aprobó el plan de trabajo para la mesa de sostenibilidad.  El 28 de junio el asesor del Despacho del Superintendente Dr. Camilo Fonseca remitió el listado de invitados aprobados por el señor Superintendete de Sociedades. Se expidio Informe 67 -Sociedades BIC, con plazo hasta el 30 de junio para ser presentado por las sociedades. Este informe representa una actualización de las herramientas con las que cuenta el grupo para la automatización de la recepción y estudio de la información presentadas por las sociedades BIC. 
</t>
    </r>
    <r>
      <rPr>
        <b/>
        <sz val="12"/>
        <color rgb="FF0000FF"/>
        <rFont val="Calibri Light"/>
        <family val="2"/>
      </rPr>
      <t xml:space="preserve">Julio: </t>
    </r>
    <r>
      <rPr>
        <sz val="12"/>
        <color rgb="FF0000FF"/>
        <rFont val="Calibri Light"/>
        <family val="2"/>
      </rPr>
      <t xml:space="preserve">Se organizó con un asesor del Despacho del Superintendente el plan de trabajo y la remisión de las invitaciones a los integrantes de las mesas de trabajo. 
</t>
    </r>
    <r>
      <rPr>
        <b/>
        <sz val="12"/>
        <color rgb="FF0000FF"/>
        <rFont val="Calibri Light"/>
        <family val="2"/>
      </rPr>
      <t>Agosto:</t>
    </r>
    <r>
      <rPr>
        <sz val="12"/>
        <color rgb="FF0000FF"/>
        <rFont val="Calibri Light"/>
        <family val="2"/>
      </rPr>
      <t xml:space="preserve"> Se envío invitación a los diferentes expertos que hacen parte del tejido empresarial sostenible, con el fin de invitarlos a participar en las mesas técnicas para crear la política de Supervisión de Sostenibilidad y Responsabilidad Social Empresarial. 
</t>
    </r>
    <r>
      <rPr>
        <b/>
        <sz val="12"/>
        <color rgb="FF0000FF"/>
        <rFont val="Calibri Light"/>
        <family val="2"/>
      </rPr>
      <t xml:space="preserve">Septiembre: </t>
    </r>
    <r>
      <rPr>
        <sz val="12"/>
        <color rgb="FF0000FF"/>
        <rFont val="Calibri Light"/>
        <family val="2"/>
      </rPr>
      <t xml:space="preserve">Los dias 5, 12 y 19 de septiembre de 2023 se celebraron las mesas técnicas con expertos de diferentes áreas de conociemiento, en las cuales se discutió a profundidad los temas planteados en  las mismas, es decir el impacto de la sostenibilidad en el tejido empresarial colombiano y su trascendencia en las políticas tanto a nivel mundial, nacional y regional. Con base en esto se está trabajando la Política de Supervisión en materia de sostenibilidad a entregar. 
</t>
    </r>
    <r>
      <rPr>
        <b/>
        <sz val="12"/>
        <color rgb="FF0000FF"/>
        <rFont val="Calibri Light"/>
        <family val="2"/>
      </rPr>
      <t xml:space="preserve">Octubre: </t>
    </r>
    <r>
      <rPr>
        <sz val="12"/>
        <color rgb="FF0000FF"/>
        <rFont val="Calibri Light"/>
        <family val="2"/>
      </rPr>
      <t xml:space="preserve">Los días 6 y 23 de octubre de 2023 se realizaron dos mesas de trabajo una con Contaduría General de la Nación y otra con Cámaras de Comercio, en las cuales se discutió temas de sostenibilidad en el tejido empresarial colombiano con el fin de contar con ideas para la construcción de la Política de Supervisión en materia de Sostenibilidad a entregar. 
El lanzamiento de la política está programado para el 22 de noviembre de 2023 y culmina con un documento firmado por el señor Superintendente de Sociedades.
Como soporte se puede enviar la última versión enviada a jurídica conforme al cronograma de trabajo.
</t>
    </r>
    <r>
      <rPr>
        <b/>
        <sz val="12"/>
        <color rgb="FF0000FF"/>
        <rFont val="Calibri Light"/>
        <family val="2"/>
      </rPr>
      <t>Noviembre</t>
    </r>
    <r>
      <rPr>
        <sz val="12"/>
        <color rgb="FF0000FF"/>
        <rFont val="Calibri Light"/>
        <family val="2"/>
      </rPr>
      <t xml:space="preserve">: Para el mes de noviembre se cuenta con un microsito sobre “Sostenibilidad Empresarial” en la página web de la Superintendencia de Sociedades https://www.supersociedades.gov.co/web/nuestra-entidad/sostenibilidad 
El 21 de noviembre de 2023 se expide la Circular 100-000010 que adiciona el Capítulo XV a la Circular Básica Jurídica, circular que da lineamientos y recomendaciones para la Supervisión de Prácticas Empresariales en Sostenibilidad. El 22 de noviembre de 2023 se realiza el lanzamiento del Capítulo XV de la Circular Básica Jurídica. Por lo anterior, se da el cierre de la actividad en el mes de noviembre.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</si>
</sst>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240A]d&quot; de &quot;mmmm&quot; de &quot;yyyy;@"/>
    <numFmt numFmtId="169" formatCode="0.0%"/>
    <numFmt numFmtId="170" formatCode="_-* #,##0.000_-;\-* #,##0.000_-;_-* &quot;-&quot;_-;_-@_-"/>
    <numFmt numFmtId="171" formatCode="_-* #,##0.00_-;\-* #,##0.00_-;_-* &quot;-&quot;_-;_-@_-"/>
  </numFmts>
  <fonts count="4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1"/>
      <name val="Calibri Light"/>
      <family val="2"/>
    </font>
    <font>
      <sz val="9"/>
      <name val="Calibri Light"/>
      <family val="2"/>
    </font>
    <font>
      <sz val="14"/>
      <name val="Calibri Light"/>
      <family val="2"/>
    </font>
    <font>
      <u/>
      <sz val="12"/>
      <color theme="10"/>
      <name val="Calibri Light"/>
      <family val="2"/>
    </font>
    <font>
      <b/>
      <sz val="12"/>
      <name val="Calibri Light"/>
      <family val="2"/>
    </font>
    <font>
      <b/>
      <sz val="13"/>
      <name val="Calibri Light"/>
      <family val="2"/>
    </font>
    <font>
      <sz val="11"/>
      <color rgb="FF002060"/>
      <name val="Calibri Light"/>
      <family val="2"/>
    </font>
    <font>
      <sz val="10"/>
      <color rgb="FF002060"/>
      <name val="Calibri Light"/>
      <family val="2"/>
    </font>
    <font>
      <sz val="10"/>
      <color rgb="FF0000FF"/>
      <name val="Calibri Light"/>
      <family val="2"/>
    </font>
    <font>
      <b/>
      <sz val="16"/>
      <color rgb="FF002060"/>
      <name val="Calibri Light"/>
      <family val="2"/>
    </font>
    <font>
      <b/>
      <sz val="16"/>
      <color rgb="FF0000FF"/>
      <name val="Calibri Light"/>
      <family val="2"/>
    </font>
    <font>
      <b/>
      <sz val="14"/>
      <name val="Calibri Light"/>
      <family val="2"/>
    </font>
    <font>
      <b/>
      <sz val="12"/>
      <color rgb="FF0000FF"/>
      <name val="Calibri Light"/>
      <family val="2"/>
    </font>
    <font>
      <sz val="12"/>
      <color rgb="FF0000FF"/>
      <name val="Calibri Light"/>
      <family val="2"/>
    </font>
    <font>
      <b/>
      <sz val="10"/>
      <name val="Calibri Light"/>
      <family val="2"/>
    </font>
    <font>
      <sz val="10"/>
      <color theme="0"/>
      <name val="Arial"/>
      <family val="2"/>
    </font>
    <font>
      <sz val="10"/>
      <color rgb="FFFF0000"/>
      <name val="Calibri Light"/>
      <family val="2"/>
    </font>
    <font>
      <sz val="10"/>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85">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0" fillId="4" borderId="2" xfId="0" applyFill="1" applyBorder="1"/>
    <xf numFmtId="6" fontId="4" fillId="0" borderId="0" xfId="0" applyNumberFormat="1" applyFont="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vertical="center"/>
    </xf>
    <xf numFmtId="0" fontId="5" fillId="3" borderId="2" xfId="0" applyFont="1" applyFill="1" applyBorder="1" applyAlignment="1">
      <alignment horizontal="center" vertical="center" wrapText="1"/>
    </xf>
    <xf numFmtId="0" fontId="22"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Alignment="1">
      <alignment horizontal="justify" vertical="center"/>
    </xf>
    <xf numFmtId="0" fontId="25" fillId="0" borderId="0" xfId="0" applyFont="1" applyFill="1" applyAlignment="1">
      <alignment horizontal="justify" vertical="center" wrapText="1"/>
    </xf>
    <xf numFmtId="9" fontId="22" fillId="4"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0" xfId="0" applyFont="1" applyAlignment="1">
      <alignment horizontal="center" vertical="center" wrapText="1"/>
    </xf>
    <xf numFmtId="2" fontId="24" fillId="0" borderId="2" xfId="0" applyNumberFormat="1" applyFont="1" applyBorder="1" applyAlignment="1">
      <alignment horizontal="center" vertical="center" wrapText="1"/>
    </xf>
    <xf numFmtId="165" fontId="24" fillId="0" borderId="2" xfId="0" applyNumberFormat="1" applyFont="1" applyFill="1" applyBorder="1" applyAlignment="1">
      <alignment horizontal="center" vertical="center" wrapText="1"/>
    </xf>
    <xf numFmtId="165" fontId="24"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left" vertical="center" wrapText="1"/>
    </xf>
    <xf numFmtId="0" fontId="22" fillId="4" borderId="2" xfId="0" applyFont="1" applyFill="1" applyBorder="1" applyAlignment="1">
      <alignment vertical="center" wrapText="1"/>
    </xf>
    <xf numFmtId="0" fontId="26" fillId="4" borderId="2" xfId="4" applyFont="1" applyFill="1" applyBorder="1" applyAlignment="1">
      <alignment horizontal="center" vertical="center" wrapText="1"/>
    </xf>
    <xf numFmtId="0" fontId="22" fillId="4" borderId="8" xfId="0" applyFont="1" applyFill="1" applyBorder="1" applyAlignment="1">
      <alignment vertical="center" wrapText="1"/>
    </xf>
    <xf numFmtId="0" fontId="22" fillId="4" borderId="8" xfId="0" applyFont="1" applyFill="1" applyBorder="1" applyAlignment="1">
      <alignment horizontal="center" vertical="center" wrapText="1"/>
    </xf>
    <xf numFmtId="0" fontId="22" fillId="0" borderId="5" xfId="0" applyFont="1" applyFill="1" applyBorder="1" applyAlignment="1">
      <alignment vertical="center" wrapText="1"/>
    </xf>
    <xf numFmtId="0" fontId="26" fillId="0" borderId="2" xfId="4" applyFont="1" applyFill="1" applyBorder="1" applyAlignment="1">
      <alignment horizontal="center" vertical="center" wrapText="1"/>
    </xf>
    <xf numFmtId="0" fontId="22" fillId="0" borderId="2" xfId="0" applyFont="1" applyFill="1" applyBorder="1" applyAlignment="1">
      <alignment horizontal="justify" vertical="center" wrapText="1"/>
    </xf>
    <xf numFmtId="0" fontId="22" fillId="0" borderId="2" xfId="0" applyFont="1" applyBorder="1" applyAlignment="1">
      <alignment vertical="center" wrapText="1"/>
    </xf>
    <xf numFmtId="0" fontId="22" fillId="0" borderId="2" xfId="0" applyFont="1" applyBorder="1" applyAlignment="1">
      <alignment vertical="center"/>
    </xf>
    <xf numFmtId="0" fontId="22" fillId="4" borderId="2" xfId="0" applyFont="1" applyFill="1" applyBorder="1" applyAlignment="1">
      <alignment horizontal="left" vertical="center" wrapText="1"/>
    </xf>
    <xf numFmtId="164" fontId="22" fillId="4" borderId="2" xfId="0" applyNumberFormat="1" applyFont="1" applyFill="1" applyBorder="1" applyAlignment="1">
      <alignment horizontal="center" vertical="center" wrapText="1"/>
    </xf>
    <xf numFmtId="0" fontId="22" fillId="0" borderId="0" xfId="0" applyFont="1" applyAlignment="1">
      <alignment horizontal="justify" vertical="center" wrapText="1"/>
    </xf>
    <xf numFmtId="0" fontId="22" fillId="0" borderId="0" xfId="0" applyFont="1" applyBorder="1" applyAlignment="1">
      <alignment horizontal="justify"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36" fillId="0" borderId="2" xfId="0" applyFont="1" applyFill="1" applyBorder="1" applyAlignment="1" applyProtection="1">
      <alignment horizontal="justify" vertical="center" wrapText="1"/>
    </xf>
    <xf numFmtId="0" fontId="36" fillId="0" borderId="2" xfId="0" applyFont="1" applyFill="1" applyBorder="1" applyAlignment="1" applyProtection="1">
      <alignment horizontal="center" vertical="center" wrapText="1"/>
    </xf>
    <xf numFmtId="9" fontId="36" fillId="0" borderId="2" xfId="5" applyNumberFormat="1" applyFont="1" applyFill="1" applyBorder="1" applyAlignment="1" applyProtection="1">
      <alignment horizontal="center" vertical="center" wrapText="1"/>
    </xf>
    <xf numFmtId="9" fontId="36" fillId="0" borderId="2" xfId="5" applyFont="1" applyFill="1" applyBorder="1" applyAlignment="1" applyProtection="1">
      <alignment horizontal="center" vertical="center" wrapText="1"/>
    </xf>
    <xf numFmtId="168" fontId="36" fillId="0" borderId="2" xfId="0" applyNumberFormat="1" applyFont="1" applyFill="1" applyBorder="1" applyAlignment="1" applyProtection="1">
      <alignment horizontal="center" vertical="center"/>
    </xf>
    <xf numFmtId="167" fontId="36" fillId="0" borderId="2" xfId="0" applyNumberFormat="1" applyFont="1" applyFill="1" applyBorder="1" applyAlignment="1" applyProtection="1">
      <alignment horizontal="center" vertical="center" wrapText="1"/>
    </xf>
    <xf numFmtId="10" fontId="30" fillId="12" borderId="2" xfId="5" applyNumberFormat="1" applyFont="1" applyFill="1" applyBorder="1" applyAlignment="1" applyProtection="1">
      <alignment horizontal="center" vertical="center" wrapText="1"/>
    </xf>
    <xf numFmtId="10" fontId="37" fillId="13" borderId="53" xfId="0" applyNumberFormat="1" applyFont="1" applyFill="1" applyBorder="1" applyAlignment="1" applyProtection="1">
      <alignment horizontal="center" vertical="center" wrapText="1"/>
    </xf>
    <xf numFmtId="9" fontId="30" fillId="12" borderId="2" xfId="5" applyFont="1" applyFill="1" applyBorder="1" applyAlignment="1" applyProtection="1">
      <alignment horizontal="center" vertical="center" wrapText="1"/>
    </xf>
    <xf numFmtId="169" fontId="30" fillId="12" borderId="2" xfId="5" applyNumberFormat="1" applyFont="1" applyFill="1" applyBorder="1" applyAlignment="1" applyProtection="1">
      <alignment horizontal="center" vertical="center" wrapText="1"/>
    </xf>
    <xf numFmtId="10" fontId="39" fillId="4" borderId="0" xfId="5" applyNumberFormat="1" applyFont="1" applyFill="1" applyBorder="1" applyAlignment="1" applyProtection="1">
      <alignment horizontal="left" vertical="center" wrapText="1"/>
    </xf>
    <xf numFmtId="0" fontId="11" fillId="0" borderId="2" xfId="4" applyFill="1" applyBorder="1" applyAlignment="1">
      <alignment horizontal="center" vertical="center" wrapText="1"/>
    </xf>
    <xf numFmtId="10" fontId="30" fillId="12" borderId="3" xfId="5" applyNumberFormat="1" applyFont="1" applyFill="1" applyBorder="1" applyAlignment="1" applyProtection="1">
      <alignment horizontal="center" vertical="center" wrapText="1"/>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9" fontId="14" fillId="8" borderId="18" xfId="0" applyNumberFormat="1" applyFont="1" applyFill="1" applyBorder="1" applyAlignment="1" applyProtection="1">
      <alignment horizontal="center" vertical="center" wrapText="1"/>
    </xf>
    <xf numFmtId="166" fontId="14" fillId="8" borderId="18" xfId="0" applyNumberFormat="1"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justify" vertical="center" wrapText="1"/>
    </xf>
    <xf numFmtId="0" fontId="36" fillId="0" borderId="23" xfId="0" applyFont="1" applyFill="1" applyBorder="1" applyAlignment="1" applyProtection="1">
      <alignment horizontal="justify" vertical="center" wrapText="1"/>
    </xf>
    <xf numFmtId="9" fontId="36" fillId="0" borderId="23" xfId="5" applyNumberFormat="1" applyFont="1" applyFill="1" applyBorder="1" applyAlignment="1" applyProtection="1">
      <alignment horizontal="center" vertical="center" wrapText="1"/>
    </xf>
    <xf numFmtId="9" fontId="36" fillId="0" borderId="23" xfId="5" applyFont="1" applyFill="1" applyBorder="1" applyAlignment="1" applyProtection="1">
      <alignment horizontal="center" vertical="center" wrapText="1"/>
    </xf>
    <xf numFmtId="0" fontId="36" fillId="0" borderId="23" xfId="0" applyFont="1" applyFill="1" applyBorder="1" applyAlignment="1" applyProtection="1">
      <alignment horizontal="center" vertical="center" wrapText="1"/>
    </xf>
    <xf numFmtId="168" fontId="36" fillId="0" borderId="23" xfId="0" applyNumberFormat="1" applyFont="1" applyFill="1" applyBorder="1" applyAlignment="1" applyProtection="1">
      <alignment horizontal="center" vertical="center"/>
    </xf>
    <xf numFmtId="167" fontId="36" fillId="0" borderId="23"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38" fillId="4" borderId="0" xfId="0" applyFont="1" applyFill="1" applyProtection="1"/>
    <xf numFmtId="10" fontId="2" fillId="4" borderId="0" xfId="5" applyNumberFormat="1" applyFont="1" applyFill="1" applyProtection="1"/>
    <xf numFmtId="41" fontId="2" fillId="4" borderId="0" xfId="6" applyFont="1" applyFill="1" applyProtection="1"/>
    <xf numFmtId="0" fontId="2" fillId="4" borderId="0" xfId="0" applyFont="1" applyFill="1" applyBorder="1" applyAlignment="1" applyProtection="1">
      <alignment vertical="center" wrapText="1"/>
    </xf>
    <xf numFmtId="0" fontId="38" fillId="4" borderId="0" xfId="0" applyFont="1" applyFill="1" applyBorder="1" applyAlignment="1" applyProtection="1">
      <alignment vertical="center" wrapText="1"/>
    </xf>
    <xf numFmtId="10" fontId="2" fillId="4" borderId="0" xfId="5" applyNumberFormat="1" applyFont="1" applyFill="1" applyBorder="1" applyAlignment="1" applyProtection="1">
      <alignment vertical="center" wrapText="1"/>
    </xf>
    <xf numFmtId="41" fontId="2" fillId="4" borderId="0" xfId="6" applyFont="1" applyFill="1" applyBorder="1" applyAlignment="1" applyProtection="1">
      <alignmen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38" fillId="4" borderId="0" xfId="0" applyFont="1" applyFill="1" applyAlignment="1" applyProtection="1">
      <alignment horizontal="center" vertical="center" wrapText="1"/>
    </xf>
    <xf numFmtId="10" fontId="2" fillId="4" borderId="0" xfId="5" applyNumberFormat="1" applyFont="1" applyFill="1" applyAlignment="1" applyProtection="1">
      <alignment horizontal="center" vertical="center" wrapText="1"/>
    </xf>
    <xf numFmtId="41" fontId="2" fillId="4" borderId="0" xfId="6" applyFont="1" applyFill="1" applyAlignment="1" applyProtection="1">
      <alignment horizontal="center" vertical="center" wrapText="1"/>
    </xf>
    <xf numFmtId="0" fontId="14" fillId="9" borderId="18"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38" fillId="4" borderId="0" xfId="0" applyFont="1" applyFill="1" applyAlignment="1" applyProtection="1">
      <alignment horizontal="center"/>
    </xf>
    <xf numFmtId="10" fontId="2" fillId="4" borderId="0" xfId="5" applyNumberFormat="1" applyFont="1" applyFill="1" applyAlignment="1" applyProtection="1">
      <alignment horizontal="center"/>
    </xf>
    <xf numFmtId="41" fontId="2" fillId="4" borderId="0" xfId="6" applyFont="1" applyFill="1" applyAlignment="1" applyProtection="1">
      <alignment horizontal="center"/>
    </xf>
    <xf numFmtId="0" fontId="36" fillId="0" borderId="2" xfId="0" applyFont="1" applyFill="1" applyBorder="1" applyAlignment="1" applyProtection="1">
      <alignment horizontal="justify" vertical="top" wrapText="1"/>
    </xf>
    <xf numFmtId="168" fontId="29" fillId="0" borderId="2" xfId="0" applyNumberFormat="1" applyFont="1" applyFill="1" applyBorder="1" applyAlignment="1" applyProtection="1">
      <alignment horizontal="center" vertical="center" wrapText="1"/>
    </xf>
    <xf numFmtId="9" fontId="29" fillId="13" borderId="21" xfId="0" applyNumberFormat="1" applyFont="1" applyFill="1" applyBorder="1" applyAlignment="1" applyProtection="1">
      <alignment horizontal="center" vertical="center" wrapText="1"/>
    </xf>
    <xf numFmtId="10" fontId="30" fillId="0" borderId="2" xfId="5" applyNumberFormat="1" applyFont="1" applyFill="1" applyBorder="1" applyAlignment="1" applyProtection="1">
      <alignment horizontal="center" vertical="center" wrapText="1"/>
    </xf>
    <xf numFmtId="9" fontId="30" fillId="0" borderId="2" xfId="5" applyFont="1" applyFill="1" applyBorder="1" applyAlignment="1" applyProtection="1">
      <alignment horizontal="center" vertical="center" wrapText="1"/>
    </xf>
    <xf numFmtId="10" fontId="30" fillId="0" borderId="0" xfId="5" applyNumberFormat="1" applyFont="1" applyFill="1" applyBorder="1" applyAlignment="1" applyProtection="1">
      <alignment horizontal="left" vertical="center" wrapText="1"/>
    </xf>
    <xf numFmtId="41" fontId="30" fillId="0" borderId="0" xfId="6" applyFont="1" applyFill="1" applyBorder="1" applyAlignment="1" applyProtection="1">
      <alignment horizontal="left" vertical="center" wrapText="1"/>
    </xf>
    <xf numFmtId="1" fontId="30" fillId="0" borderId="0" xfId="0"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171" fontId="30" fillId="0" borderId="0" xfId="6" applyNumberFormat="1" applyFont="1" applyFill="1" applyBorder="1" applyAlignment="1" applyProtection="1">
      <alignment horizontal="left" vertical="center" wrapText="1"/>
    </xf>
    <xf numFmtId="0" fontId="36" fillId="0" borderId="23" xfId="0" applyFont="1" applyFill="1" applyBorder="1" applyAlignment="1" applyProtection="1">
      <alignment horizontal="justify" wrapText="1"/>
    </xf>
    <xf numFmtId="168" fontId="29" fillId="0" borderId="23" xfId="0" applyNumberFormat="1" applyFont="1" applyFill="1" applyBorder="1" applyAlignment="1" applyProtection="1">
      <alignment horizontal="center" vertical="center" wrapText="1"/>
    </xf>
    <xf numFmtId="9" fontId="29" fillId="13" borderId="24" xfId="0" applyNumberFormat="1" applyFont="1" applyFill="1" applyBorder="1" applyAlignment="1" applyProtection="1">
      <alignment horizontal="center" vertical="center" wrapText="1"/>
    </xf>
    <xf numFmtId="10" fontId="40" fillId="0" borderId="2" xfId="5" applyNumberFormat="1" applyFont="1" applyFill="1" applyBorder="1" applyAlignment="1" applyProtection="1">
      <alignment horizontal="center" vertical="center" wrapText="1"/>
    </xf>
    <xf numFmtId="0" fontId="30" fillId="4" borderId="0" xfId="0" applyFont="1" applyFill="1" applyAlignment="1" applyProtection="1">
      <alignment horizontal="center" vertical="center" wrapText="1"/>
    </xf>
    <xf numFmtId="0" fontId="30" fillId="4" borderId="0" xfId="0" applyFont="1" applyFill="1" applyAlignment="1" applyProtection="1">
      <alignment vertical="center" wrapText="1"/>
    </xf>
    <xf numFmtId="9" fontId="32" fillId="10" borderId="53" xfId="0" applyNumberFormat="1" applyFont="1" applyFill="1" applyBorder="1" applyAlignment="1" applyProtection="1">
      <alignment horizontal="center" vertical="center" wrapText="1"/>
    </xf>
    <xf numFmtId="167" fontId="30" fillId="4" borderId="0" xfId="0" applyNumberFormat="1" applyFont="1" applyFill="1" applyAlignment="1" applyProtection="1">
      <alignment horizontal="center" vertical="center" wrapText="1"/>
    </xf>
    <xf numFmtId="0" fontId="30" fillId="4" borderId="0" xfId="0" applyFont="1" applyFill="1" applyAlignment="1" applyProtection="1">
      <alignment horizontal="justify" vertical="center" wrapText="1"/>
    </xf>
    <xf numFmtId="10" fontId="33" fillId="11" borderId="53" xfId="0" applyNumberFormat="1" applyFont="1" applyFill="1" applyBorder="1" applyAlignment="1" applyProtection="1">
      <alignment horizontal="center" vertical="center" wrapText="1"/>
    </xf>
    <xf numFmtId="9" fontId="39" fillId="4" borderId="0" xfId="5" applyFont="1" applyFill="1" applyBorder="1" applyAlignment="1" applyProtection="1">
      <alignment horizontal="left" vertical="center" wrapText="1"/>
    </xf>
    <xf numFmtId="10" fontId="31" fillId="0" borderId="0" xfId="5" applyNumberFormat="1" applyFont="1" applyFill="1" applyBorder="1" applyAlignment="1" applyProtection="1">
      <alignment horizontal="left" vertical="center" wrapText="1"/>
    </xf>
    <xf numFmtId="41" fontId="31" fillId="0" borderId="0" xfId="6" applyFont="1" applyFill="1" applyBorder="1" applyAlignment="1" applyProtection="1">
      <alignment horizontal="left" vertical="center" wrapText="1"/>
    </xf>
    <xf numFmtId="0" fontId="16" fillId="0" borderId="0" xfId="0" applyFont="1" applyFill="1" applyBorder="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41" fontId="19" fillId="0" borderId="0" xfId="6" applyFont="1" applyFill="1" applyBorder="1" applyAlignment="1" applyProtection="1">
      <alignment horizontal="center" vertical="center" wrapText="1"/>
    </xf>
    <xf numFmtId="41" fontId="38" fillId="4" borderId="0" xfId="6" applyFont="1" applyFill="1" applyBorder="1" applyAlignment="1" applyProtection="1">
      <alignment horizontal="center" vertical="center" wrapText="1"/>
    </xf>
    <xf numFmtId="10" fontId="19" fillId="0" borderId="0" xfId="5" applyNumberFormat="1" applyFont="1" applyFill="1" applyBorder="1" applyAlignment="1" applyProtection="1">
      <alignment horizontal="center" vertical="center" wrapText="1"/>
    </xf>
    <xf numFmtId="1" fontId="16" fillId="0" borderId="0" xfId="0" applyNumberFormat="1"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9" fontId="19" fillId="4"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0" fontId="38" fillId="4" borderId="0" xfId="0" applyFont="1" applyFill="1" applyAlignment="1" applyProtection="1">
      <alignment vertical="center" wrapText="1"/>
    </xf>
    <xf numFmtId="10" fontId="19" fillId="4" borderId="0" xfId="5" applyNumberFormat="1" applyFont="1" applyFill="1" applyAlignment="1" applyProtection="1">
      <alignment vertical="center" wrapText="1"/>
    </xf>
    <xf numFmtId="41" fontId="19" fillId="4" borderId="0" xfId="6" applyFont="1" applyFill="1" applyAlignment="1" applyProtection="1">
      <alignment vertical="center" wrapText="1"/>
    </xf>
    <xf numFmtId="1" fontId="17"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7"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5" fillId="0"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34" fillId="0" borderId="2" xfId="0" applyFont="1" applyBorder="1" applyAlignment="1">
      <alignment horizontal="left" vertical="center" wrapText="1"/>
    </xf>
    <xf numFmtId="0" fontId="25" fillId="0" borderId="5" xfId="0" applyFont="1" applyFill="1" applyBorder="1" applyAlignment="1">
      <alignment horizontal="justify" vertical="center" wrapText="1"/>
    </xf>
    <xf numFmtId="0" fontId="25" fillId="0" borderId="4" xfId="0" applyFont="1" applyFill="1" applyBorder="1" applyAlignment="1">
      <alignment horizontal="justify" vertical="center"/>
    </xf>
    <xf numFmtId="0" fontId="25"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2" fillId="4" borderId="2" xfId="0" applyFont="1" applyFill="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7" fillId="0" borderId="2" xfId="0" applyFont="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2" fillId="4" borderId="2" xfId="0" applyFont="1" applyFill="1" applyBorder="1" applyAlignment="1">
      <alignment horizontal="justify" vertical="center" wrapText="1"/>
    </xf>
    <xf numFmtId="0" fontId="22" fillId="0" borderId="2" xfId="0" applyFont="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3" fillId="4" borderId="2" xfId="0" applyFont="1" applyFill="1" applyBorder="1" applyAlignment="1">
      <alignment horizontal="left" vertical="center" wrapText="1"/>
    </xf>
    <xf numFmtId="0" fontId="23"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4" fillId="0" borderId="2" xfId="0" applyFont="1" applyBorder="1" applyAlignment="1">
      <alignment horizontal="left" vertical="center"/>
    </xf>
    <xf numFmtId="0" fontId="22" fillId="0" borderId="2" xfId="0" applyFont="1" applyFill="1" applyBorder="1" applyAlignment="1">
      <alignment horizontal="justify" vertical="center" wrapText="1"/>
    </xf>
    <xf numFmtId="0" fontId="22" fillId="0" borderId="2" xfId="0" applyFont="1" applyFill="1" applyBorder="1" applyAlignment="1">
      <alignment horizontal="justify" vertical="center"/>
    </xf>
    <xf numFmtId="0" fontId="28" fillId="0" borderId="2" xfId="0" applyFont="1" applyBorder="1" applyAlignment="1">
      <alignment horizontal="left"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13" fillId="4" borderId="2" xfId="0" applyFont="1" applyFill="1" applyBorder="1" applyAlignment="1" applyProtection="1">
      <alignment horizontal="center"/>
    </xf>
    <xf numFmtId="0" fontId="2" fillId="4" borderId="51" xfId="0" applyFont="1" applyFill="1" applyBorder="1" applyAlignment="1" applyProtection="1">
      <alignment horizontal="center" vertical="center" wrapText="1"/>
    </xf>
    <xf numFmtId="0" fontId="2" fillId="4" borderId="58"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34" fillId="4" borderId="4" xfId="0" applyFont="1" applyFill="1" applyBorder="1" applyAlignment="1" applyProtection="1">
      <alignment horizontal="left" vertical="center"/>
    </xf>
    <xf numFmtId="0" fontId="34" fillId="4" borderId="3" xfId="0" applyFont="1" applyFill="1" applyBorder="1" applyAlignment="1" applyProtection="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5" fillId="0" borderId="2" xfId="0" applyFont="1" applyBorder="1" applyAlignment="1">
      <alignment horizontal="left" vertical="center" wrapText="1"/>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39</xdr:col>
      <xdr:colOff>2412466</xdr:colOff>
      <xdr:row>3</xdr:row>
      <xdr:rowOff>97652</xdr:rowOff>
    </xdr:from>
    <xdr:to>
      <xdr:col>40</xdr:col>
      <xdr:colOff>1111624</xdr:colOff>
      <xdr:row>8</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30303907" y="758799"/>
          <a:ext cx="1175658" cy="131428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554225</xdr:colOff>
      <xdr:row>1</xdr:row>
      <xdr:rowOff>12513</xdr:rowOff>
    </xdr:from>
    <xdr:to>
      <xdr:col>2</xdr:col>
      <xdr:colOff>1471800</xdr:colOff>
      <xdr:row>4</xdr:row>
      <xdr:rowOff>182074</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6225" y="180601"/>
          <a:ext cx="917575" cy="90914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26</xdr:row>
      <xdr:rowOff>10574</xdr:rowOff>
    </xdr:from>
    <xdr:to>
      <xdr:col>5</xdr:col>
      <xdr:colOff>718777</xdr:colOff>
      <xdr:row>37</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24</xdr:row>
      <xdr:rowOff>95250</xdr:rowOff>
    </xdr:from>
    <xdr:to>
      <xdr:col>3</xdr:col>
      <xdr:colOff>1651623</xdr:colOff>
      <xdr:row>33</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amandaf@supersociedades.gov.co" TargetMode="External"/><Relationship Id="rId7" Type="http://schemas.openxmlformats.org/officeDocument/2006/relationships/hyperlink" Target="mailto:CarlosR@SUPERSOCIEDADES.GOV.CO" TargetMode="External"/><Relationship Id="rId2" Type="http://schemas.openxmlformats.org/officeDocument/2006/relationships/hyperlink" Target="mailto:mespa&#241;ol@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mmantilla@supersociedades.gov.co" TargetMode="External"/><Relationship Id="rId11" Type="http://schemas.openxmlformats.org/officeDocument/2006/relationships/comments" Target="../comments6.xml"/><Relationship Id="rId5" Type="http://schemas.openxmlformats.org/officeDocument/2006/relationships/hyperlink" Target="mailto:DBallesteros@SUPERSOCIEDADES.GOV.CO" TargetMode="External"/><Relationship Id="rId10" Type="http://schemas.openxmlformats.org/officeDocument/2006/relationships/vmlDrawing" Target="../drawings/vmlDrawing6.vml"/><Relationship Id="rId4" Type="http://schemas.openxmlformats.org/officeDocument/2006/relationships/hyperlink" Target="mailto:juanSP@SUPERSOCIEDADES.GOV.CO"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5" zoomScale="110" zoomScaleNormal="110" workbookViewId="0">
      <selection activeCell="I17" sqref="I1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7"/>
      <c r="B2" s="228"/>
      <c r="C2" s="229"/>
      <c r="D2" s="230" t="s">
        <v>0</v>
      </c>
      <c r="E2" s="231"/>
      <c r="F2" s="231"/>
      <c r="G2" s="231"/>
      <c r="H2" s="231"/>
      <c r="I2" s="231"/>
      <c r="J2" s="232"/>
      <c r="K2" s="218" t="s">
        <v>1</v>
      </c>
      <c r="L2" s="219"/>
      <c r="M2" s="67"/>
      <c r="N2" s="67"/>
      <c r="O2" s="67"/>
      <c r="P2" s="67"/>
      <c r="Q2" s="67"/>
      <c r="R2" s="67"/>
      <c r="S2" s="13"/>
    </row>
    <row r="3" spans="1:19" s="11" customFormat="1" ht="23.25" customHeight="1" x14ac:dyDescent="0.2">
      <c r="A3" s="67"/>
      <c r="B3" s="224"/>
      <c r="C3" s="225"/>
      <c r="D3" s="233" t="s">
        <v>2</v>
      </c>
      <c r="E3" s="234"/>
      <c r="F3" s="234"/>
      <c r="G3" s="234"/>
      <c r="H3" s="234"/>
      <c r="I3" s="234"/>
      <c r="J3" s="235"/>
      <c r="K3" s="220" t="s">
        <v>3</v>
      </c>
      <c r="L3" s="221"/>
      <c r="M3" s="67"/>
      <c r="N3" s="67"/>
      <c r="O3" s="67"/>
      <c r="P3" s="67"/>
      <c r="Q3" s="67"/>
      <c r="R3" s="67"/>
      <c r="S3" s="13"/>
    </row>
    <row r="4" spans="1:19" s="11" customFormat="1" ht="24" customHeight="1" x14ac:dyDescent="0.2">
      <c r="A4" s="67"/>
      <c r="B4" s="224"/>
      <c r="C4" s="225"/>
      <c r="D4" s="233" t="s">
        <v>4</v>
      </c>
      <c r="E4" s="234"/>
      <c r="F4" s="234"/>
      <c r="G4" s="234"/>
      <c r="H4" s="234"/>
      <c r="I4" s="234"/>
      <c r="J4" s="235"/>
      <c r="K4" s="220" t="s">
        <v>5</v>
      </c>
      <c r="L4" s="221"/>
      <c r="M4" s="67"/>
      <c r="N4" s="67"/>
      <c r="O4" s="67"/>
      <c r="P4" s="67"/>
      <c r="Q4" s="67"/>
      <c r="R4" s="67"/>
      <c r="S4" s="13"/>
    </row>
    <row r="5" spans="1:19" s="11" customFormat="1" ht="22.5" customHeight="1" thickBot="1" x14ac:dyDescent="0.25">
      <c r="A5" s="67"/>
      <c r="B5" s="226"/>
      <c r="C5" s="227"/>
      <c r="D5" s="236" t="s">
        <v>6</v>
      </c>
      <c r="E5" s="237"/>
      <c r="F5" s="237"/>
      <c r="G5" s="237"/>
      <c r="H5" s="237"/>
      <c r="I5" s="237"/>
      <c r="J5" s="238"/>
      <c r="K5" s="222" t="s">
        <v>7</v>
      </c>
      <c r="L5" s="223"/>
      <c r="M5" s="67"/>
      <c r="N5" s="67"/>
      <c r="O5" s="67"/>
      <c r="P5" s="67"/>
      <c r="Q5" s="67"/>
      <c r="R5" s="67"/>
      <c r="S5" s="13"/>
    </row>
    <row r="6" spans="1:19" ht="5.25" customHeight="1" x14ac:dyDescent="0.2">
      <c r="C6" s="24"/>
      <c r="D6" s="24"/>
      <c r="E6" s="24"/>
      <c r="F6" s="24"/>
      <c r="G6" s="24"/>
      <c r="H6" s="24"/>
      <c r="I6" s="24"/>
    </row>
    <row r="7" spans="1:19" ht="48" customHeight="1" x14ac:dyDescent="0.2">
      <c r="C7" s="217" t="s">
        <v>8</v>
      </c>
      <c r="D7" s="217"/>
      <c r="E7" s="239" t="s">
        <v>162</v>
      </c>
      <c r="F7" s="239"/>
      <c r="G7" s="239"/>
      <c r="H7" s="239"/>
      <c r="I7" s="239"/>
      <c r="J7" s="239"/>
      <c r="K7" s="239"/>
      <c r="L7" s="239"/>
      <c r="M7" s="91"/>
      <c r="N7" s="91"/>
      <c r="O7" s="91"/>
      <c r="P7" s="91"/>
      <c r="Q7" s="91"/>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9"/>
  <sheetViews>
    <sheetView showGridLines="0" topLeftCell="B7" zoomScaleNormal="100" workbookViewId="0">
      <selection activeCell="D19" sqref="D19:P19"/>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02"/>
      <c r="C2" s="303"/>
      <c r="D2" s="336" t="s">
        <v>0</v>
      </c>
      <c r="E2" s="337"/>
      <c r="F2" s="337"/>
      <c r="G2" s="337"/>
      <c r="H2" s="337"/>
      <c r="I2" s="337"/>
      <c r="J2" s="338"/>
      <c r="K2" s="58"/>
      <c r="L2" s="56"/>
      <c r="M2" s="330" t="str">
        <f>Proyecto!K2</f>
        <v>Código: GC-F-015</v>
      </c>
      <c r="N2" s="330"/>
      <c r="O2" s="330"/>
      <c r="P2" s="331"/>
      <c r="Q2" s="67"/>
      <c r="R2" s="9"/>
      <c r="S2" s="9"/>
      <c r="T2" s="9"/>
      <c r="U2" s="12"/>
      <c r="V2" s="67"/>
      <c r="W2" s="67"/>
      <c r="X2" s="67"/>
      <c r="Y2" s="67"/>
      <c r="Z2" s="67"/>
      <c r="AA2" s="67"/>
      <c r="AB2" s="67"/>
      <c r="AC2" s="67"/>
      <c r="AD2" s="67"/>
      <c r="AE2" s="13"/>
    </row>
    <row r="3" spans="2:31" s="10" customFormat="1" ht="23.25" customHeight="1" x14ac:dyDescent="0.2">
      <c r="B3" s="304"/>
      <c r="C3" s="305"/>
      <c r="D3" s="339" t="s">
        <v>2</v>
      </c>
      <c r="E3" s="340"/>
      <c r="F3" s="340"/>
      <c r="G3" s="340"/>
      <c r="H3" s="340"/>
      <c r="I3" s="340"/>
      <c r="J3" s="341"/>
      <c r="K3" s="71"/>
      <c r="L3" s="72"/>
      <c r="M3" s="332" t="str">
        <f>Proyecto!K3</f>
        <v>Fecha: 17 de septiembre de 2014</v>
      </c>
      <c r="N3" s="332"/>
      <c r="O3" s="332"/>
      <c r="P3" s="333"/>
      <c r="Q3" s="67"/>
      <c r="R3" s="9"/>
      <c r="S3" s="9"/>
      <c r="T3" s="9"/>
      <c r="U3" s="12"/>
      <c r="V3" s="67"/>
      <c r="W3" s="67"/>
      <c r="X3" s="67"/>
      <c r="Y3" s="67"/>
      <c r="Z3" s="67"/>
      <c r="AA3" s="67"/>
      <c r="AB3" s="67"/>
      <c r="AC3" s="67"/>
      <c r="AD3" s="67"/>
      <c r="AE3" s="13"/>
    </row>
    <row r="4" spans="2:31" s="10" customFormat="1" ht="24" customHeight="1" x14ac:dyDescent="0.2">
      <c r="B4" s="304"/>
      <c r="C4" s="305"/>
      <c r="D4" s="339" t="s">
        <v>4</v>
      </c>
      <c r="E4" s="340"/>
      <c r="F4" s="340"/>
      <c r="G4" s="340"/>
      <c r="H4" s="340"/>
      <c r="I4" s="340"/>
      <c r="J4" s="341"/>
      <c r="K4" s="71"/>
      <c r="L4" s="72"/>
      <c r="M4" s="332" t="str">
        <f>Proyecto!K4</f>
        <v>Versión 001</v>
      </c>
      <c r="N4" s="332"/>
      <c r="O4" s="332"/>
      <c r="P4" s="333"/>
      <c r="Q4" s="67"/>
      <c r="R4" s="9"/>
      <c r="S4" s="67"/>
      <c r="T4" s="67"/>
      <c r="U4" s="12"/>
      <c r="V4" s="67"/>
      <c r="W4" s="67"/>
      <c r="X4" s="67"/>
      <c r="Y4" s="67"/>
      <c r="Z4" s="67"/>
      <c r="AA4" s="67"/>
      <c r="AB4" s="67"/>
      <c r="AC4" s="67"/>
      <c r="AD4" s="67"/>
      <c r="AE4" s="13"/>
    </row>
    <row r="5" spans="2:31" s="10" customFormat="1" ht="22.5" customHeight="1" thickBot="1" x14ac:dyDescent="0.25">
      <c r="B5" s="306"/>
      <c r="C5" s="307"/>
      <c r="D5" s="342" t="s">
        <v>6</v>
      </c>
      <c r="E5" s="343"/>
      <c r="F5" s="343"/>
      <c r="G5" s="343"/>
      <c r="H5" s="343"/>
      <c r="I5" s="343"/>
      <c r="J5" s="344"/>
      <c r="K5" s="59"/>
      <c r="L5" s="57"/>
      <c r="M5" s="334" t="s">
        <v>98</v>
      </c>
      <c r="N5" s="334"/>
      <c r="O5" s="334"/>
      <c r="P5" s="335"/>
      <c r="Q5" s="67"/>
      <c r="R5" s="9"/>
      <c r="S5" s="67"/>
      <c r="T5" s="67"/>
      <c r="U5" s="9"/>
      <c r="V5" s="67"/>
      <c r="W5" s="67"/>
      <c r="X5" s="67"/>
      <c r="Y5" s="67"/>
      <c r="Z5" s="67"/>
      <c r="AA5" s="67"/>
      <c r="AB5" s="67"/>
      <c r="AC5" s="67"/>
      <c r="AD5" s="67"/>
      <c r="AE5" s="13"/>
    </row>
    <row r="6" spans="2:31" ht="5.25" customHeight="1" x14ac:dyDescent="0.2">
      <c r="B6" s="24"/>
      <c r="C6" s="24"/>
      <c r="D6" s="24"/>
      <c r="E6" s="24"/>
      <c r="F6" s="24"/>
      <c r="G6" s="24"/>
      <c r="H6" s="24"/>
      <c r="I6" s="24"/>
      <c r="J6" s="24"/>
      <c r="K6" s="24"/>
      <c r="L6" s="24"/>
      <c r="M6" s="24"/>
      <c r="N6" s="24"/>
      <c r="O6" s="24"/>
      <c r="P6" s="24"/>
    </row>
    <row r="7" spans="2:31" ht="29.25" customHeight="1" x14ac:dyDescent="0.2">
      <c r="B7" s="217" t="s">
        <v>8</v>
      </c>
      <c r="C7" s="217"/>
      <c r="D7" s="329" t="str">
        <f>Proyecto!$E$7</f>
        <v>Promoción de la Responsabilidad Social Empresarial y la Sostenibilidad Empresarial con énfasis en las PYMES.</v>
      </c>
      <c r="E7" s="329"/>
      <c r="F7" s="329"/>
      <c r="G7" s="329"/>
      <c r="H7" s="329"/>
      <c r="I7" s="329"/>
      <c r="J7" s="329"/>
      <c r="K7" s="329"/>
      <c r="L7" s="329"/>
      <c r="M7" s="329"/>
      <c r="N7" s="329"/>
      <c r="O7" s="329"/>
      <c r="P7" s="329"/>
      <c r="AE7" s="1"/>
    </row>
    <row r="8" spans="2:31" ht="6.75" customHeight="1" x14ac:dyDescent="0.2">
      <c r="B8" s="6"/>
      <c r="C8" s="6"/>
      <c r="D8" s="93"/>
      <c r="E8" s="93"/>
      <c r="F8" s="93"/>
      <c r="G8" s="93"/>
      <c r="H8" s="93"/>
      <c r="I8" s="93"/>
      <c r="J8" s="93"/>
      <c r="K8" s="93"/>
      <c r="L8" s="93"/>
      <c r="M8" s="93"/>
      <c r="N8" s="93"/>
      <c r="O8" s="93"/>
      <c r="P8" s="93"/>
      <c r="AE8" s="1"/>
    </row>
    <row r="9" spans="2:31" ht="87.75" customHeight="1" x14ac:dyDescent="0.2">
      <c r="B9" s="217" t="s">
        <v>99</v>
      </c>
      <c r="C9" s="217"/>
      <c r="D9" s="327" t="s">
        <v>212</v>
      </c>
      <c r="E9" s="328"/>
      <c r="F9" s="328"/>
      <c r="G9" s="328"/>
      <c r="H9" s="328"/>
      <c r="I9" s="328"/>
      <c r="J9" s="328"/>
      <c r="K9" s="328"/>
      <c r="L9" s="328"/>
      <c r="M9" s="328"/>
      <c r="N9" s="328"/>
      <c r="O9" s="328"/>
      <c r="P9" s="328"/>
      <c r="AE9" s="1"/>
    </row>
    <row r="10" spans="2:31" ht="7.5" customHeight="1" x14ac:dyDescent="0.2">
      <c r="D10" s="120"/>
      <c r="E10" s="120"/>
      <c r="F10" s="120"/>
      <c r="G10" s="120"/>
      <c r="H10" s="120"/>
      <c r="I10" s="120"/>
      <c r="J10" s="120"/>
      <c r="K10" s="120"/>
      <c r="L10" s="120"/>
      <c r="M10" s="120"/>
      <c r="N10" s="120"/>
      <c r="O10" s="120"/>
      <c r="P10" s="120"/>
    </row>
    <row r="11" spans="2:31" ht="32.25" customHeight="1" x14ac:dyDescent="0.2">
      <c r="B11" s="217" t="s">
        <v>100</v>
      </c>
      <c r="C11" s="217"/>
      <c r="D11" s="327" t="s">
        <v>184</v>
      </c>
      <c r="E11" s="327"/>
      <c r="F11" s="327"/>
      <c r="G11" s="327"/>
      <c r="H11" s="327"/>
      <c r="I11" s="327"/>
      <c r="J11" s="327"/>
      <c r="K11" s="327"/>
      <c r="L11" s="327"/>
      <c r="M11" s="327"/>
      <c r="N11" s="327"/>
      <c r="O11" s="327"/>
      <c r="P11" s="327"/>
    </row>
    <row r="12" spans="2:31" ht="6.75" customHeight="1" x14ac:dyDescent="0.2">
      <c r="B12" s="6"/>
      <c r="C12" s="6"/>
      <c r="D12" s="121"/>
      <c r="E12" s="121"/>
      <c r="F12" s="121"/>
      <c r="G12" s="121"/>
      <c r="H12" s="121"/>
      <c r="I12" s="121"/>
      <c r="J12" s="121"/>
      <c r="K12" s="121"/>
      <c r="L12" s="121"/>
      <c r="M12" s="121"/>
      <c r="N12" s="121"/>
      <c r="O12" s="121"/>
      <c r="P12" s="121"/>
      <c r="AE12" s="1"/>
    </row>
    <row r="13" spans="2:31" ht="36" customHeight="1" x14ac:dyDescent="0.2">
      <c r="B13" s="217" t="s">
        <v>101</v>
      </c>
      <c r="C13" s="217"/>
      <c r="D13" s="283" t="s">
        <v>174</v>
      </c>
      <c r="E13" s="283"/>
      <c r="F13" s="283"/>
      <c r="G13" s="283"/>
      <c r="H13" s="283"/>
      <c r="I13" s="283"/>
      <c r="J13" s="283"/>
      <c r="K13" s="283"/>
      <c r="L13" s="283"/>
      <c r="M13" s="283"/>
      <c r="N13" s="283"/>
      <c r="O13" s="283"/>
      <c r="P13" s="283"/>
    </row>
    <row r="14" spans="2:31" ht="6.75" customHeight="1" x14ac:dyDescent="0.2">
      <c r="B14" s="6"/>
      <c r="C14" s="6"/>
      <c r="D14" s="121"/>
      <c r="E14" s="121"/>
      <c r="F14" s="121"/>
      <c r="G14" s="121"/>
      <c r="H14" s="121"/>
      <c r="I14" s="121"/>
      <c r="J14" s="121"/>
      <c r="K14" s="121"/>
      <c r="L14" s="121"/>
      <c r="M14" s="121"/>
      <c r="N14" s="121"/>
      <c r="O14" s="121"/>
      <c r="P14" s="121"/>
      <c r="AE14" s="1"/>
    </row>
    <row r="15" spans="2:31" ht="78.75" customHeight="1" x14ac:dyDescent="0.2">
      <c r="B15" s="217" t="s">
        <v>102</v>
      </c>
      <c r="C15" s="217"/>
      <c r="D15" s="283" t="s">
        <v>211</v>
      </c>
      <c r="E15" s="283"/>
      <c r="F15" s="283"/>
      <c r="G15" s="283"/>
      <c r="H15" s="283"/>
      <c r="I15" s="283"/>
      <c r="J15" s="283"/>
      <c r="K15" s="283"/>
      <c r="L15" s="283"/>
      <c r="M15" s="283"/>
      <c r="N15" s="283"/>
      <c r="O15" s="283"/>
      <c r="P15" s="283"/>
    </row>
    <row r="16" spans="2:31" ht="6.75" customHeight="1" x14ac:dyDescent="0.2">
      <c r="B16" s="6"/>
      <c r="C16" s="6"/>
      <c r="D16" s="121"/>
      <c r="E16" s="121"/>
      <c r="F16" s="121"/>
      <c r="G16" s="121"/>
      <c r="H16" s="121"/>
      <c r="I16" s="121"/>
      <c r="J16" s="121"/>
      <c r="K16" s="121"/>
      <c r="L16" s="121"/>
      <c r="M16" s="121"/>
      <c r="N16" s="121"/>
      <c r="O16" s="121"/>
      <c r="P16" s="121"/>
      <c r="AE16" s="1"/>
    </row>
    <row r="17" spans="2:31" ht="134.25" customHeight="1" x14ac:dyDescent="0.2">
      <c r="B17" s="217" t="s">
        <v>103</v>
      </c>
      <c r="C17" s="217"/>
      <c r="D17" s="327" t="s">
        <v>237</v>
      </c>
      <c r="E17" s="327"/>
      <c r="F17" s="327"/>
      <c r="G17" s="327"/>
      <c r="H17" s="327"/>
      <c r="I17" s="327"/>
      <c r="J17" s="327"/>
      <c r="K17" s="327"/>
      <c r="L17" s="327"/>
      <c r="M17" s="327"/>
      <c r="N17" s="327"/>
      <c r="O17" s="327"/>
      <c r="P17" s="327"/>
    </row>
    <row r="18" spans="2:31" ht="6" customHeight="1" x14ac:dyDescent="0.2">
      <c r="B18" s="6"/>
      <c r="C18" s="6"/>
      <c r="D18" s="121"/>
      <c r="E18" s="121"/>
      <c r="F18" s="121"/>
      <c r="G18" s="121"/>
      <c r="H18" s="121"/>
      <c r="I18" s="121"/>
      <c r="J18" s="121"/>
      <c r="K18" s="121"/>
      <c r="L18" s="121"/>
      <c r="M18" s="121"/>
      <c r="N18" s="121"/>
      <c r="O18" s="121"/>
      <c r="P18" s="121"/>
      <c r="AE18" s="1"/>
    </row>
    <row r="19" spans="2:31" ht="55.5" customHeight="1" x14ac:dyDescent="0.2">
      <c r="B19" s="217" t="s">
        <v>104</v>
      </c>
      <c r="C19" s="217"/>
      <c r="D19" s="327" t="s">
        <v>213</v>
      </c>
      <c r="E19" s="327"/>
      <c r="F19" s="327"/>
      <c r="G19" s="327"/>
      <c r="H19" s="327"/>
      <c r="I19" s="327"/>
      <c r="J19" s="327"/>
      <c r="K19" s="327"/>
      <c r="L19" s="327"/>
      <c r="M19" s="327"/>
      <c r="N19" s="327"/>
      <c r="O19" s="327"/>
      <c r="P19" s="327"/>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19:P19"/>
    <mergeCell ref="B9:C9"/>
    <mergeCell ref="D9:P9"/>
    <mergeCell ref="B11:C11"/>
    <mergeCell ref="B13:C13"/>
    <mergeCell ref="B15:C15"/>
    <mergeCell ref="B17:C17"/>
    <mergeCell ref="B19:C19"/>
    <mergeCell ref="D17:P17"/>
    <mergeCell ref="D11:P11"/>
    <mergeCell ref="D13:P13"/>
    <mergeCell ref="D15:P1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M27"/>
  <sheetViews>
    <sheetView showGridLines="0" tabSelected="1" topLeftCell="A8" zoomScale="50" zoomScaleNormal="50" workbookViewId="0">
      <pane xSplit="3" ySplit="2" topLeftCell="D10" activePane="bottomRight" state="frozen"/>
      <selection activeCell="A8" sqref="A8"/>
      <selection pane="topRight" activeCell="D8" sqref="D8"/>
      <selection pane="bottomLeft" activeCell="A10" sqref="A10"/>
      <selection pane="bottomRight" activeCell="C9" sqref="C9"/>
    </sheetView>
  </sheetViews>
  <sheetFormatPr baseColWidth="10" defaultColWidth="11.42578125" defaultRowHeight="12.75" x14ac:dyDescent="0.2"/>
  <cols>
    <col min="1" max="1" width="0.7109375" style="150" customWidth="1"/>
    <col min="2" max="2" width="4.5703125" style="150" customWidth="1"/>
    <col min="3" max="3" width="40.5703125" style="151" customWidth="1"/>
    <col min="4" max="4" width="43.140625" style="152" customWidth="1"/>
    <col min="5" max="5" width="12.85546875" style="151" customWidth="1"/>
    <col min="6" max="6" width="15.28515625" style="151" customWidth="1"/>
    <col min="7" max="7" width="30.7109375" style="151" customWidth="1"/>
    <col min="8" max="8" width="31.28515625" style="151" customWidth="1"/>
    <col min="9" max="9" width="32" style="151" customWidth="1"/>
    <col min="10" max="10" width="14.7109375" style="151" customWidth="1"/>
    <col min="11" max="11" width="82.28515625" style="153" customWidth="1"/>
    <col min="12" max="12" width="34.140625" style="151" customWidth="1"/>
    <col min="13" max="13" width="22.85546875" style="151" customWidth="1"/>
    <col min="14" max="14" width="8.7109375" style="154" hidden="1" customWidth="1"/>
    <col min="15" max="16" width="10" style="154" hidden="1" customWidth="1"/>
    <col min="17" max="17" width="10.42578125" style="154" hidden="1" customWidth="1"/>
    <col min="18" max="18" width="10.85546875" style="154" hidden="1" customWidth="1"/>
    <col min="19" max="19" width="8.7109375" style="154" hidden="1" customWidth="1"/>
    <col min="20" max="20" width="9.5703125" style="154" hidden="1" customWidth="1"/>
    <col min="21" max="35" width="8.7109375" style="154" hidden="1" customWidth="1"/>
    <col min="36" max="36" width="7.85546875" style="155" hidden="1" customWidth="1"/>
    <col min="37" max="37" width="8.7109375" style="156" hidden="1" customWidth="1"/>
    <col min="38" max="38" width="7" style="157" customWidth="1"/>
    <col min="39" max="40" width="8.7109375" style="150" customWidth="1"/>
    <col min="41" max="41" width="20.85546875" style="150" customWidth="1"/>
    <col min="42" max="256" width="9.140625" style="150" customWidth="1"/>
    <col min="257" max="16384" width="11.42578125" style="150"/>
  </cols>
  <sheetData>
    <row r="1" spans="2:39" ht="13.5" thickBot="1" x14ac:dyDescent="0.25"/>
    <row r="2" spans="2:39" ht="20.100000000000001" customHeight="1" x14ac:dyDescent="0.2">
      <c r="C2" s="346"/>
      <c r="D2" s="363" t="s">
        <v>0</v>
      </c>
      <c r="E2" s="364"/>
      <c r="F2" s="364"/>
      <c r="G2" s="364"/>
      <c r="H2" s="364"/>
      <c r="I2" s="364"/>
      <c r="J2" s="364"/>
      <c r="K2" s="365"/>
      <c r="L2" s="357" t="str">
        <f>Proyecto!K2</f>
        <v>Código: GC-F-015</v>
      </c>
      <c r="M2" s="358"/>
      <c r="N2" s="158"/>
      <c r="O2" s="158"/>
      <c r="P2" s="158"/>
      <c r="Q2" s="158"/>
      <c r="R2" s="158"/>
      <c r="S2" s="158"/>
      <c r="T2" s="158"/>
      <c r="U2" s="158"/>
      <c r="V2" s="158"/>
      <c r="W2" s="158"/>
      <c r="X2" s="158"/>
      <c r="Y2" s="158"/>
      <c r="Z2" s="158"/>
      <c r="AA2" s="158"/>
      <c r="AB2" s="158"/>
      <c r="AC2" s="158"/>
      <c r="AD2" s="158"/>
      <c r="AE2" s="158"/>
      <c r="AF2" s="158"/>
      <c r="AG2" s="158"/>
      <c r="AH2" s="158"/>
      <c r="AI2" s="158"/>
      <c r="AJ2" s="159"/>
      <c r="AK2" s="160"/>
      <c r="AL2" s="161"/>
    </row>
    <row r="3" spans="2:39" ht="20.100000000000001" customHeight="1" x14ac:dyDescent="0.2">
      <c r="C3" s="347"/>
      <c r="D3" s="349" t="s">
        <v>2</v>
      </c>
      <c r="E3" s="350"/>
      <c r="F3" s="350"/>
      <c r="G3" s="350"/>
      <c r="H3" s="350"/>
      <c r="I3" s="350"/>
      <c r="J3" s="350"/>
      <c r="K3" s="351"/>
      <c r="L3" s="359" t="str">
        <f>Proyecto!K3</f>
        <v>Fecha: 17 de septiembre de 2014</v>
      </c>
      <c r="M3" s="360"/>
      <c r="N3" s="158"/>
      <c r="O3" s="158"/>
      <c r="P3" s="158"/>
      <c r="Q3" s="158"/>
      <c r="R3" s="158"/>
      <c r="S3" s="158"/>
      <c r="T3" s="158"/>
      <c r="U3" s="158"/>
      <c r="V3" s="158"/>
      <c r="W3" s="158"/>
      <c r="X3" s="158"/>
      <c r="Y3" s="158"/>
      <c r="Z3" s="158"/>
      <c r="AA3" s="158"/>
      <c r="AB3" s="158"/>
      <c r="AC3" s="158"/>
      <c r="AD3" s="158"/>
      <c r="AE3" s="158"/>
      <c r="AF3" s="158"/>
      <c r="AG3" s="158"/>
      <c r="AH3" s="158"/>
      <c r="AI3" s="158"/>
      <c r="AJ3" s="159"/>
      <c r="AK3" s="160"/>
      <c r="AL3" s="161"/>
    </row>
    <row r="4" spans="2:39" ht="20.100000000000001" customHeight="1" x14ac:dyDescent="0.2">
      <c r="C4" s="347"/>
      <c r="D4" s="349" t="s">
        <v>4</v>
      </c>
      <c r="E4" s="350"/>
      <c r="F4" s="350"/>
      <c r="G4" s="350"/>
      <c r="H4" s="350"/>
      <c r="I4" s="350"/>
      <c r="J4" s="350"/>
      <c r="K4" s="351"/>
      <c r="L4" s="359" t="str">
        <f>Proyecto!K4</f>
        <v>Versión 001</v>
      </c>
      <c r="M4" s="360"/>
      <c r="N4" s="158"/>
      <c r="O4" s="158"/>
      <c r="P4" s="158"/>
      <c r="Q4" s="158"/>
      <c r="R4" s="158"/>
      <c r="S4" s="158"/>
      <c r="T4" s="158"/>
      <c r="U4" s="158"/>
      <c r="V4" s="158"/>
      <c r="W4" s="158"/>
      <c r="X4" s="158"/>
      <c r="Y4" s="158"/>
      <c r="Z4" s="158"/>
      <c r="AA4" s="158"/>
      <c r="AB4" s="158"/>
      <c r="AC4" s="158"/>
      <c r="AD4" s="158"/>
      <c r="AE4" s="158"/>
      <c r="AF4" s="158"/>
      <c r="AG4" s="158"/>
      <c r="AH4" s="158"/>
      <c r="AI4" s="158"/>
      <c r="AJ4" s="159"/>
      <c r="AK4" s="160"/>
      <c r="AL4" s="161"/>
    </row>
    <row r="5" spans="2:39" ht="20.100000000000001" customHeight="1" thickBot="1" x14ac:dyDescent="0.25">
      <c r="C5" s="348"/>
      <c r="D5" s="352" t="s">
        <v>6</v>
      </c>
      <c r="E5" s="353"/>
      <c r="F5" s="353"/>
      <c r="G5" s="353"/>
      <c r="H5" s="353"/>
      <c r="I5" s="353"/>
      <c r="J5" s="353"/>
      <c r="K5" s="354"/>
      <c r="L5" s="361" t="s">
        <v>105</v>
      </c>
      <c r="M5" s="362"/>
      <c r="N5" s="158"/>
      <c r="O5" s="158"/>
      <c r="P5" s="158"/>
      <c r="Q5" s="158"/>
      <c r="R5" s="158"/>
      <c r="S5" s="158"/>
      <c r="T5" s="158"/>
      <c r="U5" s="158"/>
      <c r="V5" s="158"/>
      <c r="W5" s="158"/>
      <c r="X5" s="158"/>
      <c r="Y5" s="158"/>
      <c r="Z5" s="158"/>
      <c r="AA5" s="158"/>
      <c r="AB5" s="158"/>
      <c r="AC5" s="158"/>
      <c r="AD5" s="158"/>
      <c r="AE5" s="158"/>
      <c r="AF5" s="158"/>
      <c r="AG5" s="158"/>
      <c r="AH5" s="158"/>
      <c r="AI5" s="158"/>
      <c r="AJ5" s="159"/>
      <c r="AK5" s="160"/>
      <c r="AL5" s="161"/>
    </row>
    <row r="6" spans="2:39" x14ac:dyDescent="0.2">
      <c r="C6" s="162"/>
      <c r="D6" s="163"/>
      <c r="E6" s="162"/>
      <c r="F6" s="162"/>
    </row>
    <row r="7" spans="2:39" ht="33" customHeight="1" x14ac:dyDescent="0.2">
      <c r="C7" s="164" t="s">
        <v>106</v>
      </c>
      <c r="D7" s="355" t="str">
        <f>Proyecto!$E$7</f>
        <v>Promoción de la Responsabilidad Social Empresarial y la Sostenibilidad Empresarial con énfasis en las PYMES.</v>
      </c>
      <c r="E7" s="355"/>
      <c r="F7" s="355"/>
      <c r="G7" s="355"/>
      <c r="H7" s="355"/>
      <c r="I7" s="355"/>
      <c r="J7" s="355"/>
      <c r="K7" s="355"/>
      <c r="L7" s="355"/>
      <c r="M7" s="356"/>
      <c r="N7" s="151"/>
      <c r="O7" s="151"/>
      <c r="P7" s="151"/>
      <c r="Q7" s="151"/>
      <c r="R7" s="151"/>
      <c r="S7" s="151"/>
      <c r="T7" s="151"/>
      <c r="U7" s="151"/>
      <c r="V7" s="151"/>
      <c r="W7" s="151"/>
      <c r="X7" s="151"/>
      <c r="Y7" s="151"/>
      <c r="Z7" s="151"/>
      <c r="AA7" s="151"/>
      <c r="AB7" s="151"/>
      <c r="AC7" s="151"/>
      <c r="AD7" s="151"/>
      <c r="AE7" s="151"/>
      <c r="AF7" s="151"/>
      <c r="AG7" s="151"/>
      <c r="AH7" s="151"/>
      <c r="AI7" s="151"/>
      <c r="AJ7" s="165"/>
      <c r="AK7" s="166"/>
      <c r="AL7" s="167"/>
    </row>
    <row r="8" spans="2:39" ht="13.5" thickBot="1" x14ac:dyDescent="0.25">
      <c r="N8" s="345" t="s">
        <v>224</v>
      </c>
      <c r="O8" s="345"/>
      <c r="P8" s="345" t="s">
        <v>225</v>
      </c>
      <c r="Q8" s="345"/>
      <c r="R8" s="345" t="s">
        <v>226</v>
      </c>
      <c r="S8" s="345"/>
      <c r="T8" s="345" t="s">
        <v>227</v>
      </c>
      <c r="U8" s="345"/>
      <c r="V8" s="345" t="s">
        <v>228</v>
      </c>
      <c r="W8" s="345"/>
      <c r="X8" s="345" t="s">
        <v>229</v>
      </c>
      <c r="Y8" s="345"/>
      <c r="Z8" s="345" t="s">
        <v>230</v>
      </c>
      <c r="AA8" s="345"/>
      <c r="AB8" s="345" t="s">
        <v>231</v>
      </c>
      <c r="AC8" s="345"/>
      <c r="AD8" s="345" t="s">
        <v>232</v>
      </c>
      <c r="AE8" s="345"/>
      <c r="AF8" s="345" t="s">
        <v>233</v>
      </c>
      <c r="AG8" s="345"/>
      <c r="AH8" s="345" t="s">
        <v>234</v>
      </c>
      <c r="AI8" s="345"/>
    </row>
    <row r="9" spans="2:39" ht="54" customHeight="1" x14ac:dyDescent="0.2">
      <c r="B9" s="137" t="s">
        <v>107</v>
      </c>
      <c r="C9" s="138" t="s">
        <v>108</v>
      </c>
      <c r="D9" s="138" t="s">
        <v>109</v>
      </c>
      <c r="E9" s="138" t="s">
        <v>110</v>
      </c>
      <c r="F9" s="139" t="s">
        <v>111</v>
      </c>
      <c r="G9" s="138" t="s">
        <v>112</v>
      </c>
      <c r="H9" s="140" t="s">
        <v>113</v>
      </c>
      <c r="I9" s="140" t="s">
        <v>114</v>
      </c>
      <c r="J9" s="140" t="s">
        <v>115</v>
      </c>
      <c r="K9" s="139" t="s">
        <v>116</v>
      </c>
      <c r="L9" s="168" t="s">
        <v>117</v>
      </c>
      <c r="M9" s="169" t="s">
        <v>118</v>
      </c>
      <c r="N9" s="170" t="s">
        <v>223</v>
      </c>
      <c r="O9" s="171" t="s">
        <v>222</v>
      </c>
      <c r="P9" s="171" t="s">
        <v>223</v>
      </c>
      <c r="Q9" s="171" t="s">
        <v>222</v>
      </c>
      <c r="R9" s="171" t="s">
        <v>223</v>
      </c>
      <c r="S9" s="171" t="s">
        <v>222</v>
      </c>
      <c r="T9" s="171" t="s">
        <v>223</v>
      </c>
      <c r="U9" s="171" t="s">
        <v>222</v>
      </c>
      <c r="V9" s="171" t="s">
        <v>223</v>
      </c>
      <c r="W9" s="171" t="s">
        <v>222</v>
      </c>
      <c r="X9" s="171" t="s">
        <v>223</v>
      </c>
      <c r="Y9" s="171" t="s">
        <v>222</v>
      </c>
      <c r="Z9" s="171" t="s">
        <v>223</v>
      </c>
      <c r="AA9" s="171" t="s">
        <v>222</v>
      </c>
      <c r="AB9" s="171" t="s">
        <v>223</v>
      </c>
      <c r="AC9" s="171" t="s">
        <v>222</v>
      </c>
      <c r="AD9" s="171" t="s">
        <v>223</v>
      </c>
      <c r="AE9" s="171" t="s">
        <v>222</v>
      </c>
      <c r="AF9" s="171" t="s">
        <v>223</v>
      </c>
      <c r="AG9" s="171" t="s">
        <v>222</v>
      </c>
      <c r="AH9" s="171" t="s">
        <v>223</v>
      </c>
      <c r="AI9" s="171" t="s">
        <v>222</v>
      </c>
      <c r="AJ9" s="172"/>
      <c r="AK9" s="173"/>
      <c r="AL9" s="174"/>
    </row>
    <row r="10" spans="2:39" s="183" customFormat="1" ht="209.25" customHeight="1" x14ac:dyDescent="0.2">
      <c r="B10" s="141">
        <v>1</v>
      </c>
      <c r="C10" s="124" t="s">
        <v>168</v>
      </c>
      <c r="D10" s="124" t="s">
        <v>236</v>
      </c>
      <c r="E10" s="126">
        <v>1</v>
      </c>
      <c r="F10" s="127">
        <v>0.15</v>
      </c>
      <c r="G10" s="125" t="s">
        <v>170</v>
      </c>
      <c r="H10" s="128">
        <v>44970</v>
      </c>
      <c r="I10" s="128">
        <v>45291</v>
      </c>
      <c r="J10" s="129">
        <f>+(I10-H10)/7</f>
        <v>45.857142857142854</v>
      </c>
      <c r="K10" s="175" t="s">
        <v>247</v>
      </c>
      <c r="L10" s="176" t="s">
        <v>246</v>
      </c>
      <c r="M10" s="177">
        <f>+O10+Q10+S10+U10+W10+Y10+AA10+AC10+AE10+AG10+AI10</f>
        <v>0.15</v>
      </c>
      <c r="N10" s="136">
        <v>7.4999999999999997E-3</v>
      </c>
      <c r="O10" s="178">
        <v>7.4999999999999997E-3</v>
      </c>
      <c r="P10" s="130">
        <v>5.2499999999999998E-2</v>
      </c>
      <c r="Q10" s="178">
        <v>5.2499999999999998E-2</v>
      </c>
      <c r="R10" s="130">
        <v>0</v>
      </c>
      <c r="S10" s="178">
        <v>0</v>
      </c>
      <c r="T10" s="130">
        <v>0.05</v>
      </c>
      <c r="U10" s="178">
        <v>0.05</v>
      </c>
      <c r="V10" s="130">
        <v>0</v>
      </c>
      <c r="W10" s="178">
        <v>0</v>
      </c>
      <c r="X10" s="130">
        <v>0</v>
      </c>
      <c r="Y10" s="178">
        <v>0</v>
      </c>
      <c r="Z10" s="130">
        <v>0</v>
      </c>
      <c r="AA10" s="178">
        <v>0</v>
      </c>
      <c r="AB10" s="132">
        <v>0</v>
      </c>
      <c r="AC10" s="179">
        <v>0</v>
      </c>
      <c r="AD10" s="132">
        <v>0</v>
      </c>
      <c r="AE10" s="179">
        <v>0.02</v>
      </c>
      <c r="AF10" s="132">
        <v>0</v>
      </c>
      <c r="AG10" s="179">
        <v>0.02</v>
      </c>
      <c r="AH10" s="132">
        <v>0.04</v>
      </c>
      <c r="AI10" s="179">
        <v>0</v>
      </c>
      <c r="AJ10" s="134">
        <f>+AH10+AF10+AD10+AB10+Z10+X10+V10+T10+R10+P10+N10</f>
        <v>0.15</v>
      </c>
      <c r="AK10" s="180"/>
      <c r="AL10" s="181"/>
      <c r="AM10" s="182"/>
    </row>
    <row r="11" spans="2:39" s="183" customFormat="1" ht="254.25" customHeight="1" x14ac:dyDescent="0.2">
      <c r="B11" s="141">
        <v>2</v>
      </c>
      <c r="C11" s="124" t="s">
        <v>166</v>
      </c>
      <c r="D11" s="124" t="s">
        <v>210</v>
      </c>
      <c r="E11" s="126">
        <v>1</v>
      </c>
      <c r="F11" s="127">
        <v>0.15</v>
      </c>
      <c r="G11" s="125" t="s">
        <v>169</v>
      </c>
      <c r="H11" s="128">
        <v>45108</v>
      </c>
      <c r="I11" s="128">
        <v>45291</v>
      </c>
      <c r="J11" s="129">
        <f t="shared" ref="J11:J12" si="0">+(I11-H11)/7</f>
        <v>26.142857142857142</v>
      </c>
      <c r="K11" s="175" t="s">
        <v>245</v>
      </c>
      <c r="L11" s="176" t="s">
        <v>246</v>
      </c>
      <c r="M11" s="177">
        <f t="shared" ref="M11" si="1">+O11+Q11+S11+U11+W11+Y11+AA11+AC11+AE11+AG11+AI11</f>
        <v>0.15000000000000002</v>
      </c>
      <c r="N11" s="136">
        <v>0</v>
      </c>
      <c r="O11" s="178">
        <v>0</v>
      </c>
      <c r="P11" s="130">
        <v>0</v>
      </c>
      <c r="Q11" s="178">
        <v>0</v>
      </c>
      <c r="R11" s="130">
        <v>0</v>
      </c>
      <c r="S11" s="178">
        <v>0</v>
      </c>
      <c r="T11" s="130">
        <v>0</v>
      </c>
      <c r="U11" s="178">
        <v>0</v>
      </c>
      <c r="V11" s="130">
        <v>0</v>
      </c>
      <c r="W11" s="178">
        <v>0</v>
      </c>
      <c r="X11" s="130">
        <v>2.5000000000000001E-2</v>
      </c>
      <c r="Y11" s="178">
        <v>2.5000000000000001E-2</v>
      </c>
      <c r="Z11" s="130">
        <v>2.5000000000000001E-2</v>
      </c>
      <c r="AA11" s="178">
        <v>2.5000000000000001E-2</v>
      </c>
      <c r="AB11" s="130">
        <v>2.5000000000000001E-2</v>
      </c>
      <c r="AC11" s="178">
        <v>2.5000000000000001E-2</v>
      </c>
      <c r="AD11" s="130">
        <v>2.5000000000000001E-2</v>
      </c>
      <c r="AE11" s="178">
        <v>2.5000000000000001E-2</v>
      </c>
      <c r="AF11" s="130">
        <v>2.5000000000000001E-2</v>
      </c>
      <c r="AG11" s="178">
        <v>0.05</v>
      </c>
      <c r="AH11" s="133">
        <v>2.5000000000000001E-2</v>
      </c>
      <c r="AI11" s="179">
        <v>0</v>
      </c>
      <c r="AJ11" s="134">
        <f t="shared" ref="AJ11:AJ12" si="2">+AH11+AF11+AD11+AB11+Z11+X11+V11+T11+R11+P11+N11</f>
        <v>0.15</v>
      </c>
      <c r="AK11" s="180"/>
      <c r="AL11" s="184"/>
      <c r="AM11" s="182"/>
    </row>
    <row r="12" spans="2:39" s="183" customFormat="1" ht="409.5" customHeight="1" thickBot="1" x14ac:dyDescent="0.3">
      <c r="B12" s="142">
        <v>3</v>
      </c>
      <c r="C12" s="143" t="s">
        <v>167</v>
      </c>
      <c r="D12" s="144" t="s">
        <v>238</v>
      </c>
      <c r="E12" s="145">
        <v>1</v>
      </c>
      <c r="F12" s="146">
        <v>0.7</v>
      </c>
      <c r="G12" s="147" t="s">
        <v>171</v>
      </c>
      <c r="H12" s="148">
        <v>44970</v>
      </c>
      <c r="I12" s="148">
        <v>45291</v>
      </c>
      <c r="J12" s="149">
        <f t="shared" si="0"/>
        <v>45.857142857142854</v>
      </c>
      <c r="K12" s="185" t="s">
        <v>248</v>
      </c>
      <c r="L12" s="186" t="s">
        <v>244</v>
      </c>
      <c r="M12" s="187">
        <f>+O12+Q12+S12+U12+W12+Y12+AA12+AC12+AE12+AG12+AI12</f>
        <v>0.70000000000000007</v>
      </c>
      <c r="N12" s="136">
        <f>1.5%+3.75%</f>
        <v>5.2499999999999998E-2</v>
      </c>
      <c r="O12" s="178">
        <f>1.5%+3.75%</f>
        <v>5.2499999999999998E-2</v>
      </c>
      <c r="P12" s="130">
        <v>0.03</v>
      </c>
      <c r="Q12" s="178">
        <v>0.03</v>
      </c>
      <c r="R12" s="130">
        <v>0.09</v>
      </c>
      <c r="S12" s="178">
        <v>0.09</v>
      </c>
      <c r="T12" s="130">
        <f>4.25%+3.5%</f>
        <v>7.7500000000000013E-2</v>
      </c>
      <c r="U12" s="178">
        <f>4.25%+3.5%</f>
        <v>7.7500000000000013E-2</v>
      </c>
      <c r="V12" s="130">
        <f>4.25%+4.5%</f>
        <v>8.7499999999999994E-2</v>
      </c>
      <c r="W12" s="188">
        <v>4.4999999999999998E-2</v>
      </c>
      <c r="X12" s="130">
        <v>3.5000000000000003E-2</v>
      </c>
      <c r="Y12" s="178">
        <v>3.5000000000000003E-2</v>
      </c>
      <c r="Z12" s="130">
        <v>6.7500000000000004E-2</v>
      </c>
      <c r="AA12" s="178">
        <v>6.7500000000000004E-2</v>
      </c>
      <c r="AB12" s="130">
        <v>7.0000000000000007E-2</v>
      </c>
      <c r="AC12" s="178">
        <v>0.1125</v>
      </c>
      <c r="AD12" s="130">
        <v>7.0000000000000007E-2</v>
      </c>
      <c r="AE12" s="178">
        <v>7.0000000000000007E-2</v>
      </c>
      <c r="AF12" s="133">
        <v>0.06</v>
      </c>
      <c r="AG12" s="178">
        <v>0.12</v>
      </c>
      <c r="AH12" s="133">
        <v>0.06</v>
      </c>
      <c r="AI12" s="179">
        <v>0</v>
      </c>
      <c r="AJ12" s="134">
        <f t="shared" si="2"/>
        <v>0.70000000000000007</v>
      </c>
      <c r="AK12" s="180">
        <f>+O12+Q12+S12+U12+W12+Y12+AA12+AC12+AE12+AG12+AI12</f>
        <v>0.70000000000000007</v>
      </c>
      <c r="AL12" s="184"/>
      <c r="AM12" s="182"/>
    </row>
    <row r="13" spans="2:39" s="183" customFormat="1" ht="28.5" customHeight="1" x14ac:dyDescent="0.2">
      <c r="C13" s="189"/>
      <c r="D13" s="190"/>
      <c r="E13" s="189"/>
      <c r="F13" s="191">
        <f>SUM(F10:F12)</f>
        <v>1</v>
      </c>
      <c r="G13" s="189"/>
      <c r="H13" s="189"/>
      <c r="I13" s="189"/>
      <c r="J13" s="192"/>
      <c r="K13" s="193"/>
      <c r="L13" s="189"/>
      <c r="M13" s="194">
        <f t="shared" ref="M13:AI13" si="3">SUM(M10:M12)</f>
        <v>1</v>
      </c>
      <c r="N13" s="131">
        <f t="shared" si="3"/>
        <v>0.06</v>
      </c>
      <c r="O13" s="131">
        <f t="shared" si="3"/>
        <v>0.06</v>
      </c>
      <c r="P13" s="131">
        <f t="shared" si="3"/>
        <v>8.249999999999999E-2</v>
      </c>
      <c r="Q13" s="131">
        <f t="shared" si="3"/>
        <v>8.249999999999999E-2</v>
      </c>
      <c r="R13" s="131">
        <f t="shared" si="3"/>
        <v>0.09</v>
      </c>
      <c r="S13" s="131">
        <f t="shared" si="3"/>
        <v>0.09</v>
      </c>
      <c r="T13" s="131">
        <f t="shared" si="3"/>
        <v>0.1275</v>
      </c>
      <c r="U13" s="131">
        <f t="shared" si="3"/>
        <v>0.1275</v>
      </c>
      <c r="V13" s="131">
        <f t="shared" si="3"/>
        <v>8.7499999999999994E-2</v>
      </c>
      <c r="W13" s="131">
        <f t="shared" si="3"/>
        <v>4.4999999999999998E-2</v>
      </c>
      <c r="X13" s="131">
        <f t="shared" si="3"/>
        <v>6.0000000000000005E-2</v>
      </c>
      <c r="Y13" s="131">
        <f t="shared" si="3"/>
        <v>6.0000000000000005E-2</v>
      </c>
      <c r="Z13" s="131">
        <f t="shared" si="3"/>
        <v>9.2499999999999999E-2</v>
      </c>
      <c r="AA13" s="131">
        <f t="shared" si="3"/>
        <v>9.2499999999999999E-2</v>
      </c>
      <c r="AB13" s="131">
        <f t="shared" si="3"/>
        <v>9.5000000000000001E-2</v>
      </c>
      <c r="AC13" s="131">
        <f t="shared" si="3"/>
        <v>0.13750000000000001</v>
      </c>
      <c r="AD13" s="131">
        <f t="shared" si="3"/>
        <v>9.5000000000000001E-2</v>
      </c>
      <c r="AE13" s="131">
        <f t="shared" si="3"/>
        <v>0.115</v>
      </c>
      <c r="AF13" s="131">
        <f t="shared" si="3"/>
        <v>8.4999999999999992E-2</v>
      </c>
      <c r="AG13" s="131">
        <f t="shared" si="3"/>
        <v>0.19</v>
      </c>
      <c r="AH13" s="131">
        <f t="shared" si="3"/>
        <v>0.125</v>
      </c>
      <c r="AI13" s="131">
        <f t="shared" si="3"/>
        <v>0</v>
      </c>
      <c r="AJ13" s="195">
        <f>70%-AJ12</f>
        <v>0</v>
      </c>
      <c r="AK13" s="196"/>
      <c r="AL13" s="197"/>
      <c r="AM13" s="182"/>
    </row>
    <row r="14" spans="2:39" s="198" customFormat="1" ht="21.75" customHeight="1" x14ac:dyDescent="0.2">
      <c r="C14" s="199"/>
      <c r="D14" s="200"/>
      <c r="E14" s="199"/>
      <c r="F14" s="199"/>
      <c r="G14" s="199"/>
      <c r="H14" s="199"/>
      <c r="I14" s="199"/>
      <c r="J14" s="201"/>
      <c r="K14" s="202"/>
      <c r="L14" s="199"/>
      <c r="M14" s="151"/>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4"/>
      <c r="AK14" s="205"/>
      <c r="AL14" s="203"/>
      <c r="AM14" s="206"/>
    </row>
    <row r="15" spans="2:39" s="207" customFormat="1" ht="27" customHeight="1" x14ac:dyDescent="0.2">
      <c r="C15" s="199"/>
      <c r="D15" s="200"/>
      <c r="E15" s="199"/>
      <c r="F15" s="199"/>
      <c r="G15" s="199"/>
      <c r="H15" s="199"/>
      <c r="I15" s="199"/>
      <c r="J15" s="199"/>
      <c r="L15" s="199"/>
      <c r="M15" s="208"/>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10"/>
      <c r="AK15" s="211"/>
      <c r="AL15" s="212"/>
      <c r="AM15" s="213"/>
    </row>
    <row r="18" spans="13:38" x14ac:dyDescent="0.2">
      <c r="M18" s="214"/>
    </row>
    <row r="19" spans="13:38" x14ac:dyDescent="0.2">
      <c r="M19" s="215"/>
    </row>
    <row r="26" spans="13:38" x14ac:dyDescent="0.2">
      <c r="M26" s="216"/>
    </row>
    <row r="27" spans="13:38" x14ac:dyDescent="0.2">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65"/>
      <c r="AK27" s="166"/>
      <c r="AL27" s="167"/>
    </row>
  </sheetData>
  <sheetProtection algorithmName="SHA-512" hashValue="XF4j6eS9Cp0kvk398KqcSheHcQNBoAqnx/Hn3GfdwkOHPrCQpfZwv4qO3MnOefe/I5m5c2YjW6vSDLE/Wu23CQ==" saltValue="lsazCbN++OSsa5Amdj/fGg==" spinCount="100000" sheet="1" objects="1" scenarios="1"/>
  <mergeCells count="21">
    <mergeCell ref="C2:C5"/>
    <mergeCell ref="D3:K3"/>
    <mergeCell ref="D4:K4"/>
    <mergeCell ref="D5:K5"/>
    <mergeCell ref="D7:M7"/>
    <mergeCell ref="L2:M2"/>
    <mergeCell ref="L3:M3"/>
    <mergeCell ref="L4:M4"/>
    <mergeCell ref="L5:M5"/>
    <mergeCell ref="D2:K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8:L8 G13:J65375 L13:L65375 K13:K14 K16:K65375">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7"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N32" sqref="N3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369"/>
      <c r="C2" s="370"/>
      <c r="D2" s="366" t="s">
        <v>0</v>
      </c>
      <c r="E2" s="337"/>
      <c r="F2" s="337"/>
      <c r="G2" s="337"/>
      <c r="H2" s="337"/>
      <c r="I2" s="337"/>
      <c r="J2" s="337"/>
      <c r="K2" s="54"/>
      <c r="L2" s="54"/>
      <c r="M2" s="375" t="str">
        <f>Proyecto!K2</f>
        <v>Código: GC-F-015</v>
      </c>
      <c r="N2" s="330"/>
      <c r="O2" s="330"/>
      <c r="P2" s="331"/>
      <c r="Q2" s="67"/>
      <c r="R2" s="9"/>
      <c r="S2" s="9"/>
      <c r="T2" s="9" t="s">
        <v>119</v>
      </c>
      <c r="U2" s="12"/>
      <c r="V2" s="67"/>
      <c r="W2" s="67"/>
      <c r="X2" s="67"/>
      <c r="Y2" s="67"/>
      <c r="Z2" s="67"/>
      <c r="AA2" s="67"/>
      <c r="AB2" s="67"/>
      <c r="AC2" s="67"/>
      <c r="AD2" s="67"/>
      <c r="AE2" s="13"/>
    </row>
    <row r="3" spans="2:31" s="10" customFormat="1" ht="23.25" customHeight="1" x14ac:dyDescent="0.2">
      <c r="B3" s="371"/>
      <c r="C3" s="372"/>
      <c r="D3" s="367" t="s">
        <v>2</v>
      </c>
      <c r="E3" s="340"/>
      <c r="F3" s="340"/>
      <c r="G3" s="340"/>
      <c r="H3" s="340"/>
      <c r="I3" s="340"/>
      <c r="J3" s="340"/>
      <c r="K3" s="53"/>
      <c r="L3" s="53"/>
      <c r="M3" s="376" t="str">
        <f>Proyecto!K3</f>
        <v>Fecha: 17 de septiembre de 2014</v>
      </c>
      <c r="N3" s="332"/>
      <c r="O3" s="332"/>
      <c r="P3" s="333"/>
      <c r="Q3" s="67"/>
      <c r="R3" s="9"/>
      <c r="S3" s="9"/>
      <c r="T3" s="9" t="s">
        <v>120</v>
      </c>
      <c r="U3" s="12"/>
      <c r="V3" s="67"/>
      <c r="W3" s="67"/>
      <c r="X3" s="67"/>
      <c r="Y3" s="67"/>
      <c r="Z3" s="67"/>
      <c r="AA3" s="67"/>
      <c r="AB3" s="67"/>
      <c r="AC3" s="67"/>
      <c r="AD3" s="67"/>
      <c r="AE3" s="13"/>
    </row>
    <row r="4" spans="2:31" s="10" customFormat="1" ht="24" customHeight="1" x14ac:dyDescent="0.2">
      <c r="B4" s="371"/>
      <c r="C4" s="372"/>
      <c r="D4" s="367" t="s">
        <v>4</v>
      </c>
      <c r="E4" s="340"/>
      <c r="F4" s="340"/>
      <c r="G4" s="340"/>
      <c r="H4" s="340"/>
      <c r="I4" s="340"/>
      <c r="J4" s="340"/>
      <c r="K4" s="53"/>
      <c r="L4" s="53"/>
      <c r="M4" s="376" t="str">
        <f>Proyecto!K4</f>
        <v>Versión 001</v>
      </c>
      <c r="N4" s="332"/>
      <c r="O4" s="332"/>
      <c r="P4" s="333"/>
      <c r="Q4" s="67"/>
      <c r="R4" s="9"/>
      <c r="S4" s="67"/>
      <c r="T4" s="9" t="s">
        <v>121</v>
      </c>
      <c r="U4" s="12"/>
      <c r="V4" s="67"/>
      <c r="W4" s="67"/>
      <c r="X4" s="67"/>
      <c r="Y4" s="67"/>
      <c r="Z4" s="67"/>
      <c r="AA4" s="67"/>
      <c r="AB4" s="67"/>
      <c r="AC4" s="67"/>
      <c r="AD4" s="67"/>
      <c r="AE4" s="13"/>
    </row>
    <row r="5" spans="2:31" s="10" customFormat="1" ht="22.5" customHeight="1" thickBot="1" x14ac:dyDescent="0.25">
      <c r="B5" s="373"/>
      <c r="C5" s="374"/>
      <c r="D5" s="368" t="s">
        <v>6</v>
      </c>
      <c r="E5" s="343"/>
      <c r="F5" s="343"/>
      <c r="G5" s="343"/>
      <c r="H5" s="343"/>
      <c r="I5" s="343"/>
      <c r="J5" s="343"/>
      <c r="K5" s="55"/>
      <c r="L5" s="55"/>
      <c r="M5" s="377" t="s">
        <v>122</v>
      </c>
      <c r="N5" s="334"/>
      <c r="O5" s="334"/>
      <c r="P5" s="335"/>
      <c r="Q5" s="67"/>
      <c r="R5" s="9"/>
      <c r="S5" s="67"/>
      <c r="T5" s="9" t="s">
        <v>123</v>
      </c>
      <c r="U5" s="9"/>
      <c r="V5" s="67"/>
      <c r="W5" s="67"/>
      <c r="X5" s="67"/>
      <c r="Y5" s="67"/>
      <c r="Z5" s="67"/>
      <c r="AA5" s="67"/>
      <c r="AB5" s="67"/>
      <c r="AC5" s="67"/>
      <c r="AD5" s="67"/>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217" t="s">
        <v>8</v>
      </c>
      <c r="C7" s="217"/>
      <c r="D7" s="378" t="str">
        <f>Proyecto!$E$7</f>
        <v>Promoción de la Responsabilidad Social Empresarial y la Sostenibilidad Empresarial con énfasis en las PYMES.</v>
      </c>
      <c r="E7" s="378"/>
      <c r="F7" s="378"/>
      <c r="G7" s="378"/>
      <c r="H7" s="378"/>
      <c r="I7" s="378"/>
      <c r="J7" s="378"/>
      <c r="K7" s="378"/>
      <c r="L7" s="378"/>
      <c r="M7" s="378"/>
      <c r="N7" s="378"/>
      <c r="O7" s="378"/>
      <c r="P7" s="378"/>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262" t="s">
        <v>124</v>
      </c>
      <c r="C10" s="262"/>
      <c r="D10" s="262"/>
      <c r="E10" s="262"/>
      <c r="F10" s="262"/>
      <c r="G10" s="262"/>
      <c r="H10" s="262"/>
      <c r="I10" s="262"/>
      <c r="J10" s="262"/>
      <c r="K10" s="262"/>
      <c r="L10" s="262"/>
      <c r="M10" s="262"/>
      <c r="N10" s="262"/>
      <c r="O10" s="262"/>
      <c r="P10" s="262"/>
    </row>
    <row r="11" spans="2:31" ht="21.95" customHeight="1" x14ac:dyDescent="0.2">
      <c r="B11" s="260" t="s">
        <v>125</v>
      </c>
      <c r="C11" s="260"/>
      <c r="D11" s="260"/>
      <c r="E11" s="260"/>
      <c r="F11" s="68" t="s">
        <v>126</v>
      </c>
      <c r="G11" s="260" t="s">
        <v>127</v>
      </c>
      <c r="H11" s="260"/>
      <c r="I11" s="260"/>
      <c r="J11" s="260"/>
      <c r="K11" s="60"/>
      <c r="L11" s="60"/>
      <c r="M11" s="260" t="s">
        <v>128</v>
      </c>
      <c r="N11" s="260"/>
      <c r="O11" s="260"/>
      <c r="P11" s="260"/>
    </row>
    <row r="12" spans="2:31" ht="72.75" customHeight="1" x14ac:dyDescent="0.2">
      <c r="B12" s="283" t="s">
        <v>206</v>
      </c>
      <c r="C12" s="283"/>
      <c r="D12" s="283"/>
      <c r="E12" s="283"/>
      <c r="F12" s="104" t="s">
        <v>120</v>
      </c>
      <c r="G12" s="379" t="s">
        <v>207</v>
      </c>
      <c r="H12" s="380"/>
      <c r="I12" s="380"/>
      <c r="J12" s="381"/>
      <c r="K12" s="116"/>
      <c r="L12" s="116"/>
      <c r="M12" s="382" t="s">
        <v>172</v>
      </c>
      <c r="N12" s="383"/>
      <c r="O12" s="383"/>
      <c r="P12" s="384"/>
    </row>
    <row r="13" spans="2:31" ht="57" customHeight="1" x14ac:dyDescent="0.2">
      <c r="B13" s="283" t="s">
        <v>208</v>
      </c>
      <c r="C13" s="283"/>
      <c r="D13" s="283"/>
      <c r="E13" s="283"/>
      <c r="F13" s="104" t="s">
        <v>120</v>
      </c>
      <c r="G13" s="379" t="s">
        <v>209</v>
      </c>
      <c r="H13" s="380"/>
      <c r="I13" s="380"/>
      <c r="J13" s="381"/>
      <c r="K13" s="116"/>
      <c r="L13" s="116"/>
      <c r="M13" s="382" t="s">
        <v>172</v>
      </c>
      <c r="N13" s="383"/>
      <c r="O13" s="383"/>
      <c r="P13" s="384"/>
    </row>
    <row r="15" spans="2:31" ht="21.95" customHeight="1" x14ac:dyDescent="0.2">
      <c r="B15" s="262" t="s">
        <v>129</v>
      </c>
      <c r="C15" s="262"/>
      <c r="D15" s="262"/>
      <c r="E15" s="262"/>
      <c r="F15" s="262"/>
      <c r="G15" s="262"/>
      <c r="H15" s="262"/>
      <c r="I15" s="262"/>
      <c r="J15" s="262"/>
      <c r="K15" s="262"/>
      <c r="L15" s="262"/>
      <c r="M15" s="262"/>
      <c r="N15" s="262"/>
      <c r="O15" s="262"/>
      <c r="P15" s="262"/>
    </row>
  </sheetData>
  <mergeCells count="22">
    <mergeCell ref="B15:P15"/>
    <mergeCell ref="B11:E11"/>
    <mergeCell ref="G11:J11"/>
    <mergeCell ref="M11:P11"/>
    <mergeCell ref="B12:E12"/>
    <mergeCell ref="G12:J12"/>
    <mergeCell ref="M12:P12"/>
    <mergeCell ref="B13:E13"/>
    <mergeCell ref="G13:J13"/>
    <mergeCell ref="M13:P13"/>
    <mergeCell ref="D2:J2"/>
    <mergeCell ref="D3:J3"/>
    <mergeCell ref="D4:J4"/>
    <mergeCell ref="D5:J5"/>
    <mergeCell ref="B10:P10"/>
    <mergeCell ref="B2:C5"/>
    <mergeCell ref="M2:P2"/>
    <mergeCell ref="M3:P3"/>
    <mergeCell ref="M4:P4"/>
    <mergeCell ref="M5:P5"/>
    <mergeCell ref="B7:C7"/>
    <mergeCell ref="D7:P7"/>
  </mergeCells>
  <conditionalFormatting sqref="F13">
    <cfRule type="containsText" dxfId="7" priority="9" operator="containsText" text="Extremo">
      <formula>NOT(ISERROR(SEARCH("Extremo",F13)))</formula>
    </cfRule>
    <cfRule type="containsText" dxfId="6" priority="10" operator="containsText" text="Alto">
      <formula>NOT(ISERROR(SEARCH("Alto",F13)))</formula>
    </cfRule>
    <cfRule type="containsText" dxfId="5" priority="11" operator="containsText" text="Medio">
      <formula>NOT(ISERROR(SEARCH("Medio",F13)))</formula>
    </cfRule>
    <cfRule type="containsText" dxfId="4" priority="12" operator="containsText" text="Bajo">
      <formula>NOT(ISERROR(SEARCH("Bajo",F13)))</formula>
    </cfRule>
  </conditionalFormatting>
  <conditionalFormatting sqref="F12">
    <cfRule type="containsText" dxfId="3" priority="5" operator="containsText" text="Extremo">
      <formula>NOT(ISERROR(SEARCH("Extremo",F12)))</formula>
    </cfRule>
    <cfRule type="containsText" dxfId="2" priority="6" operator="containsText" text="Alto">
      <formula>NOT(ISERROR(SEARCH("Alto",F12)))</formula>
    </cfRule>
    <cfRule type="containsText" dxfId="1" priority="7" operator="containsText" text="Medio">
      <formula>NOT(ISERROR(SEARCH("Medio",F12)))</formula>
    </cfRule>
    <cfRule type="containsText" dxfId="0" priority="8" operator="containsText" text="Bajo">
      <formula>NOT(ISERROR(SEARCH("Bajo",F12)))</formula>
    </cfRule>
  </conditionalFormatting>
  <dataValidations count="2">
    <dataValidation type="whole" allowBlank="1" showInputMessage="1" showErrorMessage="1" sqref="O16:P65502 O9:P9 O14:P14 G14:M14 G16:M65502 G9:M9 Q9:U65502 W9:AC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130</v>
      </c>
      <c r="C4" s="20" t="s">
        <v>131</v>
      </c>
      <c r="E4" s="20" t="s">
        <v>132</v>
      </c>
      <c r="G4" s="20" t="s">
        <v>133</v>
      </c>
      <c r="I4" s="20" t="s">
        <v>134</v>
      </c>
      <c r="K4" s="20" t="s">
        <v>135</v>
      </c>
      <c r="M4" s="20"/>
      <c r="O4" s="20" t="s">
        <v>136</v>
      </c>
      <c r="Q4" s="20" t="s">
        <v>34</v>
      </c>
    </row>
    <row r="5" spans="1:17" x14ac:dyDescent="0.2">
      <c r="A5" t="s">
        <v>26</v>
      </c>
      <c r="C5" s="19" t="s">
        <v>37</v>
      </c>
      <c r="E5" s="19" t="s">
        <v>40</v>
      </c>
      <c r="G5" s="19" t="s">
        <v>59</v>
      </c>
      <c r="I5" s="19" t="s">
        <v>60</v>
      </c>
      <c r="K5" s="19" t="s">
        <v>77</v>
      </c>
      <c r="M5" t="s">
        <v>137</v>
      </c>
      <c r="O5" s="19" t="s">
        <v>138</v>
      </c>
      <c r="Q5" t="s">
        <v>139</v>
      </c>
    </row>
    <row r="6" spans="1:17" x14ac:dyDescent="0.2">
      <c r="A6" t="s">
        <v>27</v>
      </c>
      <c r="C6" s="19" t="s">
        <v>140</v>
      </c>
      <c r="E6" s="19" t="s">
        <v>141</v>
      </c>
      <c r="G6" s="19" t="s">
        <v>61</v>
      </c>
      <c r="I6" s="19" t="s">
        <v>78</v>
      </c>
      <c r="K6" s="19" t="s">
        <v>79</v>
      </c>
      <c r="M6" t="s">
        <v>46</v>
      </c>
      <c r="O6" s="19" t="s">
        <v>142</v>
      </c>
      <c r="Q6" t="s">
        <v>143</v>
      </c>
    </row>
    <row r="7" spans="1:17" x14ac:dyDescent="0.2">
      <c r="C7" s="19" t="s">
        <v>144</v>
      </c>
      <c r="G7" s="19" t="s">
        <v>145</v>
      </c>
      <c r="K7" s="21" t="s">
        <v>146</v>
      </c>
      <c r="O7" s="21" t="s">
        <v>147</v>
      </c>
      <c r="Q7" t="s">
        <v>148</v>
      </c>
    </row>
    <row r="8" spans="1:17" x14ac:dyDescent="0.2">
      <c r="O8" s="21" t="s">
        <v>88</v>
      </c>
      <c r="Q8" t="s">
        <v>39</v>
      </c>
    </row>
    <row r="9" spans="1:17" x14ac:dyDescent="0.2">
      <c r="O9" s="21" t="s">
        <v>149</v>
      </c>
      <c r="Q9" t="s">
        <v>150</v>
      </c>
    </row>
    <row r="10" spans="1:17" x14ac:dyDescent="0.2">
      <c r="O10" s="21" t="s">
        <v>151</v>
      </c>
      <c r="Q10" t="s">
        <v>152</v>
      </c>
    </row>
    <row r="11" spans="1:17" x14ac:dyDescent="0.2">
      <c r="O11" s="21" t="s">
        <v>153</v>
      </c>
      <c r="Q11" t="s">
        <v>154</v>
      </c>
    </row>
    <row r="12" spans="1:17" x14ac:dyDescent="0.2">
      <c r="Q12" t="s">
        <v>155</v>
      </c>
    </row>
    <row r="14" spans="1:17" x14ac:dyDescent="0.2">
      <c r="Q14" s="20" t="s">
        <v>156</v>
      </c>
    </row>
    <row r="15" spans="1:17" x14ac:dyDescent="0.2">
      <c r="Q15" t="s">
        <v>139</v>
      </c>
    </row>
    <row r="16" spans="1:17" x14ac:dyDescent="0.2">
      <c r="Q16" t="s">
        <v>143</v>
      </c>
    </row>
    <row r="17" spans="17:17" x14ac:dyDescent="0.2">
      <c r="Q17" t="s">
        <v>148</v>
      </c>
    </row>
    <row r="18" spans="17:17" x14ac:dyDescent="0.2">
      <c r="Q18" t="s">
        <v>39</v>
      </c>
    </row>
    <row r="19" spans="17:17" x14ac:dyDescent="0.2">
      <c r="Q19" t="s">
        <v>150</v>
      </c>
    </row>
    <row r="20" spans="17:17" x14ac:dyDescent="0.2">
      <c r="Q20" t="s">
        <v>152</v>
      </c>
    </row>
    <row r="21" spans="17:17" x14ac:dyDescent="0.2">
      <c r="Q21" t="s">
        <v>154</v>
      </c>
    </row>
    <row r="22" spans="17:17" x14ac:dyDescent="0.2">
      <c r="Q22" t="s">
        <v>155</v>
      </c>
    </row>
    <row r="23" spans="17:17" x14ac:dyDescent="0.2">
      <c r="Q23" s="19"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C1" zoomScale="130" zoomScaleNormal="130" workbookViewId="0">
      <selection activeCell="E19" sqref="E19:P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28"/>
      <c r="C2" s="229"/>
      <c r="D2" s="230" t="s">
        <v>0</v>
      </c>
      <c r="E2" s="231"/>
      <c r="F2" s="231"/>
      <c r="G2" s="231"/>
      <c r="H2" s="231"/>
      <c r="I2" s="231"/>
      <c r="J2" s="232"/>
      <c r="K2" s="218" t="s">
        <v>1</v>
      </c>
      <c r="L2" s="258"/>
      <c r="M2" s="218" t="str">
        <f>Proyecto!K2</f>
        <v>Código: GC-F-015</v>
      </c>
      <c r="N2" s="253"/>
      <c r="O2" s="253"/>
      <c r="P2" s="219"/>
      <c r="Q2" s="67"/>
      <c r="R2" s="9"/>
      <c r="S2" s="9"/>
      <c r="T2" s="9"/>
      <c r="U2" s="12"/>
      <c r="V2" s="67"/>
      <c r="W2" s="67"/>
      <c r="X2" s="67"/>
      <c r="Y2" s="67"/>
      <c r="Z2" s="67"/>
      <c r="AA2" s="67"/>
      <c r="AB2" s="67"/>
      <c r="AC2" s="67"/>
      <c r="AD2" s="67"/>
      <c r="AE2" s="13"/>
    </row>
    <row r="3" spans="2:31" s="10" customFormat="1" ht="23.25" customHeight="1" x14ac:dyDescent="0.2">
      <c r="B3" s="224"/>
      <c r="C3" s="225"/>
      <c r="D3" s="233" t="s">
        <v>2</v>
      </c>
      <c r="E3" s="234"/>
      <c r="F3" s="234"/>
      <c r="G3" s="234"/>
      <c r="H3" s="234"/>
      <c r="I3" s="234"/>
      <c r="J3" s="235"/>
      <c r="K3" s="220" t="s">
        <v>3</v>
      </c>
      <c r="L3" s="259"/>
      <c r="M3" s="254" t="str">
        <f>Proyecto!K3</f>
        <v>Fecha: 17 de septiembre de 2014</v>
      </c>
      <c r="N3" s="255"/>
      <c r="O3" s="255"/>
      <c r="P3" s="256"/>
      <c r="Q3" s="67"/>
      <c r="R3" s="9"/>
      <c r="S3" s="9"/>
      <c r="T3" s="9"/>
      <c r="U3" s="12"/>
      <c r="V3" s="67"/>
      <c r="W3" s="67"/>
      <c r="X3" s="67"/>
      <c r="Y3" s="67"/>
      <c r="Z3" s="67"/>
      <c r="AA3" s="67"/>
      <c r="AB3" s="67"/>
      <c r="AC3" s="67"/>
      <c r="AD3" s="67"/>
      <c r="AE3" s="13"/>
    </row>
    <row r="4" spans="2:31" s="10" customFormat="1" ht="24" customHeight="1" x14ac:dyDescent="0.2">
      <c r="B4" s="224"/>
      <c r="C4" s="225"/>
      <c r="D4" s="233" t="s">
        <v>4</v>
      </c>
      <c r="E4" s="234"/>
      <c r="F4" s="234"/>
      <c r="G4" s="234"/>
      <c r="H4" s="234"/>
      <c r="I4" s="234"/>
      <c r="J4" s="235"/>
      <c r="K4" s="220" t="s">
        <v>5</v>
      </c>
      <c r="L4" s="259"/>
      <c r="M4" s="220" t="str">
        <f>Proyecto!K4</f>
        <v>Versión 001</v>
      </c>
      <c r="N4" s="257"/>
      <c r="O4" s="257"/>
      <c r="P4" s="221"/>
      <c r="Q4" s="67"/>
      <c r="R4" s="9"/>
      <c r="S4" s="67"/>
      <c r="T4" s="67"/>
      <c r="U4" s="12"/>
      <c r="V4" s="67"/>
      <c r="W4" s="67"/>
      <c r="X4" s="67"/>
      <c r="Y4" s="67"/>
      <c r="Z4" s="67"/>
      <c r="AA4" s="67"/>
      <c r="AB4" s="67"/>
      <c r="AC4" s="67"/>
      <c r="AD4" s="67"/>
      <c r="AE4" s="13"/>
    </row>
    <row r="5" spans="2:31" s="10" customFormat="1" ht="22.5" customHeight="1" thickBot="1" x14ac:dyDescent="0.25">
      <c r="B5" s="226"/>
      <c r="C5" s="227"/>
      <c r="D5" s="236" t="s">
        <v>6</v>
      </c>
      <c r="E5" s="237"/>
      <c r="F5" s="237"/>
      <c r="G5" s="237"/>
      <c r="H5" s="237"/>
      <c r="I5" s="237"/>
      <c r="J5" s="238"/>
      <c r="K5" s="222" t="s">
        <v>20</v>
      </c>
      <c r="L5" s="252"/>
      <c r="M5" s="243" t="s">
        <v>21</v>
      </c>
      <c r="N5" s="244"/>
      <c r="O5" s="244"/>
      <c r="P5" s="245"/>
      <c r="Q5" s="67"/>
      <c r="R5" s="9"/>
      <c r="S5" s="67"/>
      <c r="T5" s="67"/>
      <c r="U5" s="9"/>
      <c r="V5" s="67"/>
      <c r="W5" s="67"/>
      <c r="X5" s="67"/>
      <c r="Y5" s="67"/>
      <c r="Z5" s="67"/>
      <c r="AA5" s="67"/>
      <c r="AB5" s="67"/>
      <c r="AC5" s="67"/>
      <c r="AD5" s="67"/>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217" t="s">
        <v>8</v>
      </c>
      <c r="C7" s="217"/>
      <c r="D7" s="246" t="str">
        <f>+Proyecto!E7</f>
        <v>Promoción de la Responsabilidad Social Empresarial y la Sostenibilidad Empresarial con énfasis en las PYMES.</v>
      </c>
      <c r="E7" s="246"/>
      <c r="F7" s="246"/>
      <c r="G7" s="246"/>
      <c r="H7" s="246"/>
      <c r="I7" s="246"/>
      <c r="J7" s="246"/>
      <c r="K7" s="246"/>
      <c r="L7" s="246"/>
      <c r="M7" s="246"/>
      <c r="N7" s="246"/>
      <c r="O7" s="246"/>
      <c r="P7" s="246"/>
      <c r="AE7" s="1"/>
    </row>
    <row r="8" spans="2:31" ht="6.75" customHeight="1" x14ac:dyDescent="0.2">
      <c r="B8" s="6"/>
      <c r="C8" s="6"/>
      <c r="D8" s="94"/>
      <c r="E8" s="94"/>
      <c r="F8" s="94"/>
      <c r="G8" s="94"/>
      <c r="H8" s="94"/>
      <c r="I8" s="94"/>
      <c r="J8" s="94"/>
      <c r="K8" s="94"/>
      <c r="L8" s="94"/>
      <c r="M8" s="94"/>
      <c r="N8" s="94"/>
      <c r="O8" s="94"/>
      <c r="P8" s="94"/>
      <c r="AE8" s="1"/>
    </row>
    <row r="9" spans="2:31" ht="51" customHeight="1" x14ac:dyDescent="0.2">
      <c r="B9" s="250" t="s">
        <v>22</v>
      </c>
      <c r="C9" s="251"/>
      <c r="D9" s="247" t="s">
        <v>163</v>
      </c>
      <c r="E9" s="248"/>
      <c r="F9" s="248"/>
      <c r="G9" s="248"/>
      <c r="H9" s="248"/>
      <c r="I9" s="248"/>
      <c r="J9" s="248"/>
      <c r="K9" s="248"/>
      <c r="L9" s="248"/>
      <c r="M9" s="248"/>
      <c r="N9" s="248"/>
      <c r="O9" s="248"/>
      <c r="P9" s="249"/>
      <c r="AE9" s="1"/>
    </row>
    <row r="10" spans="2:31" customFormat="1" ht="6.75" customHeight="1" x14ac:dyDescent="0.2">
      <c r="D10" s="95"/>
      <c r="E10" s="95"/>
      <c r="F10" s="95"/>
      <c r="G10" s="95"/>
      <c r="H10" s="95"/>
      <c r="I10" s="95"/>
      <c r="J10" s="95"/>
      <c r="K10" s="95"/>
      <c r="L10" s="95"/>
      <c r="M10" s="95"/>
      <c r="N10" s="95"/>
      <c r="O10" s="95"/>
      <c r="P10" s="95"/>
    </row>
    <row r="11" spans="2:31" ht="64.5" customHeight="1" x14ac:dyDescent="0.2">
      <c r="B11" s="250" t="s">
        <v>23</v>
      </c>
      <c r="C11" s="251"/>
      <c r="D11" s="247" t="s">
        <v>186</v>
      </c>
      <c r="E11" s="248"/>
      <c r="F11" s="248"/>
      <c r="G11" s="248"/>
      <c r="H11" s="248"/>
      <c r="I11" s="248"/>
      <c r="J11" s="248"/>
      <c r="K11" s="248"/>
      <c r="L11" s="248"/>
      <c r="M11" s="248"/>
      <c r="N11" s="248"/>
      <c r="O11" s="248"/>
      <c r="P11" s="249"/>
      <c r="AE11" s="1"/>
    </row>
    <row r="12" spans="2:31" s="3" customFormat="1" ht="5.25" customHeight="1" x14ac:dyDescent="0.2">
      <c r="B12" s="8"/>
      <c r="C12" s="8"/>
      <c r="D12" s="70"/>
      <c r="E12" s="70"/>
      <c r="F12" s="70"/>
      <c r="G12" s="70"/>
      <c r="H12" s="70"/>
      <c r="I12" s="70"/>
      <c r="J12" s="70"/>
      <c r="K12" s="70"/>
      <c r="L12" s="70"/>
      <c r="M12" s="70"/>
      <c r="N12" s="70"/>
      <c r="O12" s="70"/>
      <c r="P12" s="70"/>
      <c r="Q12" s="67"/>
      <c r="R12" s="9"/>
      <c r="S12" s="67"/>
      <c r="T12" s="67"/>
      <c r="U12" s="9"/>
      <c r="V12" s="67"/>
      <c r="W12" s="67"/>
      <c r="X12" s="67"/>
      <c r="Y12" s="67"/>
      <c r="Z12" s="67"/>
      <c r="AA12" s="67"/>
      <c r="AB12" s="67"/>
      <c r="AC12" s="67"/>
      <c r="AD12" s="67"/>
      <c r="AE12" s="67"/>
    </row>
    <row r="13" spans="2:31" ht="22.5" customHeight="1" x14ac:dyDescent="0.2">
      <c r="B13" s="240" t="s">
        <v>24</v>
      </c>
      <c r="C13" s="240"/>
      <c r="D13" s="68" t="s">
        <v>25</v>
      </c>
      <c r="E13" s="242" t="s">
        <v>164</v>
      </c>
      <c r="F13" s="242"/>
      <c r="G13" s="242"/>
      <c r="H13" s="242"/>
      <c r="I13" s="242"/>
      <c r="J13" s="242"/>
      <c r="K13" s="242"/>
      <c r="L13" s="242"/>
      <c r="M13" s="242"/>
      <c r="N13" s="242"/>
      <c r="O13" s="242"/>
      <c r="P13" s="242"/>
      <c r="AE13" s="1"/>
    </row>
    <row r="14" spans="2:31" s="25" customFormat="1" ht="44.25" customHeight="1" x14ac:dyDescent="0.2">
      <c r="B14" s="241"/>
      <c r="C14" s="241"/>
      <c r="D14" s="69" t="s">
        <v>26</v>
      </c>
      <c r="E14" s="242"/>
      <c r="F14" s="242"/>
      <c r="G14" s="242"/>
      <c r="H14" s="242"/>
      <c r="I14" s="242"/>
      <c r="J14" s="242"/>
      <c r="K14" s="242"/>
      <c r="L14" s="242"/>
      <c r="M14" s="242"/>
      <c r="N14" s="242"/>
      <c r="O14" s="242"/>
      <c r="P14" s="242"/>
      <c r="Q14" s="67"/>
      <c r="R14" s="9"/>
      <c r="S14" s="67"/>
      <c r="T14" s="67"/>
      <c r="U14" s="9"/>
      <c r="V14" s="67"/>
      <c r="W14" s="67"/>
      <c r="X14" s="67"/>
      <c r="Y14" s="67"/>
      <c r="Z14" s="67"/>
      <c r="AA14" s="67"/>
      <c r="AB14" s="67"/>
      <c r="AC14" s="67"/>
      <c r="AD14" s="67"/>
      <c r="AE14" s="67"/>
    </row>
    <row r="15" spans="2:31" ht="4.5" customHeight="1" x14ac:dyDescent="0.2">
      <c r="E15" s="96"/>
      <c r="F15" s="96"/>
      <c r="G15" s="96"/>
      <c r="H15" s="96"/>
      <c r="I15" s="96"/>
      <c r="J15" s="96"/>
      <c r="K15" s="96"/>
      <c r="L15" s="96"/>
      <c r="M15" s="96"/>
      <c r="N15" s="96"/>
      <c r="O15" s="96"/>
      <c r="P15" s="96"/>
    </row>
    <row r="16" spans="2:31" ht="22.5" customHeight="1" x14ac:dyDescent="0.2">
      <c r="B16" s="240" t="s">
        <v>24</v>
      </c>
      <c r="C16" s="240"/>
      <c r="D16" s="68" t="s">
        <v>25</v>
      </c>
      <c r="E16" s="242" t="s">
        <v>165</v>
      </c>
      <c r="F16" s="242"/>
      <c r="G16" s="242"/>
      <c r="H16" s="242"/>
      <c r="I16" s="242"/>
      <c r="J16" s="242"/>
      <c r="K16" s="242"/>
      <c r="L16" s="242"/>
      <c r="M16" s="242"/>
      <c r="N16" s="242"/>
      <c r="O16" s="242"/>
      <c r="P16" s="242"/>
      <c r="AE16" s="1"/>
    </row>
    <row r="17" spans="2:21" s="65" customFormat="1" ht="55.5" customHeight="1" x14ac:dyDescent="0.2">
      <c r="B17" s="241"/>
      <c r="C17" s="241"/>
      <c r="D17" s="69" t="s">
        <v>27</v>
      </c>
      <c r="E17" s="242"/>
      <c r="F17" s="242"/>
      <c r="G17" s="242"/>
      <c r="H17" s="242"/>
      <c r="I17" s="242"/>
      <c r="J17" s="242"/>
      <c r="K17" s="242"/>
      <c r="L17" s="242"/>
      <c r="M17" s="242"/>
      <c r="N17" s="242"/>
      <c r="O17" s="242"/>
      <c r="P17" s="242"/>
      <c r="Q17" s="67"/>
      <c r="R17" s="9"/>
      <c r="S17" s="67"/>
      <c r="T17" s="67"/>
      <c r="U17" s="9"/>
    </row>
    <row r="18" spans="2:21" ht="6.75" customHeight="1" x14ac:dyDescent="0.2">
      <c r="E18" s="96"/>
      <c r="F18" s="96"/>
      <c r="G18" s="96"/>
      <c r="H18" s="96"/>
      <c r="I18" s="96"/>
      <c r="J18" s="96"/>
      <c r="K18" s="96"/>
      <c r="L18" s="96"/>
      <c r="M18" s="96"/>
      <c r="N18" s="96"/>
      <c r="O18" s="96"/>
      <c r="P18" s="96"/>
    </row>
    <row r="19" spans="2:21" x14ac:dyDescent="0.2">
      <c r="B19" s="240" t="s">
        <v>24</v>
      </c>
      <c r="C19" s="240"/>
      <c r="D19" s="74" t="s">
        <v>25</v>
      </c>
      <c r="E19" s="242" t="s">
        <v>187</v>
      </c>
      <c r="F19" s="242"/>
      <c r="G19" s="242"/>
      <c r="H19" s="242"/>
      <c r="I19" s="242"/>
      <c r="J19" s="242"/>
      <c r="K19" s="242"/>
      <c r="L19" s="242"/>
      <c r="M19" s="242"/>
      <c r="N19" s="242"/>
      <c r="O19" s="242"/>
      <c r="P19" s="242"/>
    </row>
    <row r="20" spans="2:21" ht="48" customHeight="1" x14ac:dyDescent="0.2">
      <c r="B20" s="241"/>
      <c r="C20" s="241"/>
      <c r="D20" s="75" t="s">
        <v>27</v>
      </c>
      <c r="E20" s="242"/>
      <c r="F20" s="242"/>
      <c r="G20" s="242"/>
      <c r="H20" s="242"/>
      <c r="I20" s="242"/>
      <c r="J20" s="242"/>
      <c r="K20" s="242"/>
      <c r="L20" s="242"/>
      <c r="M20" s="242"/>
      <c r="N20" s="242"/>
      <c r="O20" s="242"/>
      <c r="P20" s="242"/>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I12" sqref="I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228"/>
      <c r="C2" s="229"/>
      <c r="D2" s="264" t="s">
        <v>0</v>
      </c>
      <c r="E2" s="265"/>
      <c r="F2" s="265"/>
      <c r="G2" s="265"/>
      <c r="H2" s="266"/>
      <c r="I2" s="35" t="str">
        <f>Proyecto!K2</f>
        <v>Código: GC-F-015</v>
      </c>
      <c r="J2" s="17"/>
      <c r="K2" s="17"/>
      <c r="L2" s="17"/>
      <c r="M2" s="67"/>
      <c r="N2" s="67"/>
      <c r="O2" s="67"/>
      <c r="P2" s="67"/>
      <c r="Q2" s="67"/>
      <c r="R2" s="67"/>
      <c r="S2" s="67"/>
      <c r="T2" s="13"/>
      <c r="U2" s="67"/>
      <c r="V2" s="67"/>
      <c r="W2" s="67"/>
      <c r="X2" s="67"/>
    </row>
    <row r="3" spans="2:24" s="16" customFormat="1" ht="23.25" customHeight="1" thickBot="1" x14ac:dyDescent="0.25">
      <c r="B3" s="224"/>
      <c r="C3" s="225"/>
      <c r="D3" s="264" t="s">
        <v>2</v>
      </c>
      <c r="E3" s="265"/>
      <c r="F3" s="265"/>
      <c r="G3" s="265"/>
      <c r="H3" s="266"/>
      <c r="I3" s="36" t="str">
        <f>Proyecto!K3</f>
        <v>Fecha: 17 de septiembre de 2014</v>
      </c>
      <c r="J3" s="17"/>
      <c r="K3" s="17"/>
      <c r="L3" s="17"/>
      <c r="M3" s="67"/>
      <c r="N3" s="67"/>
      <c r="O3" s="67"/>
      <c r="P3" s="67"/>
      <c r="Q3" s="67"/>
      <c r="R3" s="67"/>
      <c r="S3" s="67"/>
      <c r="T3" s="13"/>
      <c r="U3" s="67"/>
      <c r="V3" s="67"/>
      <c r="W3" s="67"/>
      <c r="X3" s="67"/>
    </row>
    <row r="4" spans="2:24" s="16" customFormat="1" ht="24" customHeight="1" thickBot="1" x14ac:dyDescent="0.25">
      <c r="B4" s="224"/>
      <c r="C4" s="225"/>
      <c r="D4" s="264" t="s">
        <v>4</v>
      </c>
      <c r="E4" s="265"/>
      <c r="F4" s="265"/>
      <c r="G4" s="265"/>
      <c r="H4" s="266"/>
      <c r="I4" s="36" t="str">
        <f>Proyecto!K4</f>
        <v>Versión 001</v>
      </c>
      <c r="J4" s="17"/>
      <c r="K4" s="17"/>
      <c r="L4" s="17"/>
      <c r="M4" s="67"/>
      <c r="N4" s="67"/>
      <c r="O4" s="67"/>
      <c r="P4" s="67"/>
      <c r="Q4" s="67"/>
      <c r="R4" s="67"/>
      <c r="S4" s="67"/>
      <c r="T4" s="13"/>
      <c r="U4" s="67"/>
      <c r="V4" s="67"/>
      <c r="W4" s="67"/>
      <c r="X4" s="67"/>
    </row>
    <row r="5" spans="2:24" s="16" customFormat="1" ht="22.5" customHeight="1" thickBot="1" x14ac:dyDescent="0.25">
      <c r="B5" s="226"/>
      <c r="C5" s="227"/>
      <c r="D5" s="267" t="s">
        <v>6</v>
      </c>
      <c r="E5" s="268"/>
      <c r="F5" s="268"/>
      <c r="G5" s="268"/>
      <c r="H5" s="269"/>
      <c r="I5" s="37" t="s">
        <v>28</v>
      </c>
      <c r="J5" s="17"/>
      <c r="K5" s="17"/>
      <c r="L5" s="17"/>
      <c r="M5" s="67"/>
      <c r="N5" s="67"/>
      <c r="O5" s="67"/>
      <c r="P5" s="67"/>
      <c r="Q5" s="67"/>
      <c r="R5" s="67"/>
      <c r="S5" s="67"/>
      <c r="T5" s="13"/>
      <c r="U5" s="67"/>
      <c r="V5" s="67"/>
      <c r="W5" s="67"/>
      <c r="X5" s="67"/>
    </row>
    <row r="6" spans="2:24" ht="5.25" customHeight="1" x14ac:dyDescent="0.2">
      <c r="B6" s="24"/>
      <c r="C6" s="24"/>
      <c r="D6" s="24"/>
      <c r="E6" s="24"/>
      <c r="F6" s="24"/>
      <c r="G6" s="24"/>
      <c r="H6" s="24"/>
      <c r="I6" s="24"/>
    </row>
    <row r="7" spans="2:24" ht="27" customHeight="1" x14ac:dyDescent="0.2">
      <c r="B7" s="217" t="s">
        <v>8</v>
      </c>
      <c r="C7" s="217"/>
      <c r="D7" s="246" t="str">
        <f>Proyecto!$E$7</f>
        <v>Promoción de la Responsabilidad Social Empresarial y la Sostenibilidad Empresarial con énfasis en las PYMES.</v>
      </c>
      <c r="E7" s="246"/>
      <c r="F7" s="246"/>
      <c r="G7" s="246"/>
      <c r="H7" s="246"/>
      <c r="I7" s="246"/>
      <c r="X7" s="1"/>
    </row>
    <row r="8" spans="2:24" s="16" customFormat="1" ht="10.5" customHeight="1" x14ac:dyDescent="0.2">
      <c r="B8" s="8"/>
      <c r="C8" s="8"/>
      <c r="D8" s="4"/>
      <c r="E8" s="4"/>
      <c r="F8" s="4"/>
      <c r="G8" s="4"/>
      <c r="H8" s="4"/>
      <c r="I8" s="4"/>
      <c r="J8" s="67"/>
      <c r="K8" s="67"/>
      <c r="L8" s="67"/>
      <c r="M8" s="67"/>
      <c r="N8" s="17"/>
      <c r="O8" s="67"/>
      <c r="P8" s="67"/>
      <c r="Q8" s="67"/>
      <c r="R8" s="67"/>
      <c r="S8" s="67"/>
      <c r="T8" s="67"/>
      <c r="U8" s="67"/>
      <c r="V8" s="67"/>
      <c r="W8" s="67"/>
      <c r="X8" s="67"/>
    </row>
    <row r="9" spans="2:24" ht="18.75" customHeight="1" x14ac:dyDescent="0.2">
      <c r="B9" s="262" t="s">
        <v>29</v>
      </c>
      <c r="C9" s="262"/>
      <c r="D9" s="262"/>
      <c r="E9" s="262"/>
      <c r="F9" s="262"/>
      <c r="G9" s="262"/>
      <c r="H9" s="262"/>
      <c r="I9" s="262"/>
      <c r="X9" s="1"/>
    </row>
    <row r="10" spans="2:24" ht="40.5" customHeight="1" x14ac:dyDescent="0.2">
      <c r="B10" s="260" t="s">
        <v>30</v>
      </c>
      <c r="C10" s="260"/>
      <c r="D10" s="263" t="s">
        <v>31</v>
      </c>
      <c r="E10" s="263"/>
      <c r="F10" s="263"/>
      <c r="G10" s="263"/>
      <c r="H10" s="263"/>
      <c r="I10" s="263"/>
      <c r="X10" s="1"/>
    </row>
    <row r="11" spans="2:24" ht="22.5" customHeight="1" x14ac:dyDescent="0.2">
      <c r="B11" s="260" t="s">
        <v>25</v>
      </c>
      <c r="C11" s="260"/>
      <c r="D11" s="260" t="s">
        <v>32</v>
      </c>
      <c r="E11" s="260"/>
      <c r="F11" s="68" t="s">
        <v>33</v>
      </c>
      <c r="G11" s="68" t="s">
        <v>34</v>
      </c>
      <c r="H11" s="68" t="s">
        <v>35</v>
      </c>
      <c r="I11" s="68" t="s">
        <v>36</v>
      </c>
      <c r="X11" s="1"/>
    </row>
    <row r="12" spans="2:24" ht="91.5" customHeight="1" x14ac:dyDescent="0.2">
      <c r="B12" s="261" t="s">
        <v>37</v>
      </c>
      <c r="C12" s="261"/>
      <c r="D12" s="261" t="s">
        <v>38</v>
      </c>
      <c r="E12" s="261"/>
      <c r="F12" s="97">
        <v>1</v>
      </c>
      <c r="G12" s="98" t="s">
        <v>39</v>
      </c>
      <c r="H12" s="98" t="s">
        <v>40</v>
      </c>
      <c r="I12" s="98" t="s">
        <v>41</v>
      </c>
      <c r="X12" s="1"/>
    </row>
    <row r="13" spans="2:24" ht="22.5" customHeight="1" x14ac:dyDescent="0.2">
      <c r="B13" s="260" t="s">
        <v>42</v>
      </c>
      <c r="C13" s="260"/>
      <c r="D13" s="261" t="s">
        <v>43</v>
      </c>
      <c r="E13" s="261"/>
      <c r="F13" s="261"/>
      <c r="G13" s="261"/>
      <c r="H13" s="261"/>
      <c r="I13" s="261"/>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C7" sqref="C7:F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7"/>
      <c r="B2" s="44"/>
      <c r="C2" s="280" t="s">
        <v>0</v>
      </c>
      <c r="D2" s="281"/>
      <c r="E2" s="281"/>
      <c r="F2" s="281"/>
      <c r="G2" s="270" t="str">
        <f>Proyecto!K2</f>
        <v>Código: GC-F-015</v>
      </c>
      <c r="H2" s="271"/>
      <c r="I2" s="271"/>
      <c r="J2" s="271"/>
      <c r="K2" s="271"/>
      <c r="L2" s="272"/>
      <c r="M2" s="67"/>
      <c r="N2" s="67"/>
      <c r="O2" s="67"/>
      <c r="P2" s="67"/>
      <c r="Q2" s="67"/>
      <c r="R2" s="67"/>
      <c r="S2" s="67"/>
      <c r="T2" s="67"/>
      <c r="U2" s="13"/>
    </row>
    <row r="3" spans="1:21" s="14" customFormat="1" ht="23.25" customHeight="1" thickBot="1" x14ac:dyDescent="0.25">
      <c r="A3" s="67"/>
      <c r="B3" s="46"/>
      <c r="C3" s="280" t="s">
        <v>2</v>
      </c>
      <c r="D3" s="281"/>
      <c r="E3" s="281"/>
      <c r="F3" s="281"/>
      <c r="G3" s="273" t="str">
        <f>Proyecto!K3</f>
        <v>Fecha: 17 de septiembre de 2014</v>
      </c>
      <c r="H3" s="274"/>
      <c r="I3" s="274"/>
      <c r="J3" s="274"/>
      <c r="K3" s="274"/>
      <c r="L3" s="275"/>
      <c r="M3" s="67"/>
      <c r="N3" s="67"/>
      <c r="O3" s="67"/>
      <c r="P3" s="67"/>
      <c r="Q3" s="67"/>
      <c r="R3" s="67"/>
      <c r="S3" s="67"/>
      <c r="T3" s="67"/>
      <c r="U3" s="13"/>
    </row>
    <row r="4" spans="1:21" s="14" customFormat="1" ht="24" customHeight="1" thickBot="1" x14ac:dyDescent="0.25">
      <c r="A4" s="67"/>
      <c r="B4" s="46"/>
      <c r="C4" s="280" t="s">
        <v>4</v>
      </c>
      <c r="D4" s="281"/>
      <c r="E4" s="281"/>
      <c r="F4" s="281"/>
      <c r="G4" s="276" t="str">
        <f>Proyecto!K4</f>
        <v>Versión 001</v>
      </c>
      <c r="H4" s="277"/>
      <c r="I4" s="277"/>
      <c r="J4" s="277"/>
      <c r="K4" s="277"/>
      <c r="L4" s="278"/>
      <c r="M4" s="67"/>
      <c r="N4" s="67"/>
      <c r="O4" s="67"/>
      <c r="P4" s="67"/>
      <c r="Q4" s="67"/>
      <c r="R4" s="67"/>
      <c r="S4" s="67"/>
      <c r="T4" s="67"/>
      <c r="U4" s="13"/>
    </row>
    <row r="5" spans="1:21" s="14" customFormat="1" ht="22.5" customHeight="1" thickBot="1" x14ac:dyDescent="0.25">
      <c r="A5" s="67"/>
      <c r="B5" s="48"/>
      <c r="C5" s="280" t="s">
        <v>6</v>
      </c>
      <c r="D5" s="281"/>
      <c r="E5" s="281"/>
      <c r="F5" s="281"/>
      <c r="G5" s="273" t="s">
        <v>44</v>
      </c>
      <c r="H5" s="274"/>
      <c r="I5" s="274"/>
      <c r="J5" s="274"/>
      <c r="K5" s="274"/>
      <c r="L5" s="275"/>
      <c r="M5" s="67"/>
      <c r="N5" s="67"/>
      <c r="O5" s="67"/>
      <c r="P5" s="67"/>
      <c r="Q5" s="67"/>
      <c r="R5" s="67"/>
      <c r="S5" s="67"/>
      <c r="T5" s="67"/>
      <c r="U5" s="13"/>
    </row>
    <row r="6" spans="1:21" ht="5.25" customHeight="1" x14ac:dyDescent="0.2">
      <c r="A6" s="5" t="str">
        <f>Proyecto!$E$7</f>
        <v>Promoción de la Responsabilidad Social Empresarial y la Sostenibilidad Empresarial con énfasis en las PYMES.</v>
      </c>
      <c r="B6" s="24"/>
      <c r="C6" s="24"/>
      <c r="D6" s="24"/>
      <c r="E6" s="24"/>
      <c r="F6" s="24"/>
    </row>
    <row r="7" spans="1:21" ht="33.75" customHeight="1" x14ac:dyDescent="0.2">
      <c r="B7" s="66" t="s">
        <v>8</v>
      </c>
      <c r="C7" s="279" t="str">
        <f>Proyecto!$E$7</f>
        <v>Promoción de la Responsabilidad Social Empresarial y la Sostenibilidad Empresarial con énfasis en las PYMES.</v>
      </c>
      <c r="D7" s="279"/>
      <c r="E7" s="279"/>
      <c r="F7" s="279"/>
      <c r="U7" s="1"/>
    </row>
    <row r="8" spans="1:21" x14ac:dyDescent="0.2">
      <c r="B8" s="67"/>
    </row>
    <row r="10" spans="1:21" ht="18" customHeight="1" x14ac:dyDescent="0.2">
      <c r="B10" s="66" t="s">
        <v>45</v>
      </c>
      <c r="C10" s="99" t="s">
        <v>137</v>
      </c>
    </row>
    <row r="11" spans="1:21" ht="6" customHeight="1" x14ac:dyDescent="0.2">
      <c r="C11" s="100"/>
    </row>
    <row r="12" spans="1:21" ht="18" customHeight="1" x14ac:dyDescent="0.2">
      <c r="B12" s="66" t="s">
        <v>47</v>
      </c>
      <c r="C12" s="99"/>
    </row>
    <row r="13" spans="1:21" ht="6" customHeight="1" x14ac:dyDescent="0.2">
      <c r="C13" s="100"/>
    </row>
    <row r="14" spans="1:21" ht="18" customHeight="1" x14ac:dyDescent="0.2">
      <c r="B14" s="66" t="s">
        <v>48</v>
      </c>
      <c r="C14" s="101"/>
    </row>
    <row r="15" spans="1:21" ht="6" customHeight="1" x14ac:dyDescent="0.2">
      <c r="C15" s="100"/>
    </row>
    <row r="16" spans="1:21" ht="18" customHeight="1" x14ac:dyDescent="0.2">
      <c r="B16" s="66" t="s">
        <v>49</v>
      </c>
      <c r="C16" s="102"/>
    </row>
    <row r="17" spans="2:3" ht="6" customHeight="1" x14ac:dyDescent="0.2">
      <c r="C17" s="100"/>
    </row>
    <row r="18" spans="2:3" ht="18" customHeight="1" x14ac:dyDescent="0.2">
      <c r="B18" s="66" t="s">
        <v>50</v>
      </c>
      <c r="C18" s="103"/>
    </row>
    <row r="19" spans="2:3" ht="6" customHeight="1" x14ac:dyDescent="0.2">
      <c r="C19" s="100"/>
    </row>
    <row r="20" spans="2:3" ht="18" customHeight="1" x14ac:dyDescent="0.2">
      <c r="B20" s="66" t="s">
        <v>51</v>
      </c>
      <c r="C20" s="103"/>
    </row>
    <row r="21" spans="2:3" x14ac:dyDescent="0.2">
      <c r="C21" s="100"/>
    </row>
    <row r="24" spans="2:3" x14ac:dyDescent="0.2">
      <c r="C24" s="80"/>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0" zoomScaleNormal="100" workbookViewId="0">
      <selection activeCell="C15" sqref="C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267" t="s">
        <v>0</v>
      </c>
      <c r="D2" s="268"/>
      <c r="E2" s="268"/>
      <c r="F2" s="269"/>
      <c r="G2" s="35" t="str">
        <f>Proyecto!K2</f>
        <v>Código: GC-F-015</v>
      </c>
      <c r="H2" s="9"/>
      <c r="I2" s="9"/>
      <c r="J2" s="12"/>
      <c r="K2" s="67"/>
      <c r="L2" s="67"/>
      <c r="M2" s="67"/>
      <c r="N2" s="67"/>
      <c r="O2" s="67"/>
      <c r="P2" s="67"/>
      <c r="Q2" s="67"/>
      <c r="R2" s="67"/>
      <c r="S2" s="67"/>
      <c r="T2" s="13"/>
      <c r="U2" s="67"/>
      <c r="V2" s="67"/>
    </row>
    <row r="3" spans="2:22" s="10" customFormat="1" ht="23.25" customHeight="1" thickBot="1" x14ac:dyDescent="0.25">
      <c r="B3" s="39"/>
      <c r="C3" s="267" t="s">
        <v>2</v>
      </c>
      <c r="D3" s="268"/>
      <c r="E3" s="268"/>
      <c r="F3" s="269"/>
      <c r="G3" s="36" t="str">
        <f>Proyecto!K3</f>
        <v>Fecha: 17 de septiembre de 2014</v>
      </c>
      <c r="H3" s="9"/>
      <c r="I3" s="9"/>
      <c r="J3" s="12"/>
      <c r="K3" s="67"/>
      <c r="L3" s="67"/>
      <c r="M3" s="67"/>
      <c r="N3" s="67"/>
      <c r="O3" s="67"/>
      <c r="P3" s="67"/>
      <c r="Q3" s="67"/>
      <c r="R3" s="67"/>
      <c r="S3" s="67"/>
      <c r="T3" s="13"/>
      <c r="U3" s="67"/>
      <c r="V3" s="67"/>
    </row>
    <row r="4" spans="2:22" s="10" customFormat="1" ht="24" customHeight="1" thickBot="1" x14ac:dyDescent="0.25">
      <c r="B4" s="39"/>
      <c r="C4" s="267" t="s">
        <v>4</v>
      </c>
      <c r="D4" s="268"/>
      <c r="E4" s="268"/>
      <c r="F4" s="269"/>
      <c r="G4" s="36" t="str">
        <f>Proyecto!K4</f>
        <v>Versión 001</v>
      </c>
      <c r="H4" s="67"/>
      <c r="I4" s="67"/>
      <c r="J4" s="12"/>
      <c r="K4" s="67"/>
      <c r="L4" s="67"/>
      <c r="M4" s="67"/>
      <c r="N4" s="67"/>
      <c r="O4" s="67"/>
      <c r="P4" s="67"/>
      <c r="Q4" s="67"/>
      <c r="R4" s="67"/>
      <c r="S4" s="67"/>
      <c r="T4" s="13"/>
      <c r="U4" s="67"/>
      <c r="V4" s="67"/>
    </row>
    <row r="5" spans="2:22" s="10" customFormat="1" ht="22.5" customHeight="1" thickBot="1" x14ac:dyDescent="0.25">
      <c r="B5" s="40"/>
      <c r="C5" s="267" t="s">
        <v>6</v>
      </c>
      <c r="D5" s="268"/>
      <c r="E5" s="268"/>
      <c r="F5" s="269"/>
      <c r="G5" s="37" t="s">
        <v>52</v>
      </c>
      <c r="H5" s="67"/>
      <c r="I5" s="67"/>
      <c r="J5" s="9"/>
      <c r="K5" s="67"/>
      <c r="L5" s="67"/>
      <c r="M5" s="67"/>
      <c r="N5" s="67"/>
      <c r="O5" s="67"/>
      <c r="P5" s="67"/>
      <c r="Q5" s="67"/>
      <c r="R5" s="67"/>
      <c r="S5" s="67"/>
      <c r="T5" s="13"/>
      <c r="U5" s="67"/>
      <c r="V5" s="67"/>
    </row>
    <row r="6" spans="2:22" ht="5.25" customHeight="1" x14ac:dyDescent="0.2">
      <c r="B6" s="24"/>
      <c r="C6" s="24"/>
      <c r="D6" s="24"/>
      <c r="E6" s="24"/>
      <c r="F6" s="24"/>
      <c r="G6" s="24"/>
    </row>
    <row r="7" spans="2:22" ht="29.25" customHeight="1" x14ac:dyDescent="0.2">
      <c r="B7" s="66" t="s">
        <v>8</v>
      </c>
      <c r="C7" s="246" t="str">
        <f>Proyecto!$E$7</f>
        <v>Promoción de la Responsabilidad Social Empresarial y la Sostenibilidad Empresarial con énfasis en las PYMES.</v>
      </c>
      <c r="D7" s="246"/>
      <c r="E7" s="246"/>
      <c r="F7" s="246"/>
      <c r="G7" s="246"/>
      <c r="V7" s="1"/>
    </row>
    <row r="9" spans="2:22" ht="18" customHeight="1" x14ac:dyDescent="0.2">
      <c r="B9" s="262" t="s">
        <v>53</v>
      </c>
      <c r="C9" s="262"/>
      <c r="D9" s="262"/>
      <c r="E9" s="262"/>
      <c r="F9" s="262"/>
      <c r="G9" s="262"/>
    </row>
    <row r="10" spans="2:22" customFormat="1" ht="15" customHeight="1" x14ac:dyDescent="0.2"/>
    <row r="11" spans="2:22" ht="27.75" customHeight="1" x14ac:dyDescent="0.2">
      <c r="B11" s="68" t="s">
        <v>54</v>
      </c>
      <c r="C11" s="68" t="s">
        <v>55</v>
      </c>
      <c r="D11" s="68" t="s">
        <v>56</v>
      </c>
      <c r="E11" s="68" t="s">
        <v>57</v>
      </c>
      <c r="F11" s="262" t="s">
        <v>58</v>
      </c>
      <c r="G11" s="262"/>
    </row>
    <row r="12" spans="2:22" ht="77.25" customHeight="1" x14ac:dyDescent="0.2">
      <c r="B12" s="104" t="s">
        <v>59</v>
      </c>
      <c r="C12" s="104" t="s">
        <v>188</v>
      </c>
      <c r="D12" s="105" t="s">
        <v>158</v>
      </c>
      <c r="E12" s="104" t="s">
        <v>60</v>
      </c>
      <c r="F12" s="283" t="s">
        <v>189</v>
      </c>
      <c r="G12" s="283"/>
    </row>
    <row r="13" spans="2:22" ht="150.75" customHeight="1" x14ac:dyDescent="0.2">
      <c r="B13" s="104" t="s">
        <v>61</v>
      </c>
      <c r="C13" s="106" t="s">
        <v>172</v>
      </c>
      <c r="D13" s="105" t="s">
        <v>159</v>
      </c>
      <c r="E13" s="104" t="s">
        <v>60</v>
      </c>
      <c r="F13" s="282" t="s">
        <v>191</v>
      </c>
      <c r="G13" s="282"/>
    </row>
    <row r="14" spans="2:22" ht="94.5" customHeight="1" x14ac:dyDescent="0.2">
      <c r="B14" s="104" t="s">
        <v>62</v>
      </c>
      <c r="C14" s="104" t="s">
        <v>221</v>
      </c>
      <c r="D14" s="105" t="s">
        <v>161</v>
      </c>
      <c r="E14" s="104" t="s">
        <v>60</v>
      </c>
      <c r="F14" s="282" t="s">
        <v>190</v>
      </c>
      <c r="G14" s="282"/>
    </row>
    <row r="15" spans="2:22" ht="153" customHeight="1" x14ac:dyDescent="0.2">
      <c r="B15" s="104" t="s">
        <v>157</v>
      </c>
      <c r="C15" s="104" t="s">
        <v>173</v>
      </c>
      <c r="D15" s="105" t="s">
        <v>160</v>
      </c>
      <c r="E15" s="104" t="s">
        <v>60</v>
      </c>
      <c r="F15" s="282" t="s">
        <v>192</v>
      </c>
      <c r="G15" s="282"/>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7" zoomScale="115" zoomScaleNormal="115" workbookViewId="0">
      <selection activeCell="E14" sqref="E14"/>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37.28515625" style="41" customWidth="1"/>
    <col min="8" max="8" width="15" style="41" customWidth="1"/>
    <col min="9" max="16384" width="11.42578125" style="41"/>
  </cols>
  <sheetData>
    <row r="1" spans="2:8" ht="13.5" thickBot="1" x14ac:dyDescent="0.25"/>
    <row r="2" spans="2:8" ht="18" customHeight="1" thickBot="1" x14ac:dyDescent="0.25">
      <c r="B2" s="44"/>
      <c r="C2" s="280" t="s">
        <v>0</v>
      </c>
      <c r="D2" s="281"/>
      <c r="E2" s="281"/>
      <c r="F2" s="281"/>
      <c r="G2" s="270" t="str">
        <f>Proyecto!K2</f>
        <v>Código: GC-F-015</v>
      </c>
      <c r="H2" s="272"/>
    </row>
    <row r="3" spans="2:8" ht="19.5" customHeight="1" thickBot="1" x14ac:dyDescent="0.25">
      <c r="B3" s="46"/>
      <c r="C3" s="280" t="s">
        <v>2</v>
      </c>
      <c r="D3" s="281"/>
      <c r="E3" s="281"/>
      <c r="F3" s="281"/>
      <c r="G3" s="273" t="str">
        <f>Proyecto!K3</f>
        <v>Fecha: 17 de septiembre de 2014</v>
      </c>
      <c r="H3" s="275"/>
    </row>
    <row r="4" spans="2:8" ht="19.5" customHeight="1" thickBot="1" x14ac:dyDescent="0.25">
      <c r="B4" s="46"/>
      <c r="C4" s="280" t="s">
        <v>4</v>
      </c>
      <c r="D4" s="281"/>
      <c r="E4" s="281"/>
      <c r="F4" s="281"/>
      <c r="G4" s="276" t="str">
        <f>Proyecto!K4</f>
        <v>Versión 001</v>
      </c>
      <c r="H4" s="278"/>
    </row>
    <row r="5" spans="2:8" ht="21.75" customHeight="1" thickBot="1" x14ac:dyDescent="0.25">
      <c r="B5" s="48"/>
      <c r="C5" s="280" t="s">
        <v>6</v>
      </c>
      <c r="D5" s="281"/>
      <c r="E5" s="281"/>
      <c r="F5" s="281"/>
      <c r="G5" s="273" t="s">
        <v>63</v>
      </c>
      <c r="H5" s="275"/>
    </row>
    <row r="6" spans="2:8" ht="21" customHeight="1" x14ac:dyDescent="0.2"/>
    <row r="7" spans="2:8" ht="22.5" customHeight="1" x14ac:dyDescent="0.2">
      <c r="B7" s="284" t="s">
        <v>64</v>
      </c>
      <c r="C7" s="285"/>
      <c r="D7" s="285"/>
      <c r="E7" s="285"/>
      <c r="F7" s="285"/>
      <c r="G7" s="285"/>
      <c r="H7" s="285"/>
    </row>
    <row r="8" spans="2:8" ht="102.75" customHeight="1" x14ac:dyDescent="0.2">
      <c r="B8" s="286" t="s">
        <v>65</v>
      </c>
      <c r="C8" s="287"/>
      <c r="D8" s="287"/>
      <c r="E8" s="287"/>
      <c r="F8" s="287"/>
      <c r="G8" s="287"/>
      <c r="H8" s="287"/>
    </row>
    <row r="9" spans="2:8" x14ac:dyDescent="0.2">
      <c r="B9" s="42"/>
    </row>
    <row r="11" spans="2:8" ht="22.5" customHeight="1" x14ac:dyDescent="0.2">
      <c r="B11" s="288" t="s">
        <v>66</v>
      </c>
      <c r="C11" s="289"/>
      <c r="E11" s="284" t="s">
        <v>67</v>
      </c>
      <c r="F11" s="285"/>
      <c r="G11" s="285"/>
      <c r="H11" s="285"/>
    </row>
    <row r="13" spans="2:8" ht="20.25" customHeight="1" x14ac:dyDescent="0.2">
      <c r="B13" s="22" t="s">
        <v>55</v>
      </c>
      <c r="C13" s="22" t="s">
        <v>54</v>
      </c>
      <c r="D13" s="43"/>
      <c r="E13" s="22" t="s">
        <v>55</v>
      </c>
      <c r="F13" s="22" t="s">
        <v>54</v>
      </c>
      <c r="G13" s="22" t="s">
        <v>68</v>
      </c>
      <c r="H13" s="22" t="s">
        <v>69</v>
      </c>
    </row>
    <row r="14" spans="2:8" s="61" customFormat="1" ht="34.5" customHeight="1" x14ac:dyDescent="0.2">
      <c r="B14" s="107" t="str">
        <f>+'Recursos Humanos'!C12</f>
        <v>Superintendente de Sociedades</v>
      </c>
      <c r="C14" s="122" t="s">
        <v>59</v>
      </c>
      <c r="E14" s="109" t="s">
        <v>235</v>
      </c>
      <c r="F14" s="98" t="s">
        <v>70</v>
      </c>
      <c r="G14" s="110"/>
      <c r="H14" s="98"/>
    </row>
    <row r="15" spans="2:8" s="61" customFormat="1" ht="45.75" customHeight="1" x14ac:dyDescent="0.2">
      <c r="B15" s="108" t="str">
        <f>+'Recursos Humanos'!C13</f>
        <v>Superintendente Delegado de Asuntos Económicos y Societarios</v>
      </c>
      <c r="C15" s="122" t="s">
        <v>61</v>
      </c>
      <c r="E15" s="111"/>
      <c r="F15" s="112"/>
      <c r="G15" s="112"/>
      <c r="H15" s="112"/>
    </row>
    <row r="16" spans="2:8" s="61" customFormat="1" ht="89.25" customHeight="1" x14ac:dyDescent="0.2">
      <c r="B16" s="108" t="str">
        <f>+'Recursos Humanos'!C14</f>
        <v xml:space="preserve"> Director de Cumplimiento
Director Información Empresarial y Estudios Económicos Contables</v>
      </c>
      <c r="C16" s="122" t="s">
        <v>145</v>
      </c>
      <c r="E16" s="63"/>
      <c r="F16" s="64"/>
      <c r="G16" s="64"/>
      <c r="H16" s="64"/>
    </row>
    <row r="17" spans="2:8" s="61" customFormat="1" ht="150.75" customHeight="1" x14ac:dyDescent="0.2">
      <c r="B17" s="108" t="str">
        <f>+'Recursos Humanos'!C15</f>
        <v>Coordinador Grupo de Supervisión de Sociedades BIC,
 Coordinador Grupo de Estudios Empresariales, 
Coordinador Grupo de Análisis y Regulación Contable,
 Coordinadora Grupo de Informes Empresariales</v>
      </c>
      <c r="C17" s="123" t="s">
        <v>157</v>
      </c>
      <c r="E17" s="63"/>
      <c r="F17" s="64"/>
      <c r="G17" s="64"/>
      <c r="H17" s="64"/>
    </row>
    <row r="18" spans="2:8" s="61" customFormat="1" ht="23.1" customHeight="1" x14ac:dyDescent="0.2">
      <c r="B18" s="76"/>
      <c r="C18" s="73"/>
      <c r="E18" s="63"/>
      <c r="F18" s="64"/>
      <c r="G18" s="64"/>
      <c r="H18" s="64"/>
    </row>
    <row r="19" spans="2:8" ht="23.1" customHeight="1" x14ac:dyDescent="0.2">
      <c r="B19" s="87"/>
      <c r="C19" s="86"/>
    </row>
    <row r="20" spans="2:8" ht="23.1" customHeight="1" x14ac:dyDescent="0.2">
      <c r="B20" s="90"/>
      <c r="C20" s="89"/>
    </row>
    <row r="21" spans="2:8" ht="23.1" customHeight="1" x14ac:dyDescent="0.2">
      <c r="B21" s="79"/>
      <c r="C21" s="79"/>
    </row>
    <row r="22" spans="2:8" ht="23.1" customHeight="1" x14ac:dyDescent="0.2">
      <c r="B22" s="81"/>
      <c r="C22" s="81"/>
    </row>
    <row r="23" spans="2:8" ht="23.1" customHeight="1" x14ac:dyDescent="0.2">
      <c r="B23" s="81"/>
      <c r="C23" s="81"/>
    </row>
    <row r="24" spans="2:8" ht="23.1" customHeight="1" x14ac:dyDescent="0.2">
      <c r="B24" s="81"/>
      <c r="C24" s="81"/>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6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5"/>
  <sheetViews>
    <sheetView showGridLines="0" topLeftCell="A2" zoomScale="80" zoomScaleNormal="80" workbookViewId="0">
      <selection activeCell="B16" sqref="B16:C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6"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302"/>
      <c r="C2" s="303"/>
      <c r="D2" s="293" t="s">
        <v>0</v>
      </c>
      <c r="E2" s="294"/>
      <c r="F2" s="294"/>
      <c r="G2" s="295"/>
      <c r="H2" s="45" t="str">
        <f>Proyecto!K2</f>
        <v>Código: GC-F-015</v>
      </c>
      <c r="I2" s="67"/>
      <c r="J2" s="67"/>
      <c r="K2" s="67"/>
      <c r="L2" s="67"/>
      <c r="M2" s="67"/>
      <c r="N2" s="67"/>
      <c r="O2" s="67"/>
      <c r="P2" s="13"/>
    </row>
    <row r="3" spans="2:16" s="10" customFormat="1" ht="23.25" customHeight="1" thickBot="1" x14ac:dyDescent="0.25">
      <c r="B3" s="304"/>
      <c r="C3" s="305"/>
      <c r="D3" s="296" t="s">
        <v>2</v>
      </c>
      <c r="E3" s="297"/>
      <c r="F3" s="297"/>
      <c r="G3" s="298"/>
      <c r="H3" s="49" t="str">
        <f>Proyecto!K3</f>
        <v>Fecha: 17 de septiembre de 2014</v>
      </c>
      <c r="I3" s="67"/>
      <c r="J3" s="67"/>
      <c r="K3" s="67"/>
      <c r="L3" s="67"/>
      <c r="M3" s="67"/>
      <c r="N3" s="67"/>
      <c r="O3" s="67"/>
      <c r="P3" s="13"/>
    </row>
    <row r="4" spans="2:16" s="10" customFormat="1" ht="24" customHeight="1" thickBot="1" x14ac:dyDescent="0.25">
      <c r="B4" s="304"/>
      <c r="C4" s="305"/>
      <c r="D4" s="299" t="s">
        <v>4</v>
      </c>
      <c r="E4" s="300"/>
      <c r="F4" s="300"/>
      <c r="G4" s="301"/>
      <c r="H4" s="47" t="str">
        <f>Proyecto!K4</f>
        <v>Versión 001</v>
      </c>
      <c r="I4" s="67"/>
      <c r="J4" s="67"/>
      <c r="K4" s="67"/>
      <c r="L4" s="67"/>
      <c r="M4" s="67"/>
      <c r="N4" s="67"/>
      <c r="O4" s="67"/>
      <c r="P4" s="13"/>
    </row>
    <row r="5" spans="2:16" s="10" customFormat="1" ht="22.5" customHeight="1" thickBot="1" x14ac:dyDescent="0.25">
      <c r="B5" s="306"/>
      <c r="C5" s="307"/>
      <c r="D5" s="296" t="s">
        <v>6</v>
      </c>
      <c r="E5" s="297"/>
      <c r="F5" s="297"/>
      <c r="G5" s="298"/>
      <c r="H5" s="49" t="s">
        <v>71</v>
      </c>
      <c r="I5" s="67"/>
      <c r="J5" s="67"/>
      <c r="K5" s="67"/>
      <c r="L5" s="67"/>
      <c r="M5" s="67"/>
      <c r="N5" s="67"/>
      <c r="O5" s="67"/>
      <c r="P5" s="13"/>
    </row>
    <row r="6" spans="2:16" ht="5.25" customHeight="1" x14ac:dyDescent="0.2">
      <c r="B6" s="24"/>
      <c r="C6" s="24"/>
      <c r="D6" s="24"/>
      <c r="E6" s="24"/>
      <c r="F6" s="24"/>
      <c r="G6" s="24"/>
      <c r="H6" s="24"/>
    </row>
    <row r="7" spans="2:16" ht="29.25" customHeight="1" x14ac:dyDescent="0.2">
      <c r="B7" s="217" t="s">
        <v>8</v>
      </c>
      <c r="C7" s="217"/>
      <c r="D7" s="246" t="str">
        <f>Proyecto!$E$7</f>
        <v>Promoción de la Responsabilidad Social Empresarial y la Sostenibilidad Empresarial con énfasis en las PYMES.</v>
      </c>
      <c r="E7" s="246"/>
      <c r="F7" s="246"/>
      <c r="G7" s="246"/>
      <c r="H7" s="246"/>
      <c r="P7" s="1"/>
    </row>
    <row r="8" spans="2:16" customFormat="1" ht="19.5" customHeight="1" x14ac:dyDescent="0.2"/>
    <row r="9" spans="2:16" ht="30" customHeight="1" x14ac:dyDescent="0.2">
      <c r="B9" s="308" t="s">
        <v>14</v>
      </c>
      <c r="C9" s="309"/>
      <c r="D9" s="309"/>
      <c r="E9" s="309"/>
      <c r="F9" s="309"/>
      <c r="G9" s="309"/>
      <c r="H9" s="309"/>
    </row>
    <row r="10" spans="2:16" ht="9.75" customHeight="1" x14ac:dyDescent="0.2">
      <c r="B10" s="305"/>
      <c r="C10" s="305"/>
      <c r="D10" s="305"/>
      <c r="E10" s="305"/>
      <c r="F10" s="305"/>
      <c r="G10" s="305"/>
      <c r="H10" s="305"/>
      <c r="P10" s="1"/>
    </row>
    <row r="11" spans="2:16" ht="25.5" customHeight="1" x14ac:dyDescent="0.2">
      <c r="B11" s="260" t="s">
        <v>55</v>
      </c>
      <c r="C11" s="260"/>
      <c r="D11" s="92" t="s">
        <v>72</v>
      </c>
      <c r="E11" s="92" t="s">
        <v>73</v>
      </c>
      <c r="F11" s="68" t="s">
        <v>74</v>
      </c>
      <c r="G11" s="68" t="s">
        <v>75</v>
      </c>
      <c r="H11" s="68" t="s">
        <v>76</v>
      </c>
      <c r="P11" s="1"/>
    </row>
    <row r="12" spans="2:16" ht="38.1" customHeight="1" x14ac:dyDescent="0.2">
      <c r="B12" s="314" t="s">
        <v>176</v>
      </c>
      <c r="C12" s="314"/>
      <c r="D12" s="98" t="s">
        <v>188</v>
      </c>
      <c r="E12" s="98">
        <v>6012201000</v>
      </c>
      <c r="F12" s="110" t="s">
        <v>193</v>
      </c>
      <c r="G12" s="98" t="s">
        <v>60</v>
      </c>
      <c r="H12" s="98" t="s">
        <v>77</v>
      </c>
      <c r="O12" s="2"/>
      <c r="P12" s="1"/>
    </row>
    <row r="13" spans="2:16" ht="38.1" customHeight="1" x14ac:dyDescent="0.2">
      <c r="B13" s="316" t="s">
        <v>239</v>
      </c>
      <c r="C13" s="316"/>
      <c r="D13" s="113" t="s">
        <v>172</v>
      </c>
      <c r="E13" s="106">
        <v>6012201000</v>
      </c>
      <c r="F13" s="114" t="s">
        <v>240</v>
      </c>
      <c r="G13" s="98" t="s">
        <v>60</v>
      </c>
      <c r="H13" s="106" t="s">
        <v>77</v>
      </c>
      <c r="O13" s="2"/>
      <c r="P13" s="1"/>
    </row>
    <row r="14" spans="2:16" ht="38.1" customHeight="1" x14ac:dyDescent="0.2">
      <c r="B14" s="315" t="s">
        <v>241</v>
      </c>
      <c r="C14" s="315"/>
      <c r="D14" s="113" t="s">
        <v>242</v>
      </c>
      <c r="E14" s="106">
        <v>6012201000</v>
      </c>
      <c r="F14" s="135" t="s">
        <v>243</v>
      </c>
      <c r="G14" s="98" t="s">
        <v>60</v>
      </c>
      <c r="H14" s="106" t="s">
        <v>77</v>
      </c>
      <c r="O14" s="2"/>
      <c r="P14" s="1"/>
    </row>
    <row r="15" spans="2:16" ht="38.1" customHeight="1" x14ac:dyDescent="0.2">
      <c r="B15" s="315" t="s">
        <v>177</v>
      </c>
      <c r="C15" s="315"/>
      <c r="D15" s="113" t="s">
        <v>182</v>
      </c>
      <c r="E15" s="106">
        <v>6012201000</v>
      </c>
      <c r="F15" s="114" t="s">
        <v>194</v>
      </c>
      <c r="G15" s="98" t="s">
        <v>60</v>
      </c>
      <c r="H15" s="106" t="s">
        <v>77</v>
      </c>
      <c r="O15" s="2"/>
      <c r="P15" s="1"/>
    </row>
    <row r="16" spans="2:16" ht="38.1" customHeight="1" x14ac:dyDescent="0.2">
      <c r="B16" s="314" t="s">
        <v>178</v>
      </c>
      <c r="C16" s="314"/>
      <c r="D16" s="113" t="s">
        <v>175</v>
      </c>
      <c r="E16" s="106">
        <v>6012201000</v>
      </c>
      <c r="F16" s="114" t="s">
        <v>199</v>
      </c>
      <c r="G16" s="98" t="s">
        <v>60</v>
      </c>
      <c r="H16" s="106" t="s">
        <v>77</v>
      </c>
      <c r="O16" s="2"/>
      <c r="P16" s="1"/>
    </row>
    <row r="17" spans="2:16" ht="54.75" customHeight="1" x14ac:dyDescent="0.2">
      <c r="B17" s="312" t="s">
        <v>181</v>
      </c>
      <c r="C17" s="313"/>
      <c r="D17" s="113" t="s">
        <v>183</v>
      </c>
      <c r="E17" s="106">
        <v>6012201000</v>
      </c>
      <c r="F17" s="114" t="s">
        <v>200</v>
      </c>
      <c r="G17" s="98" t="s">
        <v>60</v>
      </c>
      <c r="H17" s="106" t="s">
        <v>77</v>
      </c>
      <c r="O17" s="2"/>
      <c r="P17" s="1"/>
    </row>
    <row r="18" spans="2:16" ht="38.1" customHeight="1" x14ac:dyDescent="0.2">
      <c r="B18" s="312" t="s">
        <v>180</v>
      </c>
      <c r="C18" s="313"/>
      <c r="D18" s="113" t="s">
        <v>195</v>
      </c>
      <c r="E18" s="106">
        <v>6012201000</v>
      </c>
      <c r="F18" s="114" t="s">
        <v>196</v>
      </c>
      <c r="G18" s="98" t="s">
        <v>60</v>
      </c>
      <c r="H18" s="106" t="s">
        <v>77</v>
      </c>
      <c r="O18" s="2"/>
      <c r="P18" s="1"/>
    </row>
    <row r="19" spans="2:16" ht="38.1" customHeight="1" x14ac:dyDescent="0.2">
      <c r="B19" s="312" t="s">
        <v>179</v>
      </c>
      <c r="C19" s="313"/>
      <c r="D19" s="113" t="s">
        <v>197</v>
      </c>
      <c r="E19" s="106">
        <v>6012201000</v>
      </c>
      <c r="F19" s="114" t="s">
        <v>198</v>
      </c>
      <c r="G19" s="98" t="s">
        <v>60</v>
      </c>
      <c r="H19" s="106" t="s">
        <v>77</v>
      </c>
      <c r="O19" s="2"/>
      <c r="P19" s="1"/>
    </row>
    <row r="20" spans="2:16" ht="38.1" customHeight="1" x14ac:dyDescent="0.2">
      <c r="B20" s="310"/>
      <c r="C20" s="311"/>
      <c r="D20" s="98"/>
      <c r="E20" s="98"/>
      <c r="F20" s="110"/>
      <c r="G20" s="98"/>
      <c r="H20" s="106"/>
      <c r="O20" s="2"/>
      <c r="P20" s="1"/>
    </row>
    <row r="21" spans="2:16" ht="38.1" customHeight="1" x14ac:dyDescent="0.2">
      <c r="B21" s="290"/>
      <c r="C21" s="291"/>
      <c r="D21" s="75"/>
      <c r="E21" s="75"/>
      <c r="F21" s="62"/>
      <c r="G21" s="98"/>
      <c r="H21" s="106"/>
      <c r="O21" s="2"/>
      <c r="P21" s="1"/>
    </row>
    <row r="22" spans="2:16" ht="38.1" customHeight="1" x14ac:dyDescent="0.2">
      <c r="B22" s="290"/>
      <c r="C22" s="291"/>
      <c r="D22" s="75"/>
      <c r="E22" s="75"/>
      <c r="F22" s="62"/>
      <c r="G22" s="98"/>
      <c r="H22" s="106"/>
      <c r="O22" s="2"/>
      <c r="P22" s="1"/>
    </row>
    <row r="23" spans="2:16" ht="38.1" customHeight="1" x14ac:dyDescent="0.2">
      <c r="B23" s="290"/>
      <c r="C23" s="291"/>
      <c r="D23" s="78"/>
      <c r="E23" s="78"/>
      <c r="F23" s="84"/>
      <c r="G23" s="98"/>
      <c r="H23" s="106"/>
    </row>
    <row r="24" spans="2:16" ht="38.1" customHeight="1" x14ac:dyDescent="0.2">
      <c r="B24" s="290"/>
      <c r="C24" s="291"/>
      <c r="D24" s="88"/>
      <c r="E24" s="88"/>
      <c r="F24" s="84"/>
      <c r="G24" s="98"/>
      <c r="H24" s="106"/>
    </row>
    <row r="25" spans="2:16" ht="38.1" customHeight="1" x14ac:dyDescent="0.2">
      <c r="B25" s="292"/>
      <c r="C25" s="292"/>
      <c r="D25" s="75"/>
      <c r="E25" s="75"/>
      <c r="F25" s="62"/>
      <c r="G25" s="98"/>
      <c r="H25" s="106"/>
    </row>
  </sheetData>
  <mergeCells count="24">
    <mergeCell ref="B18:C18"/>
    <mergeCell ref="B19:C19"/>
    <mergeCell ref="B17:C17"/>
    <mergeCell ref="B12:C12"/>
    <mergeCell ref="B15:C15"/>
    <mergeCell ref="B14:C14"/>
    <mergeCell ref="B16:C16"/>
    <mergeCell ref="B13:C13"/>
    <mergeCell ref="B23:C23"/>
    <mergeCell ref="B25:C25"/>
    <mergeCell ref="B24:C24"/>
    <mergeCell ref="D2:G2"/>
    <mergeCell ref="D3:G3"/>
    <mergeCell ref="D4:G4"/>
    <mergeCell ref="D5:G5"/>
    <mergeCell ref="B2:C5"/>
    <mergeCell ref="B7:C7"/>
    <mergeCell ref="D7:H7"/>
    <mergeCell ref="B9:H9"/>
    <mergeCell ref="B22:C22"/>
    <mergeCell ref="B11:C11"/>
    <mergeCell ref="B10:H10"/>
    <mergeCell ref="B21:C21"/>
    <mergeCell ref="B20:C20"/>
  </mergeCells>
  <conditionalFormatting sqref="D11">
    <cfRule type="cellIs" dxfId="22" priority="61" stopIfTrue="1" operator="equal">
      <formula>"Alto"</formula>
    </cfRule>
    <cfRule type="cellIs" dxfId="21" priority="62" stopIfTrue="1" operator="equal">
      <formula>"Medio"</formula>
    </cfRule>
    <cfRule type="cellIs" dxfId="20" priority="63" stopIfTrue="1" operator="equal">
      <formula>"Bajo"</formula>
    </cfRule>
  </conditionalFormatting>
  <conditionalFormatting sqref="D25">
    <cfRule type="cellIs" dxfId="19" priority="13" stopIfTrue="1" operator="equal">
      <formula>"Alto"</formula>
    </cfRule>
    <cfRule type="cellIs" dxfId="18" priority="14" stopIfTrue="1" operator="equal">
      <formula>"Medio"</formula>
    </cfRule>
    <cfRule type="cellIs" dxfId="17" priority="15" stopIfTrue="1" operator="equal">
      <formula>"Bajo"</formula>
    </cfRule>
  </conditionalFormatting>
  <conditionalFormatting sqref="D21:D22">
    <cfRule type="cellIs" dxfId="16" priority="22" stopIfTrue="1" operator="equal">
      <formula>"Alto"</formula>
    </cfRule>
    <cfRule type="cellIs" dxfId="15" priority="23" stopIfTrue="1" operator="equal">
      <formula>"Medio"</formula>
    </cfRule>
    <cfRule type="cellIs" dxfId="14" priority="24" stopIfTrue="1" operator="equal">
      <formula>"Bajo"</formula>
    </cfRule>
  </conditionalFormatting>
  <conditionalFormatting sqref="D20">
    <cfRule type="cellIs" dxfId="13" priority="10" stopIfTrue="1" operator="equal">
      <formula>"Alto"</formula>
    </cfRule>
    <cfRule type="cellIs" dxfId="12" priority="11" stopIfTrue="1" operator="equal">
      <formula>"Medio"</formula>
    </cfRule>
    <cfRule type="cellIs" dxfId="11" priority="12" stopIfTrue="1" operator="equal">
      <formula>"Bajo"</formula>
    </cfRule>
  </conditionalFormatting>
  <dataValidations count="1">
    <dataValidation type="whole" allowBlank="1" showInputMessage="1" showErrorMessage="1" sqref="I9:N9 I23:N65498 F26:H65498">
      <formula1>1</formula1>
      <formula2>5</formula2>
    </dataValidation>
  </dataValidations>
  <hyperlinks>
    <hyperlink ref="F12" r:id="rId1"/>
    <hyperlink ref="F18" r:id="rId2"/>
    <hyperlink ref="F19" r:id="rId3"/>
    <hyperlink ref="F16" r:id="rId4"/>
    <hyperlink ref="F17" r:id="rId5"/>
    <hyperlink ref="F15" r:id="rId6"/>
    <hyperlink ref="F14" r:id="rId7"/>
  </hyperlinks>
  <printOptions horizontalCentered="1"/>
  <pageMargins left="0.39370078740157483" right="0.39370078740157483" top="0.74803149606299213" bottom="0.74803149606299213" header="0.31496062992125984" footer="0.31496062992125984"/>
  <pageSetup paperSize="5" scale="88" fitToHeight="0" orientation="landscape" r:id="rId8"/>
  <headerFooter>
    <oddHeader>&amp;A</oddHeader>
  </headerFooter>
  <drawing r:id="rId9"/>
  <legacyDrawing r:id="rId10"/>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H12:H25</xm:sqref>
        </x14:dataValidation>
        <x14:dataValidation type="list" allowBlank="1" showInputMessage="1" showErrorMessage="1">
          <x14:formula1>
            <xm:f>'No tocar'!$I$5:$I$6</xm:f>
          </x14:formula1>
          <xm:sqref>G12:G25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1"/>
  <sheetViews>
    <sheetView showGridLines="0" topLeftCell="A13" zoomScale="80" zoomScaleNormal="80" workbookViewId="0">
      <selection activeCell="B16" sqref="B16:G16"/>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22.5703125" style="1" customWidth="1"/>
    <col min="6" max="6" width="32.85546875" style="1" customWidth="1"/>
    <col min="7" max="7" width="39.570312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280" t="s">
        <v>0</v>
      </c>
      <c r="D2" s="281"/>
      <c r="E2" s="281"/>
      <c r="F2" s="281"/>
      <c r="G2" s="51" t="str">
        <f>Proyecto!K2</f>
        <v>Código: GC-F-015</v>
      </c>
      <c r="H2" s="50"/>
      <c r="I2" s="67"/>
      <c r="J2" s="67"/>
      <c r="K2" s="67"/>
      <c r="L2" s="67"/>
      <c r="M2" s="67"/>
      <c r="N2" s="67"/>
      <c r="O2" s="67"/>
      <c r="P2" s="13"/>
    </row>
    <row r="3" spans="2:16" s="10" customFormat="1" ht="23.25" customHeight="1" thickBot="1" x14ac:dyDescent="0.25">
      <c r="B3" s="46"/>
      <c r="C3" s="280" t="s">
        <v>2</v>
      </c>
      <c r="D3" s="281"/>
      <c r="E3" s="281"/>
      <c r="F3" s="281"/>
      <c r="G3" s="49" t="str">
        <f>Proyecto!K3</f>
        <v>Fecha: 17 de septiembre de 2014</v>
      </c>
      <c r="H3" s="50"/>
      <c r="I3" s="67"/>
      <c r="J3" s="67"/>
      <c r="K3" s="67"/>
      <c r="L3" s="67"/>
      <c r="M3" s="67"/>
      <c r="N3" s="67"/>
      <c r="O3" s="67"/>
      <c r="P3" s="13"/>
    </row>
    <row r="4" spans="2:16" s="10" customFormat="1" ht="24" customHeight="1" thickBot="1" x14ac:dyDescent="0.25">
      <c r="B4" s="46"/>
      <c r="C4" s="280" t="s">
        <v>4</v>
      </c>
      <c r="D4" s="281"/>
      <c r="E4" s="281"/>
      <c r="F4" s="281"/>
      <c r="G4" s="49" t="str">
        <f>Proyecto!K4</f>
        <v>Versión 001</v>
      </c>
      <c r="H4" s="50"/>
      <c r="I4" s="67"/>
      <c r="J4" s="67"/>
      <c r="K4" s="67"/>
      <c r="L4" s="67"/>
      <c r="M4" s="67"/>
      <c r="N4" s="67"/>
      <c r="O4" s="67"/>
      <c r="P4" s="13"/>
    </row>
    <row r="5" spans="2:16" s="10" customFormat="1" ht="22.5" customHeight="1" thickBot="1" x14ac:dyDescent="0.25">
      <c r="B5" s="48"/>
      <c r="C5" s="280" t="s">
        <v>6</v>
      </c>
      <c r="D5" s="281"/>
      <c r="E5" s="281"/>
      <c r="F5" s="281"/>
      <c r="G5" s="52" t="s">
        <v>80</v>
      </c>
      <c r="H5" s="50"/>
      <c r="I5" s="67"/>
      <c r="J5" s="67"/>
      <c r="K5" s="67"/>
      <c r="L5" s="67"/>
      <c r="M5" s="67"/>
      <c r="N5" s="67"/>
      <c r="O5" s="67"/>
      <c r="P5" s="13"/>
    </row>
    <row r="6" spans="2:16" ht="5.25" customHeight="1" x14ac:dyDescent="0.2">
      <c r="B6" s="24"/>
      <c r="C6" s="24"/>
      <c r="D6" s="24"/>
      <c r="E6" s="24"/>
      <c r="F6" s="24"/>
    </row>
    <row r="7" spans="2:16" ht="29.25" customHeight="1" x14ac:dyDescent="0.2">
      <c r="B7" s="66" t="s">
        <v>8</v>
      </c>
      <c r="C7" s="320" t="str">
        <f>Proyecto!$E$7</f>
        <v>Promoción de la Responsabilidad Social Empresarial y la Sostenibilidad Empresarial con énfasis en las PYMES.</v>
      </c>
      <c r="D7" s="321"/>
      <c r="E7" s="321"/>
      <c r="F7" s="321"/>
      <c r="G7" s="322"/>
      <c r="P7" s="1"/>
    </row>
    <row r="8" spans="2:16" ht="6.75" customHeight="1" x14ac:dyDescent="0.2">
      <c r="B8" s="6"/>
      <c r="C8" s="7"/>
      <c r="D8" s="7"/>
      <c r="E8" s="7"/>
      <c r="F8" s="7"/>
      <c r="P8" s="1"/>
    </row>
    <row r="9" spans="2:16" x14ac:dyDescent="0.2">
      <c r="B9" s="225"/>
      <c r="C9" s="225"/>
    </row>
    <row r="10" spans="2:16" ht="20.25" customHeight="1" x14ac:dyDescent="0.2">
      <c r="B10" s="317" t="s">
        <v>81</v>
      </c>
      <c r="C10" s="318"/>
      <c r="D10" s="318"/>
      <c r="E10" s="318"/>
      <c r="F10" s="318"/>
      <c r="G10" s="319"/>
    </row>
    <row r="11" spans="2:16" customFormat="1" ht="15" customHeight="1" x14ac:dyDescent="0.2"/>
    <row r="12" spans="2:16" ht="24.75" customHeight="1" x14ac:dyDescent="0.2">
      <c r="B12" s="74" t="s">
        <v>82</v>
      </c>
      <c r="C12" s="74" t="s">
        <v>83</v>
      </c>
      <c r="D12" s="74" t="s">
        <v>84</v>
      </c>
      <c r="E12" s="74" t="s">
        <v>85</v>
      </c>
      <c r="F12" s="74" t="s">
        <v>86</v>
      </c>
      <c r="G12" s="74" t="s">
        <v>87</v>
      </c>
    </row>
    <row r="13" spans="2:16" ht="92.25" customHeight="1" x14ac:dyDescent="0.2">
      <c r="B13" s="106" t="s">
        <v>201</v>
      </c>
      <c r="C13" s="106" t="s">
        <v>88</v>
      </c>
      <c r="D13" s="115" t="s">
        <v>202</v>
      </c>
      <c r="E13" s="106" t="s">
        <v>152</v>
      </c>
      <c r="F13" s="106" t="s">
        <v>203</v>
      </c>
      <c r="G13" s="108" t="s">
        <v>204</v>
      </c>
    </row>
    <row r="14" spans="2:16" ht="123" customHeight="1" x14ac:dyDescent="0.2">
      <c r="B14" s="106" t="s">
        <v>203</v>
      </c>
      <c r="C14" s="106" t="s">
        <v>88</v>
      </c>
      <c r="D14" s="115" t="s">
        <v>216</v>
      </c>
      <c r="E14" s="106" t="s">
        <v>89</v>
      </c>
      <c r="F14" s="106" t="s">
        <v>217</v>
      </c>
      <c r="G14" s="108" t="s">
        <v>218</v>
      </c>
    </row>
    <row r="15" spans="2:16" ht="219.75" customHeight="1" x14ac:dyDescent="0.2">
      <c r="B15" s="106" t="s">
        <v>217</v>
      </c>
      <c r="C15" s="106" t="s">
        <v>88</v>
      </c>
      <c r="D15" s="115" t="s">
        <v>219</v>
      </c>
      <c r="E15" s="106" t="s">
        <v>89</v>
      </c>
      <c r="F15" s="106" t="s">
        <v>220</v>
      </c>
      <c r="G15" s="108" t="s">
        <v>218</v>
      </c>
    </row>
    <row r="16" spans="2:16" ht="92.25" customHeight="1" x14ac:dyDescent="0.2">
      <c r="B16" s="104" t="s">
        <v>235</v>
      </c>
      <c r="C16" s="106" t="s">
        <v>88</v>
      </c>
      <c r="D16" s="115" t="s">
        <v>205</v>
      </c>
      <c r="E16" s="106" t="s">
        <v>185</v>
      </c>
      <c r="F16" s="106" t="s">
        <v>214</v>
      </c>
      <c r="G16" s="108" t="s">
        <v>215</v>
      </c>
    </row>
    <row r="17" spans="2:7" ht="30" customHeight="1" x14ac:dyDescent="0.2">
      <c r="B17" s="117"/>
      <c r="C17" s="106"/>
      <c r="D17" s="106"/>
      <c r="E17" s="106"/>
      <c r="F17" s="108"/>
      <c r="G17" s="108"/>
    </row>
    <row r="18" spans="2:7" ht="30" customHeight="1" x14ac:dyDescent="0.2">
      <c r="B18" s="117"/>
      <c r="C18" s="106"/>
      <c r="D18" s="106"/>
      <c r="E18" s="106"/>
      <c r="F18" s="108"/>
      <c r="G18" s="108"/>
    </row>
    <row r="19" spans="2:7" ht="30" customHeight="1" x14ac:dyDescent="0.2">
      <c r="B19" s="117"/>
      <c r="C19" s="106"/>
      <c r="D19" s="106"/>
      <c r="E19" s="106"/>
      <c r="F19" s="108"/>
      <c r="G19" s="108"/>
    </row>
    <row r="20" spans="2:7" ht="30" customHeight="1" x14ac:dyDescent="0.2">
      <c r="B20" s="82"/>
      <c r="C20" s="106"/>
      <c r="D20" s="78"/>
      <c r="E20" s="106"/>
      <c r="F20" s="78"/>
      <c r="G20" s="77"/>
    </row>
    <row r="21" spans="2:7" ht="30" customHeight="1" x14ac:dyDescent="0.2">
      <c r="B21" s="83"/>
      <c r="C21" s="106"/>
      <c r="D21" s="78"/>
      <c r="E21" s="106"/>
      <c r="F21" s="78"/>
      <c r="G21" s="77"/>
    </row>
  </sheetData>
  <mergeCells count="7">
    <mergeCell ref="B10:G10"/>
    <mergeCell ref="B9:C9"/>
    <mergeCell ref="C2:F2"/>
    <mergeCell ref="C3:F3"/>
    <mergeCell ref="C4:F4"/>
    <mergeCell ref="C5:F5"/>
    <mergeCell ref="C7:G7"/>
  </mergeCells>
  <dataValidations count="1">
    <dataValidation type="whole" allowBlank="1" showInputMessage="1" showErrorMessage="1" sqref="E9 E22:E65497 G11 G9 G22:G65497 H9:N6549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8"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E13:E15 E17:E21</xm:sqref>
        </x14:dataValidation>
        <x14:dataValidation type="list" allowBlank="1" showInputMessage="1" showErrorMessage="1">
          <x14:formula1>
            <xm:f>'No tocar'!$O$5:$O$11</xm:f>
          </x14:formula1>
          <xm:sqref>C13:C21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C7" sqref="C7:H7"/>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280" t="s">
        <v>0</v>
      </c>
      <c r="D2" s="281"/>
      <c r="E2" s="281"/>
      <c r="F2" s="281"/>
      <c r="G2" s="270" t="str">
        <f>Proyecto!K2</f>
        <v>Código: GC-F-015</v>
      </c>
      <c r="H2" s="272"/>
      <c r="I2" s="67"/>
      <c r="J2" s="9"/>
      <c r="K2" s="9"/>
      <c r="L2" s="9"/>
      <c r="M2" s="12"/>
      <c r="N2" s="67"/>
      <c r="O2" s="67"/>
      <c r="P2" s="67"/>
      <c r="Q2" s="67"/>
      <c r="R2" s="67"/>
      <c r="S2" s="67"/>
      <c r="T2" s="67"/>
      <c r="U2" s="67"/>
      <c r="V2" s="67"/>
      <c r="W2" s="13"/>
    </row>
    <row r="3" spans="2:23" s="10" customFormat="1" ht="23.25" customHeight="1" thickBot="1" x14ac:dyDescent="0.25">
      <c r="B3" s="46"/>
      <c r="C3" s="280" t="s">
        <v>2</v>
      </c>
      <c r="D3" s="281"/>
      <c r="E3" s="281"/>
      <c r="F3" s="281"/>
      <c r="G3" s="273" t="str">
        <f>Proyecto!K3</f>
        <v>Fecha: 17 de septiembre de 2014</v>
      </c>
      <c r="H3" s="275"/>
      <c r="I3" s="67"/>
      <c r="J3" s="9"/>
      <c r="K3" s="9"/>
      <c r="L3" s="9"/>
      <c r="M3" s="12"/>
      <c r="N3" s="67"/>
      <c r="O3" s="67"/>
      <c r="P3" s="67"/>
      <c r="Q3" s="67"/>
      <c r="R3" s="67"/>
      <c r="S3" s="67"/>
      <c r="T3" s="67"/>
      <c r="U3" s="67"/>
      <c r="V3" s="67"/>
      <c r="W3" s="13"/>
    </row>
    <row r="4" spans="2:23" s="10" customFormat="1" ht="24" customHeight="1" thickBot="1" x14ac:dyDescent="0.25">
      <c r="B4" s="46"/>
      <c r="C4" s="280" t="s">
        <v>4</v>
      </c>
      <c r="D4" s="281"/>
      <c r="E4" s="281"/>
      <c r="F4" s="281"/>
      <c r="G4" s="276" t="str">
        <f>Proyecto!K4</f>
        <v>Versión 001</v>
      </c>
      <c r="H4" s="278"/>
      <c r="I4" s="67"/>
      <c r="J4" s="9"/>
      <c r="K4" s="67"/>
      <c r="L4" s="67"/>
      <c r="M4" s="12"/>
      <c r="N4" s="67"/>
      <c r="O4" s="67"/>
      <c r="P4" s="67"/>
      <c r="Q4" s="67"/>
      <c r="R4" s="67"/>
      <c r="S4" s="67"/>
      <c r="T4" s="67"/>
      <c r="U4" s="67"/>
      <c r="V4" s="67"/>
      <c r="W4" s="13"/>
    </row>
    <row r="5" spans="2:23" s="10" customFormat="1" ht="22.5" customHeight="1" thickBot="1" x14ac:dyDescent="0.25">
      <c r="B5" s="48"/>
      <c r="C5" s="280" t="s">
        <v>6</v>
      </c>
      <c r="D5" s="281"/>
      <c r="E5" s="281"/>
      <c r="F5" s="281"/>
      <c r="G5" s="273" t="s">
        <v>90</v>
      </c>
      <c r="H5" s="275"/>
      <c r="I5" s="67"/>
      <c r="J5" s="9"/>
      <c r="K5" s="67"/>
      <c r="L5" s="67"/>
      <c r="M5" s="9"/>
      <c r="N5" s="67"/>
      <c r="O5" s="67"/>
      <c r="P5" s="67"/>
      <c r="Q5" s="67"/>
      <c r="R5" s="67"/>
      <c r="S5" s="67"/>
      <c r="T5" s="67"/>
      <c r="U5" s="67"/>
      <c r="V5" s="67"/>
      <c r="W5" s="13"/>
    </row>
    <row r="6" spans="2:23" ht="5.25" customHeight="1" x14ac:dyDescent="0.2">
      <c r="B6" s="24"/>
      <c r="C6" s="24"/>
      <c r="D6" s="24"/>
      <c r="E6" s="24"/>
      <c r="F6" s="24"/>
      <c r="G6" s="24"/>
      <c r="H6" s="24"/>
    </row>
    <row r="7" spans="2:23" ht="29.25" customHeight="1" x14ac:dyDescent="0.2">
      <c r="B7" s="23" t="s">
        <v>8</v>
      </c>
      <c r="C7" s="326" t="str">
        <f>Proyecto!$E$7</f>
        <v>Promoción de la Responsabilidad Social Empresarial y la Sostenibilidad Empresarial con énfasis en las PYMES.</v>
      </c>
      <c r="D7" s="326"/>
      <c r="E7" s="326"/>
      <c r="F7" s="326"/>
      <c r="G7" s="326"/>
      <c r="H7" s="326"/>
      <c r="W7" s="1"/>
    </row>
    <row r="9" spans="2:23" ht="15" customHeight="1" x14ac:dyDescent="0.2">
      <c r="B9" s="262" t="s">
        <v>91</v>
      </c>
      <c r="C9" s="262"/>
      <c r="D9" s="262"/>
      <c r="E9" s="262"/>
      <c r="F9" s="262"/>
      <c r="G9" s="262"/>
      <c r="H9" s="262"/>
    </row>
    <row r="10" spans="2:23" customFormat="1" ht="15" customHeight="1" x14ac:dyDescent="0.2"/>
    <row r="11" spans="2:23" ht="33.75" customHeight="1" x14ac:dyDescent="0.2">
      <c r="B11" s="260" t="s">
        <v>92</v>
      </c>
      <c r="C11" s="260"/>
      <c r="D11" s="68" t="s">
        <v>93</v>
      </c>
      <c r="E11" s="68" t="s">
        <v>94</v>
      </c>
      <c r="F11" s="68" t="s">
        <v>95</v>
      </c>
      <c r="G11" s="68" t="s">
        <v>96</v>
      </c>
      <c r="H11" s="68" t="s">
        <v>97</v>
      </c>
    </row>
    <row r="12" spans="2:23" ht="61.5" customHeight="1" x14ac:dyDescent="0.2">
      <c r="B12" s="324" t="s">
        <v>137</v>
      </c>
      <c r="C12" s="325"/>
      <c r="D12" s="118"/>
      <c r="E12" s="118"/>
      <c r="F12" s="118"/>
      <c r="G12" s="119"/>
      <c r="H12" s="98"/>
    </row>
    <row r="13" spans="2:23" ht="48" customHeight="1" x14ac:dyDescent="0.2">
      <c r="B13" s="323"/>
      <c r="C13" s="323"/>
      <c r="D13" s="104"/>
      <c r="E13" s="118"/>
      <c r="F13" s="118"/>
      <c r="G13" s="119"/>
      <c r="H13" s="104"/>
    </row>
    <row r="14" spans="2:23" ht="60" customHeight="1" x14ac:dyDescent="0.2">
      <c r="B14" s="323"/>
      <c r="C14" s="323"/>
      <c r="D14" s="104"/>
      <c r="E14" s="118"/>
      <c r="F14" s="118"/>
      <c r="G14" s="119"/>
      <c r="H14" s="104"/>
    </row>
    <row r="15" spans="2:23" ht="60" customHeight="1" x14ac:dyDescent="0.2">
      <c r="B15" s="323"/>
      <c r="C15" s="323"/>
      <c r="D15" s="104"/>
      <c r="E15" s="118"/>
      <c r="F15" s="118"/>
      <c r="G15" s="119"/>
      <c r="H15" s="104"/>
    </row>
    <row r="16" spans="2:23" x14ac:dyDescent="0.2">
      <c r="B16" s="85"/>
      <c r="C16" s="85"/>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096D3-1B09-418F-A523-6AB3AC41DE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purl.org/dc/elements/1.1/"/>
    <ds:schemaRef ds:uri="http://schemas.microsoft.com/sharepoint/v3"/>
    <ds:schemaRef ds:uri="http://schemas.microsoft.com/sharepoint/v4"/>
    <ds:schemaRef ds:uri="ff8e3638-9d45-4162-afb4-6d390653d54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8F77B9A0-DA09-4B3D-89DF-DC134C4A0891}">
  <ds:schemaRefs>
    <ds:schemaRef ds:uri="office.server.policy"/>
  </ds:schemaRefs>
</ds:datastoreItem>
</file>

<file path=customXml/itemProps4.xml><?xml version="1.0" encoding="utf-8"?>
<ds:datastoreItem xmlns:ds="http://schemas.openxmlformats.org/officeDocument/2006/customXml" ds:itemID="{B30F0823-935E-4753-9583-110314EE54DB}">
  <ds:schemaRefs>
    <ds:schemaRef ds:uri="http://schemas.microsoft.com/office/2006/metadata/customXsn"/>
  </ds:schemaRefs>
</ds:datastoreItem>
</file>

<file path=customXml/itemProps5.xml><?xml version="1.0" encoding="utf-8"?>
<ds:datastoreItem xmlns:ds="http://schemas.openxmlformats.org/officeDocument/2006/customXml" ds:itemID="{1560308A-4653-4D2B-B2A3-96E21DA7A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2024-08-01T02:57:18Z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20240731215716266</vt:lpwstr>
  </property>
</Properties>
</file>