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Agosto 2022\"/>
    </mc:Choice>
  </mc:AlternateContent>
  <bookViews>
    <workbookView xWindow="20370" yWindow="-120" windowWidth="29040" windowHeight="15840"/>
  </bookViews>
  <sheets>
    <sheet name="Marzo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F29" i="1"/>
  <c r="E29" i="1" l="1"/>
  <c r="E30" i="1" s="1"/>
  <c r="B19" i="1" l="1"/>
  <c r="B30" i="1"/>
  <c r="F30" i="1" s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C19" i="1"/>
  <c r="F10" i="1"/>
  <c r="E9" i="1"/>
  <c r="G8" i="1"/>
  <c r="F8" i="1"/>
  <c r="E8" i="1"/>
  <c r="D7" i="1"/>
  <c r="D15" i="1" s="1"/>
  <c r="C7" i="1"/>
  <c r="C15" i="1" s="1"/>
  <c r="B7" i="1"/>
  <c r="C25" i="1" l="1"/>
  <c r="C32" i="1" s="1"/>
  <c r="F32" i="1" s="1"/>
  <c r="F19" i="1"/>
  <c r="F25" i="1" s="1"/>
  <c r="F15" i="1"/>
  <c r="D25" i="1"/>
  <c r="D32" i="1" s="1"/>
  <c r="G32" i="1" s="1"/>
  <c r="G19" i="1"/>
  <c r="G25" i="1" s="1"/>
  <c r="E7" i="1"/>
  <c r="F7" i="1"/>
  <c r="B15" i="1"/>
  <c r="E15" i="1" s="1"/>
  <c r="G7" i="1"/>
  <c r="F9" i="1"/>
  <c r="G9" i="1"/>
  <c r="E19" i="1"/>
  <c r="E25" i="1" s="1"/>
  <c r="E32" i="1" s="1"/>
  <c r="B25" i="1"/>
  <c r="B32" i="1" s="1"/>
  <c r="G15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<sst xmlns="http://schemas.openxmlformats.org/spreadsheetml/2006/main" count="65" uniqueCount="41">
  <si>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</si>
  <si>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</si>
  <si>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</si>
  <si>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</si>
  <si>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</si>
  <si>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</si>
  <si>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</si>
  <si>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</si>
  <si>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</si>
  <si>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</si>
  <si>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</si>
  <si>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</si>
  <si>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</si>
  <si>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</si>
  <si>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</si>
  <si>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</si>
  <si>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</si>
  <si>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</si>
  <si>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</si>
  <si>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</si>
  <si>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</si>
  <si>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</si>
  <si>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</si>
  <si>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</si>
  <si>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</si>
  <si>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</si>
  <si>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</si>
  <si>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</si>
  <si>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</si>
  <si>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</si>
  <si>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</si>
  <si>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</si>
  <si>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</si>
  <si>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</si>
  <si>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</si>
  <si>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</si>
  <si>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</si>
  <si>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</si>
  <si>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</si>
  <si>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</si>
  <si>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>EJECUCIÓN PRESUPUESTAL CORTE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</si>
</sst>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301"/>
  <sheetViews>
    <sheetView tabSelected="1" zoomScale="55" zoomScaleNormal="55" workbookViewId="0">
      <selection activeCell="M1" sqref="M1:Q1048576"/>
    </sheetView>
  </sheetViews>
  <sheetFormatPr baseColWidth="10" defaultRowHeight="12.75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35" width="11.42578125" style="2"/>
    <col min="36" max="16384" width="11.42578125" style="3"/>
  </cols>
  <sheetData>
    <row r="1" spans="1:35" ht="93.75" customHeight="1">
      <c r="A1" s="1"/>
      <c r="B1" s="46" t="s">
        <v>36</v>
      </c>
      <c r="C1" s="47"/>
      <c r="D1" s="47"/>
      <c r="E1" s="47"/>
      <c r="F1" s="47"/>
      <c r="G1" s="48"/>
    </row>
    <row r="2" spans="1:35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35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35" ht="45" customHeight="1">
      <c r="A7" s="6" t="s">
        <v>15</v>
      </c>
      <c r="B7" s="7">
        <f>+B8</f>
        <v>300</v>
      </c>
      <c r="C7" s="7">
        <f>+C8</f>
        <v>59</v>
      </c>
      <c r="D7" s="7">
        <f>+D8</f>
        <v>57</v>
      </c>
      <c r="E7" s="7">
        <f>+B7-C7</f>
        <v>241</v>
      </c>
      <c r="F7" s="8">
        <f t="shared" ref="F7:F14" si="0">+C7/B7</f>
        <v>0.19666666666666666</v>
      </c>
      <c r="G7" s="9">
        <f>D7/B7</f>
        <v>0.19</v>
      </c>
    </row>
    <row r="8" spans="1:35" ht="60.75" customHeight="1">
      <c r="A8" s="10" t="s">
        <v>16</v>
      </c>
      <c r="B8" s="11">
        <v>300</v>
      </c>
      <c r="C8" s="11">
        <v>59</v>
      </c>
      <c r="D8" s="11">
        <v>57</v>
      </c>
      <c r="E8" s="12">
        <f>B8-C8</f>
        <v>241</v>
      </c>
      <c r="F8" s="13">
        <f t="shared" si="0"/>
        <v>0.19666666666666666</v>
      </c>
      <c r="G8" s="14">
        <f>D8/B8</f>
        <v>0.19</v>
      </c>
    </row>
    <row r="9" spans="1:35" ht="54">
      <c r="A9" s="6" t="s">
        <v>26</v>
      </c>
      <c r="B9" s="7">
        <f>+B10</f>
        <v>4500</v>
      </c>
      <c r="C9" s="7">
        <f t="shared" ref="C9:E9" si="1">+C10</f>
        <v>3487</v>
      </c>
      <c r="D9" s="7">
        <f t="shared" si="1"/>
        <v>2078</v>
      </c>
      <c r="E9" s="7">
        <f t="shared" si="1"/>
        <v>1013</v>
      </c>
      <c r="F9" s="15">
        <f t="shared" si="0"/>
        <v>0.77488888888888885</v>
      </c>
      <c r="G9" s="16">
        <f>+D9/B9</f>
        <v>0.46177777777777779</v>
      </c>
    </row>
    <row r="10" spans="1:35" ht="61.5" customHeight="1">
      <c r="A10" s="10" t="s">
        <v>27</v>
      </c>
      <c r="B10" s="11">
        <v>4500</v>
      </c>
      <c r="C10" s="11">
        <v>3487</v>
      </c>
      <c r="D10" s="11">
        <v>2078</v>
      </c>
      <c r="E10" s="17">
        <f>B10-C10</f>
        <v>1013</v>
      </c>
      <c r="F10" s="13">
        <f t="shared" si="0"/>
        <v>0.77488888888888885</v>
      </c>
      <c r="G10" s="18">
        <f>D10/B10</f>
        <v>0.46177777777777779</v>
      </c>
    </row>
    <row r="11" spans="1:35" ht="61.5" customHeight="1">
      <c r="A11" s="6" t="s">
        <v>28</v>
      </c>
      <c r="B11" s="7">
        <f>SUM(B12:B14)</f>
        <v>24235</v>
      </c>
      <c r="C11" s="7">
        <f t="shared" ref="C11:D11" si="2">SUM(C12:C14)</f>
        <v>13082</v>
      </c>
      <c r="D11" s="7">
        <f t="shared" si="2"/>
        <v>6543</v>
      </c>
      <c r="E11" s="7">
        <f t="shared" ref="E11:E13" si="3">B11-C11</f>
        <v>11153</v>
      </c>
      <c r="F11" s="15">
        <f>+C11/B11</f>
        <v>0.53979781308025587</v>
      </c>
      <c r="G11" s="16">
        <f>+D11/B11</f>
        <v>0.26998143181349288</v>
      </c>
    </row>
    <row r="12" spans="1:35" ht="61.5" customHeight="1">
      <c r="A12" s="10" t="s">
        <v>29</v>
      </c>
      <c r="B12" s="11">
        <v>1070</v>
      </c>
      <c r="C12" s="11">
        <v>43</v>
      </c>
      <c r="D12" s="11">
        <v>43</v>
      </c>
      <c r="E12" s="17">
        <f t="shared" si="3"/>
        <v>1027</v>
      </c>
      <c r="F12" s="13">
        <f t="shared" ref="F12:F13" si="4">+C12/B12</f>
        <v>4.018691588785047E-2</v>
      </c>
      <c r="G12" s="18">
        <f t="shared" ref="G12:G13" si="5">D12/B12</f>
        <v>4.018691588785047E-2</v>
      </c>
    </row>
    <row r="13" spans="1:35" ht="61.5" customHeight="1">
      <c r="A13" s="10" t="s">
        <v>30</v>
      </c>
      <c r="B13" s="11">
        <v>22441</v>
      </c>
      <c r="C13" s="11">
        <v>12957</v>
      </c>
      <c r="D13" s="11">
        <v>6500</v>
      </c>
      <c r="E13" s="17">
        <f t="shared" si="3"/>
        <v>9484</v>
      </c>
      <c r="F13" s="13">
        <f t="shared" si="4"/>
        <v>0.57738068713515445</v>
      </c>
      <c r="G13" s="18">
        <f t="shared" si="5"/>
        <v>0.28964841138986674</v>
      </c>
    </row>
    <row r="14" spans="1:35" ht="67.5" customHeight="1" thickBot="1">
      <c r="A14" s="10" t="s">
        <v>31</v>
      </c>
      <c r="B14" s="11">
        <v>724</v>
      </c>
      <c r="C14" s="11">
        <v>82</v>
      </c>
      <c r="D14" s="11">
        <v>0</v>
      </c>
      <c r="E14" s="17">
        <f>B14-C14</f>
        <v>642</v>
      </c>
      <c r="F14" s="13">
        <f t="shared" si="0"/>
        <v>0.1132596685082873</v>
      </c>
      <c r="G14" s="18">
        <f>D14/B14</f>
        <v>0</v>
      </c>
    </row>
    <row r="15" spans="1:35" ht="36.75" thickBot="1">
      <c r="A15" s="19" t="s">
        <v>17</v>
      </c>
      <c r="B15" s="7">
        <f>+B7+B9+B11</f>
        <v>29035</v>
      </c>
      <c r="C15" s="7">
        <f t="shared" ref="C15:D15" si="6">+C7+C9+C11</f>
        <v>16628</v>
      </c>
      <c r="D15" s="7">
        <f t="shared" si="6"/>
        <v>8678</v>
      </c>
      <c r="E15" s="7">
        <f>B15-C15</f>
        <v>12407</v>
      </c>
      <c r="F15" s="15">
        <f>+C15/B15</f>
        <v>0.57268813500947136</v>
      </c>
      <c r="G15" s="16">
        <f>D15/B15</f>
        <v>0.29888066127087998</v>
      </c>
    </row>
    <row r="16" spans="1:35" ht="34.5" customHeight="1">
      <c r="A16" s="43" t="s">
        <v>38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139516</v>
      </c>
      <c r="C19" s="34">
        <f>SUM(C20:C24)</f>
        <v>78537</v>
      </c>
      <c r="D19" s="34">
        <f>SUM(D20:D24)</f>
        <v>71822</v>
      </c>
      <c r="E19" s="34">
        <f>SUM(E20:E24)</f>
        <v>60979</v>
      </c>
      <c r="F19" s="35">
        <f>+C19/B19</f>
        <v>0.56292468247369476</v>
      </c>
      <c r="G19" s="36">
        <f>D19/B19</f>
        <v>0.51479400212162041</v>
      </c>
    </row>
    <row r="20" spans="1:7" ht="30" customHeight="1">
      <c r="A20" s="24" t="s">
        <v>20</v>
      </c>
      <c r="B20" s="25">
        <v>92390</v>
      </c>
      <c r="C20" s="25">
        <v>54494</v>
      </c>
      <c r="D20" s="25">
        <v>54173</v>
      </c>
      <c r="E20" s="17">
        <f>B20-C20</f>
        <v>37896</v>
      </c>
      <c r="F20" s="13">
        <f t="shared" ref="F20:F24" si="7">+C20/B20</f>
        <v>0.58982573871631128</v>
      </c>
      <c r="G20" s="18">
        <f t="shared" ref="G20:G24" si="8">D20/B20</f>
        <v>0.58635133672475381</v>
      </c>
    </row>
    <row r="21" spans="1:7" ht="30" customHeight="1">
      <c r="A21" s="24" t="s">
        <v>21</v>
      </c>
      <c r="B21" s="25">
        <v>11657</v>
      </c>
      <c r="C21" s="25">
        <v>10711</v>
      </c>
      <c r="D21" s="25">
        <v>6026</v>
      </c>
      <c r="E21" s="17">
        <f t="shared" ref="E21:E24" si="9">B21-C21</f>
        <v>946</v>
      </c>
      <c r="F21" s="13">
        <f t="shared" si="7"/>
        <v>0.91884704469417522</v>
      </c>
      <c r="G21" s="18">
        <f t="shared" si="8"/>
        <v>0.51694260959080385</v>
      </c>
    </row>
    <row r="22" spans="1:7" ht="30" customHeight="1">
      <c r="A22" s="24" t="s">
        <v>22</v>
      </c>
      <c r="B22" s="25">
        <v>32550</v>
      </c>
      <c r="C22" s="25">
        <v>10951</v>
      </c>
      <c r="D22" s="25">
        <v>10826</v>
      </c>
      <c r="E22" s="17">
        <f t="shared" si="9"/>
        <v>21599</v>
      </c>
      <c r="F22" s="13">
        <f t="shared" si="7"/>
        <v>0.33643625192012289</v>
      </c>
      <c r="G22" s="18">
        <f t="shared" si="8"/>
        <v>0.33259600614439322</v>
      </c>
    </row>
    <row r="23" spans="1:7" ht="30" customHeight="1">
      <c r="A23" s="24" t="s">
        <v>23</v>
      </c>
      <c r="B23" s="25">
        <v>2266</v>
      </c>
      <c r="C23" s="25">
        <v>2147</v>
      </c>
      <c r="D23" s="25">
        <v>563</v>
      </c>
      <c r="E23" s="17">
        <f t="shared" si="9"/>
        <v>119</v>
      </c>
      <c r="F23" s="13">
        <f t="shared" si="7"/>
        <v>0.9474845542806708</v>
      </c>
      <c r="G23" s="18">
        <f t="shared" si="8"/>
        <v>0.24845542806707854</v>
      </c>
    </row>
    <row r="24" spans="1:7" ht="30" customHeight="1" thickBot="1">
      <c r="A24" s="24" t="s">
        <v>24</v>
      </c>
      <c r="B24" s="25">
        <v>653</v>
      </c>
      <c r="C24" s="25">
        <v>234</v>
      </c>
      <c r="D24" s="25">
        <v>234</v>
      </c>
      <c r="E24" s="17">
        <f t="shared" si="9"/>
        <v>419</v>
      </c>
      <c r="F24" s="13">
        <f t="shared" si="7"/>
        <v>0.35834609494640124</v>
      </c>
      <c r="G24" s="18">
        <f t="shared" si="8"/>
        <v>0.35834609494640124</v>
      </c>
    </row>
    <row r="25" spans="1:7" ht="36.75" thickBot="1">
      <c r="A25" s="19" t="s">
        <v>25</v>
      </c>
      <c r="B25" s="20">
        <f t="shared" ref="B25:E25" si="10">B19</f>
        <v>139516</v>
      </c>
      <c r="C25" s="20">
        <f t="shared" si="10"/>
        <v>78537</v>
      </c>
      <c r="D25" s="20">
        <f t="shared" si="10"/>
        <v>71822</v>
      </c>
      <c r="E25" s="20">
        <f t="shared" si="10"/>
        <v>60979</v>
      </c>
      <c r="F25" s="21">
        <f>F19</f>
        <v>0.56292468247369476</v>
      </c>
      <c r="G25" s="21">
        <f>G19</f>
        <v>0.51479400212162041</v>
      </c>
    </row>
    <row r="26" spans="1:7" ht="34.5" customHeight="1">
      <c r="A26" s="43" t="s">
        <v>39</v>
      </c>
      <c r="B26" s="44"/>
      <c r="C26" s="44"/>
      <c r="D26" s="44"/>
      <c r="E26" s="44"/>
      <c r="F26" s="44"/>
      <c r="G26" s="45"/>
    </row>
    <row r="27" spans="1:7" ht="30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>
        <v>230</v>
      </c>
      <c r="D29" s="34">
        <v>0</v>
      </c>
      <c r="E29" s="34">
        <f>+B29-C29</f>
        <v>0</v>
      </c>
      <c r="F29" s="35">
        <f>+C29/B29</f>
        <v>1</v>
      </c>
      <c r="G29" s="36">
        <v>0</v>
      </c>
    </row>
    <row r="30" spans="1:7" ht="30" customHeight="1" thickBot="1">
      <c r="A30" s="19" t="s">
        <v>35</v>
      </c>
      <c r="B30" s="20">
        <f>+B29</f>
        <v>230</v>
      </c>
      <c r="C30" s="20">
        <f>+C29</f>
        <v>230</v>
      </c>
      <c r="D30" s="20">
        <f>+D29</f>
        <v>0</v>
      </c>
      <c r="E30" s="20">
        <f>+E29</f>
        <v>0</v>
      </c>
      <c r="F30" s="21">
        <f>+C30/B30</f>
        <v>1</v>
      </c>
      <c r="G30" s="21">
        <v>0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168781</v>
      </c>
      <c r="C32" s="20">
        <f>C25+C15+C30</f>
        <v>95395</v>
      </c>
      <c r="D32" s="20">
        <f t="shared" ref="D32:E32" si="11">D25+D15+D30</f>
        <v>80500</v>
      </c>
      <c r="E32" s="20">
        <f t="shared" si="11"/>
        <v>73386</v>
      </c>
      <c r="F32" s="21">
        <f>C32/B32</f>
        <v>0.56519987439344477</v>
      </c>
      <c r="G32" s="21">
        <f>D32/B32</f>
        <v>0.47694941966216575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DD8D2BB7-ED5C-42D3-8222-B9E5DA896103}"/>
</file>

<file path=customXml/itemProps2.xml><?xml version="1.0" encoding="utf-8"?>
<ds:datastoreItem xmlns:ds="http://schemas.openxmlformats.org/officeDocument/2006/customXml" ds:itemID="{05AD336B-3166-4F29-A71B-97D57229C0C3}"/>
</file>

<file path=customXml/itemProps3.xml><?xml version="1.0" encoding="utf-8"?>
<ds:datastoreItem xmlns:ds="http://schemas.openxmlformats.org/officeDocument/2006/customXml" ds:itemID="{FA0711DB-4DC0-45A4-9EB6-CC7AD4E44E11}"/>
</file>

<file path=customXml/itemProps4.xml><?xml version="1.0" encoding="utf-8"?>
<ds:datastoreItem xmlns:ds="http://schemas.openxmlformats.org/officeDocument/2006/customXml" ds:itemID="{BFA2E619-481B-4611-B0A4-99A35EA05B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Agosto 2022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2022-09-14T22:21:56Z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0x0101006862ECDC0603A64CA134393933E70A74</vt:lpwstr>
  </property>
  <property fmtid="{D5CDD505-2E9C-101B-9397-08002B2CF9AE}" pid="4" name="_dlc_DocIdItemGuid">
    <vt:lpwstr>16174cf6-c551-4d8e-a1be-3cbbf4b01d9c</vt:lpwstr>
  </property>
</Properties>
</file>