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uis Espinosa\Documents\DID\GIDAA\PUBLICACIONES\PLANEACION\"/>
    </mc:Choice>
  </mc:AlternateContent>
  <bookViews>
    <workbookView xWindow="0" yWindow="60" windowWidth="11100" windowHeight="7440" tabRatio="696" activeTab="1"/>
  </bookViews>
  <sheets>
    <sheet name="Inf. Plan de Mejoramiento" sheetId="7" r:id="rId1"/>
    <sheet name="SUSCRIPCION" sheetId="9" r:id="rId2"/>
  </sheets>
  <calcPr calcId="162913"/>
</workbook>
</file>

<file path=xl/calcChain.xml><?xml version="1.0" encoding="utf-8"?>
<calcChain xmlns="http://schemas.openxmlformats.org/spreadsheetml/2006/main">
  <c r="P47" i="9" l="1"/>
  <c r="O47" i="9"/>
  <c r="M47" i="9"/>
  <c r="K47" i="9"/>
  <c r="N47" i="9"/>
  <c r="P46" i="9"/>
  <c r="O46" i="9"/>
  <c r="M46" i="9"/>
  <c r="K46" i="9"/>
  <c r="N46" i="9"/>
  <c r="P19" i="9"/>
  <c r="O19" i="9"/>
  <c r="M19" i="9"/>
  <c r="K19" i="9"/>
  <c r="N19" i="9"/>
  <c r="K25" i="9"/>
  <c r="K15" i="9"/>
  <c r="K20" i="9"/>
  <c r="K40" i="9"/>
  <c r="K41" i="9"/>
  <c r="K26" i="9"/>
  <c r="K24" i="9"/>
  <c r="P24" i="9"/>
  <c r="K23" i="9"/>
  <c r="K22" i="9"/>
  <c r="N22" i="9"/>
  <c r="P22" i="9"/>
  <c r="K21" i="9"/>
  <c r="M18" i="9"/>
  <c r="K18" i="9"/>
  <c r="N18" i="9"/>
  <c r="P18" i="9"/>
  <c r="K17" i="9"/>
  <c r="P41" i="9"/>
  <c r="O41" i="9"/>
  <c r="M41" i="9"/>
  <c r="N41" i="9"/>
  <c r="P39" i="9"/>
  <c r="O39" i="9"/>
  <c r="M39" i="9"/>
  <c r="M38" i="9"/>
  <c r="P37" i="9"/>
  <c r="O37" i="9"/>
  <c r="M37" i="9"/>
  <c r="P36" i="9"/>
  <c r="O36" i="9"/>
  <c r="M36" i="9"/>
  <c r="P35" i="9"/>
  <c r="O35" i="9"/>
  <c r="M35" i="9"/>
  <c r="P34" i="9"/>
  <c r="O34" i="9"/>
  <c r="M34" i="9"/>
  <c r="P33" i="9"/>
  <c r="O33" i="9"/>
  <c r="M33" i="9"/>
  <c r="P32" i="9"/>
  <c r="O32" i="9"/>
  <c r="M32" i="9"/>
  <c r="P31" i="9"/>
  <c r="O31" i="9"/>
  <c r="M31" i="9"/>
  <c r="P30" i="9"/>
  <c r="O30" i="9"/>
  <c r="M30" i="9"/>
  <c r="P29" i="9"/>
  <c r="O29" i="9"/>
  <c r="M29" i="9"/>
  <c r="P28" i="9"/>
  <c r="O28" i="9"/>
  <c r="M28" i="9"/>
  <c r="N28" i="9"/>
  <c r="P27" i="9"/>
  <c r="O27" i="9"/>
  <c r="M27" i="9"/>
  <c r="M24" i="9"/>
  <c r="N24" i="9"/>
  <c r="M22" i="9"/>
  <c r="O22" i="9"/>
  <c r="M16" i="9"/>
  <c r="M58" i="9"/>
  <c r="M62" i="9"/>
  <c r="M64" i="9"/>
  <c r="M14" i="9"/>
  <c r="M42" i="9"/>
  <c r="M45" i="9"/>
  <c r="M44" i="9"/>
  <c r="M43" i="9"/>
  <c r="M49" i="9"/>
  <c r="M57" i="9"/>
  <c r="M56" i="9"/>
  <c r="M55" i="9"/>
  <c r="M54" i="9"/>
  <c r="M53" i="9"/>
  <c r="M52" i="9"/>
  <c r="M51" i="9"/>
  <c r="M50" i="9"/>
  <c r="M48" i="9"/>
  <c r="O48" i="9"/>
  <c r="K57" i="9"/>
  <c r="P57" i="9"/>
  <c r="K56" i="9"/>
  <c r="N56" i="9"/>
  <c r="P56" i="9"/>
  <c r="K55" i="9"/>
  <c r="N55" i="9"/>
  <c r="K54" i="9"/>
  <c r="P54" i="9"/>
  <c r="K53" i="9"/>
  <c r="N53" i="9"/>
  <c r="P53" i="9"/>
  <c r="K52" i="9"/>
  <c r="N52" i="9"/>
  <c r="K51" i="9"/>
  <c r="N51" i="9"/>
  <c r="P51" i="9"/>
  <c r="K50" i="9"/>
  <c r="P50" i="9"/>
  <c r="K49" i="9"/>
  <c r="N49" i="9"/>
  <c r="K48" i="9"/>
  <c r="N48" i="9"/>
  <c r="K45" i="9"/>
  <c r="N45" i="9"/>
  <c r="P45" i="9"/>
  <c r="K43" i="9"/>
  <c r="P43" i="9"/>
  <c r="K42" i="9"/>
  <c r="N42" i="9"/>
  <c r="P42" i="9"/>
  <c r="K44" i="9"/>
  <c r="N44" i="9"/>
  <c r="P44" i="9"/>
  <c r="K58" i="9"/>
  <c r="K29" i="9"/>
  <c r="N29" i="9"/>
  <c r="K30" i="9"/>
  <c r="K31" i="9"/>
  <c r="N31" i="9"/>
  <c r="K32" i="9"/>
  <c r="K33" i="9"/>
  <c r="N33" i="9"/>
  <c r="K34" i="9"/>
  <c r="N34" i="9"/>
  <c r="K35" i="9"/>
  <c r="N35" i="9"/>
  <c r="K36" i="9"/>
  <c r="N36" i="9"/>
  <c r="K37" i="9"/>
  <c r="K39" i="9"/>
  <c r="N39" i="9"/>
  <c r="K28" i="9"/>
  <c r="K27" i="9"/>
  <c r="K16" i="9"/>
  <c r="N16" i="9"/>
  <c r="P16" i="9"/>
  <c r="P58" i="9"/>
  <c r="G61" i="9"/>
  <c r="K38" i="9"/>
  <c r="K14" i="9"/>
  <c r="N14" i="9"/>
  <c r="P14" i="9"/>
  <c r="K208" i="7"/>
  <c r="K207" i="7"/>
  <c r="K206" i="7"/>
  <c r="K205" i="7"/>
  <c r="K204" i="7"/>
  <c r="K203" i="7"/>
  <c r="K202" i="7"/>
  <c r="K201" i="7"/>
  <c r="K200" i="7"/>
  <c r="K199" i="7"/>
  <c r="K198" i="7"/>
  <c r="K197" i="7"/>
  <c r="K196" i="7"/>
  <c r="K195" i="7"/>
  <c r="K194" i="7"/>
  <c r="K193" i="7"/>
  <c r="K192" i="7"/>
  <c r="K190" i="7"/>
  <c r="K189" i="7"/>
  <c r="K188" i="7"/>
  <c r="K187" i="7"/>
  <c r="K186" i="7"/>
  <c r="K185" i="7"/>
  <c r="K183" i="7"/>
  <c r="K182" i="7"/>
  <c r="K181" i="7"/>
  <c r="K180" i="7"/>
  <c r="K179" i="7"/>
  <c r="K178" i="7"/>
  <c r="K176" i="7"/>
  <c r="K175" i="7"/>
  <c r="K172"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0" i="7"/>
  <c r="K99" i="7"/>
  <c r="K98" i="7"/>
  <c r="K97" i="7"/>
  <c r="K96" i="7"/>
  <c r="K95" i="7"/>
  <c r="K94" i="7"/>
  <c r="K93" i="7"/>
  <c r="K92" i="7"/>
  <c r="K91" i="7"/>
  <c r="K90" i="7"/>
  <c r="K89" i="7"/>
  <c r="K88" i="7"/>
  <c r="K87" i="7"/>
  <c r="K86" i="7"/>
  <c r="K85" i="7"/>
  <c r="K84" i="7"/>
  <c r="K83" i="7"/>
  <c r="K82" i="7"/>
  <c r="K81" i="7"/>
  <c r="K80" i="7"/>
  <c r="K79" i="7"/>
  <c r="K78" i="7"/>
  <c r="K77" i="7"/>
  <c r="K76" i="7"/>
  <c r="K75" i="7"/>
  <c r="K73" i="7"/>
  <c r="K71" i="7"/>
  <c r="K70" i="7"/>
  <c r="K69" i="7"/>
  <c r="K68" i="7"/>
  <c r="K67" i="7"/>
  <c r="K66"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O24" i="9"/>
  <c r="O16" i="9"/>
  <c r="O58" i="9"/>
  <c r="G65" i="9"/>
  <c r="P48" i="9"/>
  <c r="P52" i="9"/>
  <c r="P55" i="9"/>
  <c r="O18" i="9"/>
  <c r="O52" i="9"/>
  <c r="O49" i="9"/>
  <c r="N43" i="9"/>
  <c r="O43" i="9"/>
  <c r="O55" i="9"/>
  <c r="O42" i="9"/>
  <c r="N37" i="9"/>
  <c r="O45" i="9"/>
  <c r="N30" i="9"/>
  <c r="N38" i="9"/>
  <c r="O38" i="9"/>
  <c r="N54" i="9"/>
  <c r="O54" i="9"/>
  <c r="N32" i="9"/>
  <c r="O44" i="9"/>
  <c r="P38" i="9"/>
  <c r="N50" i="9"/>
  <c r="O50" i="9"/>
  <c r="O53" i="9"/>
  <c r="N57" i="9"/>
  <c r="O57" i="9"/>
  <c r="N27" i="9"/>
  <c r="O14" i="9"/>
  <c r="P49" i="9"/>
  <c r="O56" i="9"/>
  <c r="O51" i="9"/>
  <c r="N58" i="9"/>
  <c r="G67" i="9"/>
  <c r="G62" i="9"/>
</calcChain>
</file>

<file path=xl/comments1.xml><?xml version="1.0" encoding="utf-8"?>
<comments xmlns="http://schemas.openxmlformats.org/spreadsheetml/2006/main">
  <authors>
    <author>laquijano</author>
  </authors>
  <commentList>
    <comment ref="C8" authorId="0" shapeId="0">
      <text>
        <r>
          <rPr>
            <b/>
            <sz val="8"/>
            <color indexed="81"/>
            <rFont val="Tahoma"/>
            <family val="2"/>
          </rPr>
          <t>Consignar la fecha (dia-mes-año) de subscripción del pan en la celda demarcada</t>
        </r>
        <r>
          <rPr>
            <sz val="8"/>
            <color indexed="81"/>
            <rFont val="Tahoma"/>
            <family val="2"/>
          </rPr>
          <t xml:space="preserve">
 </t>
        </r>
      </text>
    </comment>
    <comment ref="A12" authorId="0" shapeId="0">
      <text>
        <r>
          <rPr>
            <sz val="8"/>
            <color indexed="81"/>
            <rFont val="Tahoma"/>
            <family val="2"/>
          </rPr>
          <t xml:space="preserve">Corresponde a la clasificación esteblecida por la CGR según la naturaleza del hallazgo y su origen en las diferentes áreas de la administración 
</t>
        </r>
      </text>
    </comment>
    <comment ref="B12" authorId="0" shapeId="0">
      <text>
        <r>
          <rPr>
            <sz val="8"/>
            <color indexed="81"/>
            <rFont val="Tahoma"/>
            <family val="2"/>
          </rPr>
          <t xml:space="preserve">Corresponde a la clasificación esteblecida por la CGR según la naturaleza del hallazgo y su origen en las diferentes áreas de la administración 
</t>
        </r>
      </text>
    </comment>
    <comment ref="D12" authorId="0" shapeId="0">
      <text>
        <r>
          <rPr>
            <b/>
            <sz val="8"/>
            <color indexed="81"/>
            <rFont val="Tahoma"/>
            <family val="2"/>
          </rPr>
          <t>Es la accón o decisión que adopta la entidad para subsanar o corregir la situación plasmada en el hallazgo</t>
        </r>
        <r>
          <rPr>
            <sz val="8"/>
            <color indexed="81"/>
            <rFont val="Tahoma"/>
            <family val="2"/>
          </rPr>
          <t xml:space="preserve">
</t>
        </r>
      </text>
    </comment>
    <comment ref="E12" authorId="0" shapeId="0">
      <text>
        <r>
          <rPr>
            <sz val="8"/>
            <color indexed="81"/>
            <rFont val="Tahoma"/>
            <family val="2"/>
          </rPr>
          <t xml:space="preserve">Refleja el propósito que tiene el cumplir con la acción emprendida para corregir las situaciones que se deriven de los hallazgos 
</t>
        </r>
      </text>
    </comment>
    <comment ref="F12" authorId="0" shapeId="0">
      <text>
        <r>
          <rPr>
            <sz val="8"/>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12" authorId="0" shapeId="0">
      <text>
        <r>
          <rPr>
            <sz val="8"/>
            <color indexed="81"/>
            <rFont val="Tahoma"/>
            <family val="2"/>
          </rPr>
          <t xml:space="preserve">Expresa la metrica de los pasos o metas que contiene cada acción con el fin de poder medir el grado de avance  
</t>
        </r>
      </text>
    </comment>
    <comment ref="H12" authorId="0" shapeId="0">
      <text>
        <r>
          <rPr>
            <sz val="8"/>
            <color indexed="81"/>
            <rFont val="Tahoma"/>
            <family val="2"/>
          </rPr>
          <t xml:space="preserve">Se debe consignar el volumen o tmaño de la meta propuesta en las unidades de medida estblecidas para ella </t>
        </r>
        <r>
          <rPr>
            <sz val="8"/>
            <color indexed="81"/>
            <rFont val="Tahoma"/>
            <family val="2"/>
          </rPr>
          <t xml:space="preserve">
</t>
        </r>
      </text>
    </comment>
    <comment ref="I12" authorId="0" shapeId="0">
      <text>
        <r>
          <rPr>
            <b/>
            <sz val="8"/>
            <color indexed="81"/>
            <rFont val="Tahoma"/>
            <family val="2"/>
          </rPr>
          <t xml:space="preserve">Se consigna la fecha programada para la iniciación de cada paso o meta </t>
        </r>
        <r>
          <rPr>
            <sz val="8"/>
            <color indexed="81"/>
            <rFont val="Tahoma"/>
            <family val="2"/>
          </rPr>
          <t xml:space="preserve">
</t>
        </r>
      </text>
    </comment>
    <comment ref="J12" authorId="0" shapeId="0">
      <text>
        <r>
          <rPr>
            <sz val="8"/>
            <color indexed="81"/>
            <rFont val="Tahoma"/>
            <family val="2"/>
          </rPr>
          <t xml:space="preserve">Eestablece el plazo o  y finalización de cada una de las metas 
</t>
        </r>
      </text>
    </comment>
    <comment ref="K12" authorId="0" shapeId="0">
      <text>
        <r>
          <rPr>
            <sz val="8"/>
            <color indexed="81"/>
            <rFont val="Tahoma"/>
            <family val="2"/>
          </rPr>
          <t xml:space="preserve">La hoja calcula automáticamente el pazo de duración de la acción teniendo cuidado que la ultima acción consignada sea la que termine de último </t>
        </r>
        <r>
          <rPr>
            <sz val="8"/>
            <color indexed="81"/>
            <rFont val="Tahoma"/>
            <family val="2"/>
          </rPr>
          <t xml:space="preserve">
</t>
        </r>
      </text>
    </comment>
  </commentList>
</comments>
</file>

<file path=xl/comments2.xml><?xml version="1.0" encoding="utf-8"?>
<comments xmlns="http://schemas.openxmlformats.org/spreadsheetml/2006/main">
  <authors>
    <author>laquijano</author>
  </authors>
  <commentList>
    <comment ref="C9" authorId="0" shapeId="0">
      <text>
        <r>
          <rPr>
            <b/>
            <sz val="11"/>
            <color indexed="81"/>
            <rFont val="Tahoma"/>
            <family val="2"/>
          </rPr>
          <t>Consignar la fecha (dia-mes-año) de subscripción del plan en la celda demarcada</t>
        </r>
        <r>
          <rPr>
            <sz val="8"/>
            <color indexed="81"/>
            <rFont val="Tahoma"/>
            <family val="2"/>
          </rPr>
          <t xml:space="preserve">
 </t>
        </r>
      </text>
    </comment>
    <comment ref="C11" authorId="0" shapeId="0">
      <text>
        <r>
          <rPr>
            <b/>
            <sz val="11"/>
            <color indexed="81"/>
            <rFont val="Tahoma"/>
            <family val="2"/>
          </rPr>
          <t>Consignar la fecha (dia-mes-año) de en que se presenta el avance del plan en la celda demarcada</t>
        </r>
        <r>
          <rPr>
            <sz val="8"/>
            <color indexed="81"/>
            <rFont val="Tahoma"/>
            <family val="2"/>
          </rPr>
          <t xml:space="preserve">
 </t>
        </r>
      </text>
    </comment>
    <comment ref="A13" authorId="0" shapeId="0">
      <text>
        <r>
          <rPr>
            <sz val="10"/>
            <color indexed="81"/>
            <rFont val="Tahoma"/>
            <family val="2"/>
          </rPr>
          <t xml:space="preserve">Corresponde a la clasificación esteblecida por la CGR según la naturaleza del hallazgo y su origen en las diferentes áreas de la administración 
</t>
        </r>
      </text>
    </comment>
    <comment ref="B13" authorId="0" shapeId="0">
      <text>
        <r>
          <rPr>
            <sz val="12"/>
            <color indexed="81"/>
            <rFont val="Tahoma"/>
            <family val="2"/>
          </rPr>
          <t xml:space="preserve">Corresponde a la clasificación esteblecida por la CGR según la naturaleza del hallazgo y su origen en las diferentes áreas de la administración 
</t>
        </r>
      </text>
    </comment>
    <comment ref="F13" authorId="0" shapeId="0">
      <text>
        <r>
          <rPr>
            <sz val="11"/>
            <color indexed="81"/>
            <rFont val="Tahoma"/>
            <family val="2"/>
          </rPr>
          <t xml:space="preserve">Cada acción correctiva debe tener plasmados unos pasos o metas cuantificables que permitan medir su avance y cumplimiento 
Sepueden incluir tantas filas como metas o pasos sean necesarios insertando filas por encima de la filas  sombreadas </t>
        </r>
      </text>
    </comment>
    <comment ref="G13" authorId="0" shapeId="0">
      <text>
        <r>
          <rPr>
            <sz val="10"/>
            <color indexed="81"/>
            <rFont val="Tahoma"/>
            <family val="2"/>
          </rPr>
          <t xml:space="preserve">Expresa la metrica de los pasos o metas que contiene cada acción con el fin de poder medir el grado de avance  </t>
        </r>
        <r>
          <rPr>
            <sz val="8"/>
            <color indexed="81"/>
            <rFont val="Tahoma"/>
            <family val="2"/>
          </rPr>
          <t xml:space="preserve">
</t>
        </r>
      </text>
    </comment>
    <comment ref="H13" authorId="0" shapeId="0">
      <text>
        <r>
          <rPr>
            <sz val="10"/>
            <color indexed="81"/>
            <rFont val="Tahoma"/>
            <family val="2"/>
          </rPr>
          <t xml:space="preserve">Se debe consignar el volumen o tmaño de la meta propuesta en las unidades de medida estblecidas para ella </t>
        </r>
        <r>
          <rPr>
            <sz val="8"/>
            <color indexed="81"/>
            <rFont val="Tahoma"/>
            <family val="2"/>
          </rPr>
          <t xml:space="preserve">
</t>
        </r>
      </text>
    </comment>
    <comment ref="I13" authorId="0" shapeId="0">
      <text>
        <r>
          <rPr>
            <sz val="10"/>
            <color indexed="81"/>
            <rFont val="Tahoma"/>
            <family val="2"/>
          </rPr>
          <t xml:space="preserve">Se consigna la fecha programada para la iniciación de cada paso o meta 
</t>
        </r>
      </text>
    </comment>
    <comment ref="J13" authorId="0" shapeId="0">
      <text>
        <r>
          <rPr>
            <sz val="10"/>
            <color indexed="81"/>
            <rFont val="Tahoma"/>
            <family val="2"/>
          </rPr>
          <t xml:space="preserve">Establece el plazo o  y finalización de cada una de las metas </t>
        </r>
        <r>
          <rPr>
            <sz val="8"/>
            <color indexed="81"/>
            <rFont val="Tahoma"/>
            <family val="2"/>
          </rPr>
          <t xml:space="preserve">
</t>
        </r>
      </text>
    </comment>
    <comment ref="K13" authorId="0" shapeId="0">
      <text>
        <r>
          <rPr>
            <sz val="10"/>
            <color indexed="81"/>
            <rFont val="Tahoma"/>
            <family val="2"/>
          </rPr>
          <t xml:space="preserve">La hoja calcula automáticamente el pazo de duración de las metas  
</t>
        </r>
      </text>
    </comment>
    <comment ref="L13" authorId="0" shapeId="0">
      <text>
        <r>
          <rPr>
            <sz val="10"/>
            <color indexed="81"/>
            <rFont val="Tahoma"/>
            <family val="2"/>
          </rPr>
          <t xml:space="preserve">Se consigna el numero de unidades ejecutadas por cada una de las metas </t>
        </r>
        <r>
          <rPr>
            <sz val="8"/>
            <color indexed="81"/>
            <rFont val="Tahoma"/>
            <family val="2"/>
          </rPr>
          <t xml:space="preserve">
</t>
        </r>
      </text>
    </comment>
    <comment ref="M13" authorId="0" shapeId="0">
      <text>
        <r>
          <rPr>
            <sz val="8"/>
            <color indexed="81"/>
            <rFont val="Tahoma"/>
            <family val="2"/>
          </rPr>
          <t>Calcula el avance porcentual de la meta  dividiendo la ejecución informada en la columna Ksobre la columna G</t>
        </r>
        <r>
          <rPr>
            <sz val="8"/>
            <color indexed="81"/>
            <rFont val="Tahoma"/>
            <family val="2"/>
          </rPr>
          <t xml:space="preserve">
</t>
        </r>
      </text>
    </comment>
  </commentList>
</comments>
</file>

<file path=xl/sharedStrings.xml><?xml version="1.0" encoding="utf-8"?>
<sst xmlns="http://schemas.openxmlformats.org/spreadsheetml/2006/main" count="901" uniqueCount="666">
  <si>
    <r>
      <t>Hallazgo No. 4</t>
    </r>
    <r>
      <rPr>
        <sz val="10"/>
        <rFont val="Arial"/>
        <family val="2"/>
      </rPr>
      <t xml:space="preserve"> Cargas Laborales. La Información suministrada por el Grupo de Reorganización Empresarial y Concordatos de la Supersociedades en Bogota, reporta 43 procesos de Sociedades  que se encuentran en reorganización y 19 Sociedades en validación, para un total de 62 procesos en el periodo de enero a Junio de 2010, los cuales de acuerdo al listado suministrado están asignados a los profesionales, encargados de la ponencia Jurídica, financiera y económica.en el numeral 13, artículo 4 del Decreto 1080 de 1996, corresponde al Superintendente asignar y distribuir las competencias de las distintas dependencias administrativas de la Entidad, como así lo hizo mediante Resolución No 100-04359 de 2007; Sin embargo, no se especificó lo relacionado con la asignación de cargas laborales del Grupo, por cuanto se evidenció que no se tiene establecido un procedimiento técnico para ello. Esta ausencia de reglamentación específica para la asignación de cargas laborales, conllevó a que se concentrara el trabajo de ponente económico en un 56% y en la ponencia jurídica del 34%.</t>
    </r>
  </si>
  <si>
    <t xml:space="preserve">Elaborar un estudio a las cargas de trabajo que aplican a todos los procesos misionales de la entidad. </t>
  </si>
  <si>
    <t xml:space="preserve">Determinar el número de funcionarios que necesita la planta de personal de la Superintendencia de Sociedades para la ejecución normal de los procesos. </t>
  </si>
  <si>
    <t>Entregables por cada proceso</t>
  </si>
  <si>
    <t>Superintendencia de Sociedades</t>
  </si>
  <si>
    <t>899999086-2</t>
  </si>
  <si>
    <r>
      <t>Hallazgo No. 5</t>
    </r>
    <r>
      <rPr>
        <sz val="10"/>
        <rFont val="Arial"/>
        <family val="2"/>
      </rPr>
      <t xml:space="preserve"> Plan de Acción. Para el grupo de Reorganización Empresarial, en el Plan de Acción de la Superintendencia de Sociedades, se incluyeron dos acciones a saber;  Manual del Promotor Fase II, el cual alcanzó un avance del 40%  a 30 de Agosto de 2010; de las siete actividades planteadas solo han desarrollado las 2 primeras, situación que refleja, retraso considerable en el desarrollo de esta acción. 
Respecto a la formulación de Mecanismos de Control a la gestión de los Promotores, se diseñaron, revisaron y aprobaron formularios en Excel, sin embargo, solo presenta avance del 50 %, según la información reportada, no obstante, que de las cinco actividades programadas, solo han desarrollado la primera,  donde se resalta el hecho que la fecha de entrega final de esta acción, es el 29 de octubre de 2010. Lo observado, evidencia debilidad en el control y seguimiento a las acciones formuladas en el Plan de Acción del Grupo de Reorganización Empresarial. En consecuencia, el atraso afecta el cumplimiento del Plan de Acción </t>
    </r>
  </si>
  <si>
    <r>
      <t>1</t>
    </r>
    <r>
      <rPr>
        <sz val="10"/>
        <rFont val="Arial"/>
        <family val="2"/>
      </rPr>
      <t>. El "Manual del Promotor Fase II", fue suspendido y cancelado mediante Memorando 430-055 del 25 de Octubre de 2010, dirigido al Grupo de Planeación, en razón a la modificación que le efectuo el Congreso de la República a la Ley 1116 de 2006.</t>
    </r>
  </si>
  <si>
    <r>
      <t xml:space="preserve"> N</t>
    </r>
    <r>
      <rPr>
        <b/>
        <sz val="10"/>
        <rFont val="Arial"/>
        <family val="2"/>
      </rPr>
      <t xml:space="preserve">/A    </t>
    </r>
    <r>
      <rPr>
        <sz val="10"/>
        <rFont val="Arial"/>
        <family val="2"/>
      </rPr>
      <t/>
    </r>
  </si>
  <si>
    <r>
      <t xml:space="preserve">N/A    </t>
    </r>
    <r>
      <rPr>
        <b/>
        <sz val="10"/>
        <rFont val="Arial"/>
        <family val="2"/>
      </rPr>
      <t/>
    </r>
  </si>
  <si>
    <t xml:space="preserve"> N/A  </t>
  </si>
  <si>
    <t xml:space="preserve">Finalizar la elaboración del Formato Control a la Gestión de los Promotores.  </t>
  </si>
  <si>
    <t>Cumplir con el plan de Acción propuesto para el año 2010.</t>
  </si>
  <si>
    <t xml:space="preserve"> Transmisión de datos en la matríz del Plan de Acción 2010.  </t>
  </si>
  <si>
    <t>Representante Legal</t>
  </si>
  <si>
    <t>JEFE OFICINA DE CONTROL INTERNO (E.)</t>
  </si>
  <si>
    <t>SUPERINTENDENTE DE SOCIEDADES</t>
  </si>
  <si>
    <t>Evitar la "Incongruencia" en los actos administrativos de Cobro Coactivo</t>
  </si>
  <si>
    <t>Revisión y adición del reglamento de cobro coactivo</t>
  </si>
  <si>
    <t>Reglamento actualizado</t>
  </si>
  <si>
    <t>2. Comunicar a los funcionarios responsables del cobro coactivo (Bogotà y Regionales), la instrucción definida.</t>
  </si>
  <si>
    <t>Socializar la reforma del reglamento</t>
  </si>
  <si>
    <t>Correo Electrónico</t>
  </si>
  <si>
    <t>3. Verificar el cumplimiento de la instrucciòn.</t>
  </si>
  <si>
    <t>Verificación de la aplicación de la adición o reforma.</t>
  </si>
  <si>
    <t>Informe de verificación</t>
  </si>
  <si>
    <r>
      <t xml:space="preserve">(H9) Mecanismo de reparto:  </t>
    </r>
    <r>
      <rPr>
        <sz val="10"/>
        <rFont val="Arial"/>
        <family val="2"/>
      </rPr>
      <t>El mecanismo de reparto utilizado por la Oficina de cobro coactivo no determina una asignación de responsabilidades ni de competencia de forma directa y específica, no existen  procedimientos,  que permitan determinar   competencia y avocar conocimiento por medio de cualquier actuación administrativa.
En los procesos de cobro coactivo  la responsabilidad está concentrada en el Coordinador de esta área, por cuanto no se establece responsabilidad directamente al funcionario  sustanciador y no hay seguimiento de las actuaciones a través de los procedimientos internos, filtros y controles de términos, entre otros.
Las actuaciones administrativas adelantadas por parte de esta oficina no han sido eficaces para conseguir los fines estatales y por el contrario, se desarrollan de manera lenta, podrían desembocar en caducidades y llegar a la pérdida de fuerza ejecutoria de los actos administrativos por el paso del tiempo o la declaratoria de la nulidad de lo actuado, y  generar como consecuencia un posible daño patrimonial a la Superintendencia de Sociedades.</t>
    </r>
  </si>
  <si>
    <t>Reforzar el mecanismo de reparto y asignaciòn de responsabilidades existente</t>
  </si>
  <si>
    <t>Expedición de memorando para la asignación del proceso, con archivo en el expeciente y en la Baranda Virtual.</t>
  </si>
  <si>
    <t>Memorandos</t>
  </si>
  <si>
    <t>2. Incluir un párrafo adicional en el memorando de asignaciòn de proceso donde se indica expresamente la responsabilidad del proceso asignado, y del cumplimiento de los terminos fijados por la ley, por el reglamento y por la Baranda</t>
  </si>
  <si>
    <t>3. Socilalizar las directrices a los funcionarios que realizan funciones de coactiva y de cartera y a los intendentes regionales</t>
  </si>
  <si>
    <t>4. Informe de verificación</t>
  </si>
  <si>
    <r>
      <t xml:space="preserve">(H10) Identificación de los expedientes: </t>
    </r>
    <r>
      <rPr>
        <sz val="10"/>
        <rFont val="Arial"/>
        <family val="2"/>
      </rPr>
      <t xml:space="preserve">Se  encontró que la Superintendencia de Sociedades para efecto de identificación tiene un método de radicación de  sticker  que presenta posibles irregularidades en el sentido de identificar un expediente con número totalmente diferente al del proceso del sancionado.
Las normas de archivo indican que los rótulos utilizados para la identificación de expedientes, contratos o cualquier otro procedimiento que ejecuten las entidades, deben contener toda la información básica mínima requerida para que sean plenamente identificables sus contenidos. 
Esta situación evidencia falta de diligencia y cuidado al momento de surtir este trámite que presenta así, desorden en estas actuaciones y existencia de graves falencias por cuanto al revisar los mismos no coincide la información reportada en  la parte central de la carátula donde aparentemente se identifica a los sujetos procesales involucrados en la respectiva actuación. </t>
    </r>
  </si>
  <si>
    <t>1. Consultar con el proceso de gestiòn documental la manera indicada de rotular los expedientes</t>
  </si>
  <si>
    <t>Garantizar la adecuada rotulación de los expedientes</t>
  </si>
  <si>
    <t>Consulta verbal</t>
  </si>
  <si>
    <t>Consulta</t>
  </si>
  <si>
    <t>2. Revisar y Actualizar los expedientes a medida que se van recibiendo del grupo de cartera o que se vayan manejando para su gestión</t>
  </si>
  <si>
    <t>Memorando dirigido al Secretario General, informando los resultados de la revisión y actualización de stikers de los expedientes de cobro coactivo</t>
  </si>
  <si>
    <t>3. Realizar una jornada de revisiòn general de expedientes verificando su adecuada rotulaciòn.</t>
  </si>
  <si>
    <r>
      <t xml:space="preserve">(H11) Inactividad Procesal:  </t>
    </r>
    <r>
      <rPr>
        <sz val="10"/>
        <rFont val="Arial"/>
        <family val="2"/>
      </rPr>
      <t>En lo relacionado al trámite del procedimiento para asegurar la efectividad de la medida que ordenó seguir adelante la ejecución, se observa que han transcurrido más de 20 meses, desde el momento en que se profirió el acto de trámite que liquidó el crédito y no encuentra este Organismo de Control, que se haya tomado alguna acción, para que se hicieran efectivas las medidas cautelares. 
Las acciones para hacer efectivo el embargo,  deben iniciarse, después de proferir y asegurar la efectividad de la medida que ordenó seguir adelante con la ejecución. 
La negligencia, descuido y  concentración de trabajo en el área de cobro coactivo -por cuanto son 6.000 procesos de cobro en Bogotá - y que no se adelanten oportunamente las medidas, es condición  recurrente, pues como se dijo, se presenta en la totalidad de la muestra, podría generar caducidad de la acción de cobro y prescripción de la acción.</t>
    </r>
  </si>
  <si>
    <t xml:space="preserve">Mantener actualizadas las bses de datos de coactiva. </t>
  </si>
  <si>
    <t xml:space="preserve">Garantizar la continuación del trámite legal de los procesos de manera oportuna. </t>
  </si>
  <si>
    <t>Informe sobre actualización de las bases de datos</t>
  </si>
  <si>
    <t>Con la información generada en las bases de datos, continuar con las etapas procesales subsiguientes para avanzar en el cobro coactivo.</t>
  </si>
  <si>
    <t>Reporte de procesos que avanzaron como resultados de ese ejercicio de actualización y medidas tomadas</t>
  </si>
  <si>
    <t>Continuar con la busqueda de bienes de los procesos que permita la materialización de la medida cautelar.</t>
  </si>
  <si>
    <r>
      <t>(H12) Gestión de cobro coactivo:</t>
    </r>
    <r>
      <rPr>
        <sz val="10"/>
        <rFont val="Arial"/>
        <family val="2"/>
      </rPr>
      <t xml:space="preserve">  En relación con el cobro coactivo,  no obstante haberse proferido el mandamiento de pago en la mayoría de la muestra, la notificación correspondiente se hizo tardíamente y no hay un seguimiento de las Intendencias a sus actuaciones, de manera, que  producida la notificación, no se consigue la  vinculación del obligado, al proceso, por  ejemplo, nos remitimos a la Intendencia de Cartagena, donde existen facturas del año 2001 que sólo fueron notificadas hasta el año 2008. Así mismo,  en gran parte de los procesos, se ha proferido el acto administrativo que ordena seguir adelante la ejecución y  decretan medidas cautelares, que en muchos casos, no  logran hacerse efectivas, porque se emiten sin la celeridad que debe corresponder a la naturaleza del proceso. 
Analizados los repartos de los procesos de cobro coactivo en las Intendencias de Cartagena, Medellín, Bucaramanga y Cúcuta y Bogotá, a 31 de diciembre de 2009 se obtuvo la  información del cuadro 3 que establece como valor pendiente de cobro coactivo la suma de $21.580.858  miles de pesos. De la anterior cifra, se recuperaron por concepto de multas y contribuciones $4.937.336  miles de pesos, lo que nos indica que se presenta una baja recuperación de cartera.</t>
    </r>
  </si>
  <si>
    <t>Actualizar las bases de datos de coactiva en todas la Intedencias Regionales</t>
  </si>
  <si>
    <r>
      <t>Descripción hallazgo (</t>
    </r>
    <r>
      <rPr>
        <sz val="10"/>
        <rFont val="Arial"/>
        <family val="2"/>
      </rPr>
      <t>No mas de 50 palabras</t>
    </r>
    <r>
      <rPr>
        <b/>
        <sz val="10"/>
        <rFont val="Arial"/>
        <family val="2"/>
      </rPr>
      <t xml:space="preserve">) </t>
    </r>
  </si>
  <si>
    <t>Item</t>
  </si>
  <si>
    <t>1. Realizar mayor control sobre aplicaciones como el RUE y el SIGS para garantizar actualización de datos</t>
  </si>
  <si>
    <t>Garantizar la correcta identificaciòn de los sancionados y en caso de que no suceda emitir adecuadamente los actos administrativos aclaratorios para no generar percepcion de haber emitido doble constacia de ejecutoria</t>
  </si>
  <si>
    <t>Correos electrónicos informando debilidades e instruyendo sobre controles que se deben tener en cuenta para evitar la materialización de los riesgos planteados.</t>
  </si>
  <si>
    <t>Correo Electronico</t>
  </si>
  <si>
    <t>2.  Sensibilizar a los ponentes para que tengan cuidado en el momento de ingresar datos a los aplicativos relacionados con la imposición de multas</t>
  </si>
  <si>
    <t>3. Elaborar y socializar  un documento donde se especifique que hacer en esots casos</t>
  </si>
  <si>
    <t>Documento de instrucciones sobre acciones a seguir en cada caso.</t>
  </si>
  <si>
    <t>Documento</t>
  </si>
  <si>
    <r>
      <t>(H8) Mandamiento de pago:</t>
    </r>
    <r>
      <rPr>
        <sz val="10"/>
        <rFont val="Arial"/>
        <family val="2"/>
      </rPr>
      <t xml:space="preserve">  En la totalidad de los expedientes se encontró que en la oficina de cobro coactivo la Coordinadora resolvió mediante acto administrativo librar mandamiento de pago contra la persona obligada. En el acto administrativo que ordena seguir adelante la ejecución, la Coordinadora de ejecución coactiva, incurre en el error de dar  motivación diferente a la del mandamiento de pago, haciendo mención en este último acto en la mayoría de los expedientes a la primera resolución que responsabiliza a una persona que no coincide con la identificación del sancionado.
La Entidad debe identificar correctamente los tres (3) actos administrativos: el acto mediante el cual impone la multa, el acto donde se libra mandamiento y el que ordena seguir adelante la ejecución, para que exista congruencia como en todo procedimiento de ejecución coactiva o en cualquier providencia de naturaleza jurídico o administrativa. 
Identificar equivocadamente los actos administrativos que constituyen el título ejecutivo en la eventualidad que el procedimiento se hubiese realizado conforme a la Ley, puede llevar a la pérdida de ejecutoria de los actos administrativos por el paso del tiempo o la declaratoria de la nulidad de lo actuado, y como consecuencia un posible daño patrimonial a la Superintendencia de Sociedades.</t>
    </r>
  </si>
  <si>
    <t>1. Establecer en el Reglamente de Jurisdicciòn Coactiva en forma expresa, que en todos los actos donde vaya reseñado el titulo ejecutivo se deben señalar todos  los actos que lo componen</t>
  </si>
  <si>
    <t>PORCENTAJE DE CUMPLIMIENTO</t>
  </si>
  <si>
    <t>HALLAZGOS AUDITORIA DE GESTION AÑO 2008 FECHA SUSCRIPCION 16/09/2009</t>
  </si>
  <si>
    <t>HALLAZGOS AUDITORIA ESPECIAL AÑO 2009 FECHA DE SUSCRIPCION 3/06/2010</t>
  </si>
  <si>
    <t>Entidad: SUPERINTENDENCIA DE SOCIEDADES</t>
  </si>
  <si>
    <t>Representante Legal:  LUIS GUILLERMO VELEZ CABRERA</t>
  </si>
  <si>
    <t>NIT 899.999.086-2</t>
  </si>
  <si>
    <t>Fecha de suscripción :  16/09/2009 y 27/09/2010</t>
  </si>
  <si>
    <r>
      <t>Descripción hallazgo (</t>
    </r>
    <r>
      <rPr>
        <sz val="8"/>
        <rFont val="Arial"/>
        <family val="2"/>
      </rPr>
      <t>No mas de 50 palabras</t>
    </r>
    <r>
      <rPr>
        <b/>
        <sz val="8"/>
        <rFont val="Arial"/>
        <family val="2"/>
      </rPr>
      <t xml:space="preserve">) </t>
    </r>
  </si>
  <si>
    <t xml:space="preserve">Plazo en semanas de las Meta </t>
  </si>
  <si>
    <r>
      <t>(H5)</t>
    </r>
    <r>
      <rPr>
        <sz val="10"/>
        <rFont val="Arial"/>
        <family val="2"/>
      </rPr>
      <t xml:space="preserve"> Los Planes de Acción no identifican: en los Grupos Gran Empresa y Grupos Empresariales el número de sociedades sometidas a seguimiento integral, así: en  Protección Pensional, el número de sociedades a las cuales se les realizará seguimiento; en Normalización Empresarial, el número de tomas de información a realizar, y en Inversión y Deuda Externa, ....</t>
    </r>
  </si>
  <si>
    <t xml:space="preserve">Recaudar las actas contentivas de los inventarioscon el fin de ejercer las funciones de vigilancia sobre los activos. </t>
  </si>
  <si>
    <t>4. El proceso No.816 no se puede seguir adelante debido a que los bienes susceptibles de embargo pasaros a formar parte de la masa de bienes administrado por la Dirección Nacional de Estupefacientes dentro de un proceso de extinción de dominio.</t>
  </si>
  <si>
    <t>2. Implementaciòn del INSTRUCTIVO RECEPCION DE OBLIGACIONES Y COBRO PERSUASIVO.</t>
  </si>
  <si>
    <t>3. Designaciòn de un funcionario idoneo que ejerza la funcion de revisiòn de los titulos ejecutivos allegados al Grupo de Jurisdicciòn Coactiva.</t>
  </si>
  <si>
    <r>
      <t>(H50)</t>
    </r>
    <r>
      <rPr>
        <sz val="10"/>
        <rFont val="Arial"/>
        <family val="2"/>
      </rPr>
      <t xml:space="preserve"> Evaluado los inventarios de las Intendencias Regionales correspondientes a elementos devolutivos y de consumo en bodega, se pudo determinar:
• No existe relación de los elementos de consumo que se encuentran en bodega, los cuales pesé a ser de mínima existencia, debería contar con un sistema de control, (Cali). 
• Los inventarios de dos de los funcionarios se encontraban intercambiados, (Cali).
• Se encontraron elementos dañados e inservibles, registrados en el inventario de los funcionarios como buen estado, (Cali).</t>
    </r>
  </si>
  <si>
    <r>
      <t>(H54)</t>
    </r>
    <r>
      <rPr>
        <sz val="10"/>
        <rFont val="Arial"/>
        <family val="2"/>
      </rPr>
      <t xml:space="preserve"> La cuenta Deudores (14) tiene partidas de naturaleza crédito (Naturaleza contraria a la cuenta) correspondiente a ingresos sin identificar por un monto de $530.7 millones, que están afectando su saldo final, esta partida esta subestimando el  valor total de la cuenta, ya que al crear una cuenta de naturaleza contraria (Crédito) que netea el valor global de los .......</t>
    </r>
  </si>
  <si>
    <r>
      <t xml:space="preserve">No.12: Documentación de los Expedientes
</t>
    </r>
    <r>
      <rPr>
        <sz val="10"/>
        <rFont val="Arial"/>
        <family val="2"/>
      </rPr>
      <t>Al revisar los siguientes contratos: 520-50 de 1996, 065 de 1999. 147 de 2001, 120 de 2003, 046 de 2004, 115 de 2005 y 06 de 2009, el equipo de auditoría pudo establecer que los expedientes de los mismos estaban incompletos ya que no incluían todos los documentos que permitieran hacer una reconstrucción de las diferentes etapas del proceso contractual, entre los más comunes tenemos: soportes del plan de capacitación relacionados con los temas a desarrollar con los usuarios al momento de la instalación,  .....</t>
    </r>
  </si>
  <si>
    <t>HALLAZGOS AUDITORIA REGULAR VIGENCIA AÑO 2009 FECHA DE SUSCRIPCION 27/09/2010</t>
  </si>
  <si>
    <r>
      <t xml:space="preserve">1. Elaborar el memorando de asignación de procesos utilizando la </t>
    </r>
    <r>
      <rPr>
        <b/>
        <sz val="8"/>
        <rFont val="Arial"/>
        <family val="2"/>
      </rPr>
      <t>Baranda Virtual Coactiva.</t>
    </r>
  </si>
  <si>
    <t xml:space="preserve">Notificar de manera oportuna los mandamientos de pago y demás actuaciones procesales. </t>
  </si>
  <si>
    <t>estudios</t>
  </si>
  <si>
    <t>Formato</t>
  </si>
  <si>
    <t>Puntaje base evaluación de cumplimiento</t>
  </si>
  <si>
    <t xml:space="preserve">Puntaje base evaluación de avance </t>
  </si>
  <si>
    <t>MYRIAM DEL CARMEN BERDUGO  SALAZAR</t>
  </si>
  <si>
    <t xml:space="preserve">Consolidado en Enero  de 2011 </t>
  </si>
  <si>
    <t>FORMATO No. 15</t>
  </si>
  <si>
    <t>HALLAZGOS AUDITORIA ESPECIAL I SEMESTRE DE 2010 GRUPO REORGANIZACIÓN EMPRESARIAL  FECHA DE SUSCRIPCION 28/01/2011</t>
  </si>
  <si>
    <t>16/09/2009  03/06/10  27/09/10 y 28/01/11</t>
  </si>
  <si>
    <r>
      <t xml:space="preserve">Hallazgo No. 1 </t>
    </r>
    <r>
      <rPr>
        <sz val="10"/>
        <rFont val="Arial"/>
        <family val="2"/>
      </rPr>
      <t xml:space="preserve">Garantías. El decreto 962 de 2009 establece la obligación para el promotor de constituir y presentar al juez del concurso la garantía de cumplimiento de sus obligaciones legales como auxiliar de la justicia y la establecida en los artículos 631 y 683 del Código de Procedimiento Civil. Dentro del análisis a la muestra de procesos de reorganización empresarial, no se evidenció la exigencia, a los promotores de la institución de garantías, tampoco la Superintendencia de Sociedades ha establecido la metodología para determinar el monto de las mismas. </t>
    </r>
  </si>
  <si>
    <t xml:space="preserve">Suscribir y socializar el Acto administrativo mediante el cual se ordene la obligación a los promotores de constituir garantias para amparar el cumplimiento de sus obligaciones legales . </t>
  </si>
  <si>
    <t xml:space="preserve">Garantizar que los auxiliares de la justicia designados por la Superintendencia de Sociedades en los procesos de Reorganización cubrann el eventual incumplimiento de sus obligaciones legales.  </t>
  </si>
  <si>
    <t>Expedir el Acto Administrativo</t>
  </si>
  <si>
    <t>Resolución</t>
  </si>
  <si>
    <r>
      <t>Hallazgo No. 2</t>
    </r>
    <r>
      <rPr>
        <sz val="10"/>
        <rFont val="Arial"/>
        <family val="2"/>
      </rPr>
      <t xml:space="preserve"> Organización Expedientes. El Manual de Archivo Central y de Gestión contempla las pautas básicas y elementales que se deben tener en cuenta para el manejo, organización y conservación de los documentos y archivos satélites y de gestión de las dependencias de la Entidad. Respecto a las expedientes de la muestra, se observó que los documentos no están en secuencia cronológica de organización,  por cuanto el  primer folio en cada fólder, no es el que registra la fecha más antigua, ni el último, el que refleje la más reciente. De otra parte, cuando por volumen el fólder llega al tope de 250 folios establecidos en el Manual y se requiere de otra carpeta, la foliación continúa en el mismo folder, sin tener en cuenta el tope especifico por carpeta y dar apertura a una nueva.  Lo anterior determina presunta inobservancia a lo contemplado en el Manual de archivo central y de gestión de la Entidad y genera dificultades en el seguimiento y control a las actuaciones dentro de la Superintendencia de Sociedades, de los terceros que intervienen y demás Entes del Estado que lo requieran.</t>
    </r>
  </si>
  <si>
    <t>Verificar la cronología de las fechas de las radicaciones de entrada y salida del proceso judicial aplicando el Manual del Archivo de la entidad.</t>
  </si>
  <si>
    <t>Suministrar una información organizada de acuerdo a la normatividad vigente y a la estructura interna de la Superintendencia de Sociedades, que facilite el seguimiento y control de las actuaciones del proceso de Reorganización.</t>
  </si>
  <si>
    <t xml:space="preserve">Revisar los expedientes donde la indexacion cronológica sea demasiada amplia. </t>
  </si>
  <si>
    <t xml:space="preserve">Número de Expedientes </t>
  </si>
  <si>
    <t xml:space="preserve"> Archivar el número maximo de folios que debe contener cada expediente según las normas archivísticas .</t>
  </si>
  <si>
    <t>Conformar cada expediente del archivo satélite del proceso de Reorganización con el número de folios máximo permitido.</t>
  </si>
  <si>
    <r>
      <t>Hallazgo No. 3</t>
    </r>
    <r>
      <rPr>
        <sz val="10"/>
        <rFont val="Arial"/>
        <family val="2"/>
      </rPr>
      <t xml:space="preserve"> Gestión del Talento Humano. Las historias laborales deben contener los documentos exigidos para tomar posesión del cargo tal como lo establece el parágrafo único de artículo 10 de la Ley 190 de 1995.   Del análisis a la  muestra selectiva  a las hojas de vida del Grupo de Reorganización Empresarial, en algunos casos, se evidenció la falta de documentos que al momento de la posesión eran requisitos indispensables; son ellos: el certificado de  antecedentes penales, la copia de la libreta militar y el certificado de antecedentes disciplinarios.  La falta de control y deficiencias en la actualización de la historias laborales acarrea incumplimiento a lo establecido en la Circular 004 de 2003 emitida por el Archivo Nacional que señala los requisitos mínimos que debe contener un historia laboral.   </t>
    </r>
  </si>
  <si>
    <t xml:space="preserve">Aplicar las normas que exige la ley en cuanto a requisitos que deben cumplir los funcionarios al momento de tomar posesión de un cargo en la Superintendencia de Sociedades. </t>
  </si>
  <si>
    <t>Garantizar el cumplimiento de la Ley 190 de 1995.</t>
  </si>
  <si>
    <t>Revisar los expedientes de cada funcionario.</t>
  </si>
  <si>
    <t xml:space="preserve">Número de historias laborales . </t>
  </si>
  <si>
    <t>Revisar que todas las carpetas de las hojas de vida de los funcionarios contengan los documentos exigidos en el momento de tomar posesión del cargo.</t>
  </si>
  <si>
    <t xml:space="preserve">Elaborar un formato guía de cumplimiento de entrega de documentación. </t>
  </si>
  <si>
    <t>Elaboración de formato guía.</t>
  </si>
  <si>
    <r>
      <t xml:space="preserve">(H7) Constancias de ejecutoria:  </t>
    </r>
    <r>
      <rPr>
        <sz val="10"/>
        <rFont val="Arial"/>
        <family val="2"/>
      </rPr>
      <t>En la totalidad de los expedientes de cobro coactivo se encontró  que para las multas expedidas por la Superintendencia de Sociedades en la Delegatura de Inspección Vigilancia y Control  existen dos (2) constancias de ejecutoria, sin  justificación aparente, en la que inicialmente se ha incurrido en el error de identificar equivocadamente a la persona destinataria de la multa, lo que ha llevado a la Entidad a proferir otra resolución omitiendo en la parte del nuevo acto, el termino, revocar parcialmente y sin que se surta la notificación del acto que lógicamente responsabiliza al sancionado.
El mecanismo de revocatoria directa cuando lo solicite el afectado o en su defecto cuando se demanda ante la Jurisdicción contencioso administrativa; es el mecanismo idóneo para corregir, agregar o enmendar falencias procedimentales de la entidad,  igualmente se podrá revocar cuando se trata de un error aritmético, o proferir una nueva resolución por cuanto solo es posible responsabilizar a una persona, en el evento que se identifique plenamente. 
Se invoca un artículo, el 73 del Código Contencioso Administrativo, que prescribe: “podrán revocarse parcialmente los actos administrativos en cuanto sea necesario para corregir simples errores aritméticos.”, situación no configurada en este caso, por cuanto el error es sustancial como quiera que una persona no se puede responsabilizar de una obligación si su identificación no corresponde con el acto administrativo que impone la sanción.
Las inconsistencias presentadas en estos actos administrativos, seguramente darán lugar a la declaratoria de nulidad, por haberse expedido con pretermisión de sus requisitos legales. El acto administrativo de aclaración además se fundamentó en una norma que autoriza la revocatoria parcial cuando se presentan errores aritméticos que no inciden en el sentido de la decisión, evento que no se presenta en este caso, donde el error es sustancial y si incide en la decisión, como quiera que no se puede responsabilizar a una persona de una obligación si su identificación no corresponde con el acto administrativo del sancionado. 
Las pruebas tienen su justificación en la muestra estudiada las cuales se encuentran adjuntas a los expedientes.</t>
    </r>
  </si>
  <si>
    <t>1. Revisar metodologias existentes y elegir la mas adecuada para la superintendencia</t>
  </si>
  <si>
    <t>Distribuir las cargas laborales en los procesos de manera equitativa y adecuado</t>
  </si>
  <si>
    <t>Acta de reunión en la que se define la metodología a aplicar en la Entidad</t>
  </si>
  <si>
    <t>Acta de reunión</t>
  </si>
  <si>
    <t>2. Adelantar una prueba piloto en una de las dependencias con mayor carga laboral dentro de la Entidad.</t>
  </si>
  <si>
    <t>Presentación del informe de la prueba piloto.</t>
  </si>
  <si>
    <t xml:space="preserve">3. Presentar resultados a la alta dirección con el fin de que oriente la decisión de realizar el estudio. </t>
  </si>
  <si>
    <t>4. Elaborar el estudio de cargas de trabajo para todos los procesos de la entidad (Esta actividad se podrà realizar dependiendo del piloto y las directrices de la alta direcciòn), con el fin de realizar los ajustes necesarios en todas las dependencias.</t>
  </si>
  <si>
    <t>Presentación del estudio sobre cargas de trabajo para todas la áreas de la Superintendencia.</t>
  </si>
  <si>
    <r>
      <t xml:space="preserve">(H3) Delegación de Cobro Coactivo: </t>
    </r>
    <r>
      <rPr>
        <sz val="10"/>
        <rFont val="Arial"/>
        <family val="2"/>
      </rPr>
      <t>En la Intendencia de Cartagena, el actual Intendente, quien fue designado para desempeñar dicho cargo, mediante la Resolución  512-003841 del 27 de julio de 2009, no cuenta hasta ahora, con la delegación para representar a la Superintendencia de Sociedades, en la solicitud del reconocimiento y la inclusión de créditos a su favor en los procesos de liquidación voluntaria de las entidades vigiladas y controladas,  en los concursales de concordato y liquidación obligatoria y los de acuerdo de reestructuración previstos en la ley 550 de 1999, la cual está radicada en cabeza de las entidades del orden nacional por disposición del artículo 112 de la ley 6ª de 1992 y el numeral 31 del artículo 2 del Decreto 1080 de 1996. La situación planteada, constituye un descuido en la aplicación de los principios de la función administrativa por parte de la Superintendencia, pues la Entidad debe preocuparse por el traslado de cada una de las funciones delegadas al actual intendente para que se atienda integralmente en las regiones, las funciones a cargo de esta intendencia.</t>
    </r>
  </si>
  <si>
    <t>1.  Emitir acto administratvio de otorgamiento de poderes para representar legalmente a la entidad en los procesos y tramites consursales y de insolvencia donde se incluya al intendente regional de Cartagena.</t>
  </si>
  <si>
    <t>Garantizar que los servidores públicos que ejercen funciones de cobro coactivo, tengan el poder para actuar en los procesos y tramites consursales y de insolvencia</t>
  </si>
  <si>
    <t>Una resolución</t>
  </si>
  <si>
    <t>Acto Administrativo</t>
  </si>
  <si>
    <t>2. Comunicar al grupo de Recursos Humanos y a los Intendentes Regionales la importancia de comunicar los nuevos nombramientos en el area de cobro coactivo para poder emitir el acto administrativo de otorgamiento de poder.</t>
  </si>
  <si>
    <t>Reporte de Recursos Humanos y los Intendentes Regionales, indicando los nombres de los servidores públicos que realizan el cobro coactivo.</t>
  </si>
  <si>
    <t>3.Realizar seguimiento aa la comunicaciòn de nombramientos al grupo de Jurisdiccion coactiva</t>
  </si>
  <si>
    <t>Informe de verificación por parte de la OCI</t>
  </si>
  <si>
    <r>
      <t>(H4)</t>
    </r>
    <r>
      <rPr>
        <sz val="10"/>
        <rFont val="Arial"/>
        <family val="2"/>
      </rPr>
      <t xml:space="preserve"> </t>
    </r>
    <r>
      <rPr>
        <b/>
        <sz val="10"/>
        <rFont val="Arial"/>
        <family val="2"/>
      </rPr>
      <t>Actas de entregas parciales:</t>
    </r>
    <r>
      <rPr>
        <sz val="10"/>
        <rFont val="Arial"/>
        <family val="2"/>
      </rPr>
      <t xml:space="preserve"> En lo relacionado con las obligaciones de levantar las actas de entregas parciales, presentar informe mensual de supervisión al grupo de contratos y   hacer seguimiento a la ejecución de los mismos; la revisión realizada a los expedientes que deben contener todos y cada una de las actuaciones antes descritas, detectó el pago, sin constatar que el contrato se haya  ejecutado en debida forma. Quien funge de supervisor debe hacerlo en cumplimiento de la asignación que su superior inmediato le hace. Esta  omisión y  deficiencias en la supervisión y control a la contratación, expone a la Entidad a la realización de los objetos contractuales en forma diferente a lo pactado.</t>
    </r>
  </si>
  <si>
    <t>1. Efectuar los ajustes correspondientes al manual de contratación.</t>
  </si>
  <si>
    <t>Actualizar y divulgar el manual de contrataciòn en su segunda versión</t>
  </si>
  <si>
    <t>Informe de ajustes al manual</t>
  </si>
  <si>
    <t>Manual Actualizado</t>
  </si>
  <si>
    <t>2. Divulgar en Intranet, los ajustes realizados al manual de contratación</t>
  </si>
  <si>
    <t>Correo electrónico difundiendo las modificaciones al Manual de contratación de la Entidad.</t>
  </si>
  <si>
    <t>Correo electrónico</t>
  </si>
  <si>
    <r>
      <t>(H5) Informes de ejecución:</t>
    </r>
    <r>
      <rPr>
        <sz val="10"/>
        <rFont val="Arial"/>
        <family val="2"/>
      </rPr>
      <t xml:space="preserve"> Algunos informes presentados por los Curadores ad- litem   se estructuran de manera lacónica, a tal punto que no se  establece ni siquiera el estado actual del proceso. El contrato asigna obligaciones de informar periódicamente el estado de la gestión encomendada, el avance y logros de la misma, dejar de hacerlo,  genera que la Superintendencia de Sociedades no actúe diligentemente en su gestión respecto al control, lo que podría configurar incumplimiento de sus cometidos estatales definidos en  los principios de la gestión administrativa contemplados en el Articulo 209 de la Carta Política, frente a las actuaciones encomendadas a terceros.</t>
    </r>
  </si>
  <si>
    <t>1. Impartir instrucción a los Coordinadores que corresponda  exigiendo mayor detalle en los informes que presentan los curadores</t>
  </si>
  <si>
    <t>Verificar que los curadores ad litem presenten informes detallados del estado de la gestión encomendada</t>
  </si>
  <si>
    <t>Memorando 117-003525 del 16 de junio de 2010, dirigido al Coordinadores que administran curadores ad litem.</t>
  </si>
  <si>
    <t>2. Verificar en próximos informes de los curadores que el detalle del estado de la gestión tenga el nivel sea el  exigido</t>
  </si>
  <si>
    <r>
      <t>(H6) Disciplinario Contrato 208 suscrito el 19 de diciembre de 2008:</t>
    </r>
    <r>
      <rPr>
        <sz val="10"/>
        <rFont val="Arial"/>
        <family val="2"/>
      </rPr>
      <t xml:space="preserve"> De acuerdo con el contrato 208  cuyo objeto  es el proceso de depuracion, conciliacion, ajustes contables, análisis y calificación de la cartera de la Entidad, por valor de $230 millones, con un término  de ejecución de diez (10) días, adicionado el 29 de diciembre de 2008, prorrogándolo hasta el 30 de enero de 2009 y adicionándose en $ 54.8 millones con un valor final de $284,8 millones. La situación descrita refleja  una falla en la aplicación de los principios de la gestión administrativa, improvisación y deficiencias en la planeación y consecuentemente una posible trasgresión a los principios de transparencia y economía de la Ley de Contratación Estatal.</t>
    </r>
  </si>
  <si>
    <t xml:space="preserve">Aplicar estrictamente las normas y el Manual de Contratación de la Entidad en los procesos contractuales </t>
  </si>
  <si>
    <t>Garantizar que en los procesos de contratación que la Entidad realice, se ejecute una efectiva supervisión y control a los mismos y se hagan con total transparencia</t>
  </si>
  <si>
    <t>2. Socializar a los supervisores el Manual de Contratación incluidos los Intendentes Regionales</t>
  </si>
  <si>
    <t xml:space="preserve">3. Revisiar y controlar la actuación efectiva de los supervisores y recomendar la toma de las acciones a que haya lugar </t>
  </si>
  <si>
    <r>
      <t xml:space="preserve">(H2) Carga laboral: </t>
    </r>
    <r>
      <rPr>
        <sz val="10"/>
        <rFont val="Arial"/>
        <family val="2"/>
      </rPr>
      <t xml:space="preserve">En la Supersociedades se presenta inequidad en la asignación de cargas laborales como se  evidenció en la  Delegada de Procedimientos Mercantiles. La asignación técnica de cargas laborales de acuerdo al Manual de funciones, debe consultar, los salarios, complejidad del proceso y conocimiento anterior que el funcionario tenga sobre el tema, cosa que la Supersociedades no hace. Estas deficiencias en la asignación de labores y de control generan  en algunas áreas, bajos rendimientos en la gestión y resultados. 
Las dificultades que presenta la intendencia de Cartagena, en materia de cobro persuasivo y coactivo, parecen obedecer a la concentración de funciones en un solo funcionario, pues el funcionario encargado del cobro coactivo, quien se encuentra posesionado en el cargo de profesional especializado 3010-18,  con 20 funciones a su cargo, como lo dispone el respectivo manual, también desempeña las funciones de Secretario Administrativo de la Intendencia de acuerdo con la Resolución 531-003314 del 21 de septiembre de 2005, adicionalmente, se encuentra designado como abogado ejecutor para adelantar los procesos de jurisdicción coactiva y  atender en ejercicio de las funciones de control y vigilancia a cargo de la intendencia, las visitas a las empresas vigiladas que tienen asiento en los distintos municipios  de la jurisdicción, donde tienen dichas empresas  sus correspondientes domicilios. A manera de ejemplo, se observa que para la vigencia correspondiente al año 2009 de las 13 investigaciones administrativas, 9 fueron practicadas por el abogado ejecutor; de otra parte de acuerdo con el reporte de actividades,  este funcionario es ponente en varios procesos concursales. 
En la gerencia de Cúcuta, se aduce que el trabajo se recarga en algunos funcionarios dado que se contaba con un profesional, el cual fue trasladado a otra ciudad y no se ha reemplazado.
En  la Intendencia de Cali, en providencia  555-029 del expediente 09 del 2008 del grupo de Control Disciplinario de la Superintendencia de Sociedades, de fecha diciembre 17 de 2009, en su resuelve se ordena inhibirse de adelantar la actuación antes relacionada por la siguiente razón ”…para  este despacho se ha dado una conducta típica y la certeza sobre existencia de la antijuridicidad con relación a la funcionaria María Isabel Cañón Ospina, mas sin embargo, se hace de recibo las manifestaciones exculpatorias dadas por la disciplinada con relación a la omisión en el trámite de lo asuntos a su cargo, </t>
    </r>
    <r>
      <rPr>
        <b/>
        <sz val="10"/>
        <rFont val="Arial"/>
        <family val="2"/>
      </rPr>
      <t>puesto que el volumen de trabajo, la falta de personal suficiente para realizar la labor coactiva que ha presentado</t>
    </r>
    <r>
      <rPr>
        <sz val="10"/>
        <rFont val="Arial"/>
        <family val="2"/>
      </rPr>
      <t xml:space="preserve"> justifica que se hubiese abstenido de efectuar una gestión mucho más efectiva, a mas que las pruebas allegadas indican que ha estado realizando actividades positivas para evacuar los procesos coactivos a cargo de la Intendencia”.
Así las cosas,  se evidencia aún más que en la Supersociedades no son distribuidas en forma equitativa las cargas laborales de los funcionarios. </t>
    </r>
  </si>
  <si>
    <r>
      <t>(H49)</t>
    </r>
    <r>
      <rPr>
        <sz val="10"/>
        <rFont val="Arial"/>
        <family val="2"/>
      </rPr>
      <t xml:space="preserve"> En las Intendencias Regionales, la capacitación que se brinda a los funcionarios  en Control Interno y específicos de sus funciones es limitada y la realizada por telé conferencias no es muy efectiva debido a las interrupciones, lo que puede incidir de manera directa en el desarrollo de las funciones. </t>
    </r>
  </si>
  <si>
    <r>
      <t>(H51)</t>
    </r>
    <r>
      <rPr>
        <sz val="10"/>
        <rFont val="Arial"/>
        <family val="2"/>
      </rPr>
      <t xml:space="preserve"> Evaluado el número de radicaciones que presentaban vencimientos de términos en el sistema a la fecha de la visita 20/04/09, se determino un total de 30 radicaciones, entre los cuales 10 presentan vencimientos entre 181 a 360 días, lo cual denota debilidades en la gestión de esta función, (Cali).</t>
    </r>
  </si>
  <si>
    <r>
      <t xml:space="preserve">(HD40) </t>
    </r>
    <r>
      <rPr>
        <sz val="10"/>
        <rFont val="Arial"/>
        <family val="2"/>
      </rPr>
      <t>En revisión selectiva a los procesos de cobro coactivo de la Intendencia Regional de Cali se detectó la pérdida de 4 procesos y con oficio recibido en abril 30 de 2009 sin número, se informó la desaparición de 38 expedientes correspondientes a multas por valor de $44.4 millones y 76 expedientes de contribuciones, los cuales no pudieron ser cuantificados por deficiencias en la información reportada por la entidad, debido a deficiencias en la supervisión y custodia de los procesos, generando incertidumbre .....</t>
    </r>
  </si>
  <si>
    <r>
      <t>(H53)</t>
    </r>
    <r>
      <rPr>
        <sz val="10"/>
        <rFont val="Arial"/>
        <family val="2"/>
      </rPr>
      <t xml:space="preserve"> La cuenta Bancos y corporaciones (1110) presenta partidas conciliatorias que afectan su razonabilidad por $978.3 millones, de este monto subestiman la cuenta partidas por $685.9 millones correspondientes en su mayoría a consignaciones por registrar que afectan la cuenta deudores y la sobreestiman partidas por valor de $292.4 millones, que afectan el resultado del ejercicio. </t>
    </r>
  </si>
  <si>
    <t xml:space="preserve">1). Definir una política de sensibilización en el Control Interno, para toda la Entidad.  </t>
  </si>
  <si>
    <t xml:space="preserve">2). Incluir la sensibilización en temas de Control Interno en el Plan de Capacitación anual de la Entidad. </t>
  </si>
  <si>
    <t xml:space="preserve">3). Ejecutar el plan de sensibilización por procesos  </t>
  </si>
  <si>
    <t>Asignar la función de actualización de expedientes de multas</t>
  </si>
  <si>
    <r>
      <t>(H19)</t>
    </r>
    <r>
      <rPr>
        <sz val="10"/>
        <rFont val="Arial"/>
        <family val="2"/>
      </rPr>
      <t xml:space="preserve">En desarrollo de las funciones de Inspección, Vigilancia y Control, la Supersociedades realizó las siguientes actividades:
• Visitas y tomas de información in-situ y sobre documentos soporte; a un total de 717 sociedades (incluidas en la “muestra única integral”) de un total de 31.981, (objeto de supervisión), lo que representa Cubrimiento frente al total de sociedades, por función en inspección del 1%, vigilancia del 8% y control del 14%. </t>
    </r>
  </si>
  <si>
    <t>MEDELLIN
1. Solicitar  2 multifuncionales (impresora-fotocopiadora) para realizar todo el trabajo que requiere la actualización de los expedientes, ya que sin estos aparatos se dificulta ejecutar la tarea.</t>
  </si>
  <si>
    <r>
      <t>(H24)</t>
    </r>
    <r>
      <rPr>
        <sz val="10"/>
        <rFont val="Arial"/>
        <family val="2"/>
      </rPr>
      <t xml:space="preserve"> Se observaron deficiencias en la información registrada en el SICE, por cuanto en la vigencia 2008 la Superintendencia de Sociedades generó 31 alarmas en el SICE por proveedor no registrado en el sistema, se estableció que la entidad no registra los contratos exigidos por el aplicativo y aquellos registrados pertenecen a la categoría de excluidos de registro por pertenecer a cuantía inferior a 50 SMMLV, prestación de servicios y arrendamiento, por otra parte se evidenciaron incumplimientos en el registro oportuno de los contratos y en el registro de la ejecución presupuestal mensual de la entidad, debido a inadecuada interpretación y aplicación de las normas que rigen el SICE, generando que la información contenida en el aplicativo no sea confiable.</t>
    </r>
  </si>
  <si>
    <r>
      <t>(H42)</t>
    </r>
    <r>
      <rPr>
        <sz val="10"/>
        <rFont val="Arial"/>
        <family val="2"/>
      </rPr>
      <t xml:space="preserve"> Se observaron deficiencias en el seguimiento y supervisión del proceso No. 105 porque erróneamente se envió el expediente al Consejo de Estado sin resolver la nulidad propuesta por el Curador ad litem, retrazando el tramite del proceso en 7 meses, así mismo, transcurrieron 23 meses desde la devolución del expediente por el Consejo de Estado hasta la respuesta de la Nulidad por no emplazamiento de los ejecutados propuesta por el Curador ad litem, con el agravante de que luego de resuelta la nulidad, el expediente debía enviarse nuevamente al Consejo de Estado para que decidiera sobre la excepción de carencia de titulo propuesta también por el Curador ad litem.
</t>
    </r>
  </si>
  <si>
    <t>Que la mayoría de los funcionarios de la Entidad asistan a las actividades de sensibilización en temas de fortalecimiento del Sistema de Control Interno para procurar que apliquen en sus actividades el autocontrol y así contribuyan a la mejora continua y el logro de los propósitos institucionales.</t>
  </si>
  <si>
    <t>Institucionalizar la sensibilización en temas de control interno a través de la inclusión de estos tema en los planes de capacitación anual de la Entidad</t>
  </si>
  <si>
    <t>Ajustes y documentación de las pruebas de vulnerabilidad al servicio de red inhalambrica de acuerdo a los requerimientos de la Superintendencia de Sociedades, asegurando los activos de Información de la Entidad.</t>
  </si>
  <si>
    <t>Informe de pruebas de Vulnerabilidad</t>
  </si>
  <si>
    <t>LUIS GUILLERMO VELEZ CABRERA</t>
  </si>
  <si>
    <r>
      <t xml:space="preserve">No.1: Auditoría Interna de Sistemas.
</t>
    </r>
    <r>
      <rPr>
        <sz val="10"/>
        <rFont val="Arial"/>
        <family val="2"/>
      </rPr>
      <t>Se evidenció que la entidad no cuenta con un mecanismo formal de auditoría interna de sistemas en el que se señalen todos los elementos técnicos que esta requiere para su ejecución, tales como: los parámetros y tiempos de realización, el contenido y forma de los papeles de trabajo, los responsables de su puesta en marcha y control, los productos esperados o la consolidación histórica de los resultados obtenidos y de las soluciones implementadas. ......</t>
    </r>
  </si>
  <si>
    <r>
      <t xml:space="preserve">No.2: Contrato 520-50 de 1996
</t>
    </r>
    <r>
      <rPr>
        <sz val="10"/>
        <rFont val="Arial"/>
        <family val="2"/>
      </rPr>
      <t>En este contrato se pueden observar graves inconsistencias relacionadas con el posible incumplimiento de las normas de la contratación pública colombiana (ley 80 de 1993 y decreto 679 de 1994 entre otras), en primer lugar, la sola celebración de este contrato plantea serias dudas en cuanto a la selección del contratista puesto que en la evaluación económica de las propuestas presentadas por los oferentes se pide que se descarten todas ellas y que se realice una licitación pública y aunque finalmente ésta se realizó, no queda claro por qué razón se decidió contratar a Board Systems cuando su propuesta presentaba deficiencias que fueron señaladas en la evaluación económica; ahora bien, aunque la entidad no estaba obligada a contratar por la vía de la licitación, debido a la cuantía del contrato, el hecho que haya decidido hacerlo de esta manera la obligaba a ser consecuente con la alternativa de selección elegida, .......</t>
    </r>
  </si>
  <si>
    <r>
      <t>(H35)</t>
    </r>
    <r>
      <rPr>
        <sz val="10"/>
        <rFont val="Arial"/>
        <family val="2"/>
      </rPr>
      <t xml:space="preserve"> En los expedientes solicitados para revisión de procesos por multas tramitados por Jurisdicción Coactiva en Bogotá, las Intendencias Regionales de Medellín, Barranquilla, Cartagena, Cali y Manizales, se estableció la inactividad procesal recurrente y durante periodos tan prolongados que incluso llegan a los 5 años, referentes a demoras en la ejecutoria de la Resolución que impone la multa, libramiento del mandamiento de pago, notificación del mandamiento de pago, decreto y toma de medidas cautelares, orden de seguir adelante y liquidar el proceso, así como procesos cuya última actuación se efectúo hace más de un año.</t>
    </r>
  </si>
  <si>
    <t>No. Radicación</t>
  </si>
  <si>
    <t>Actualizar el sistema, haciendo un seguimiento a los procesos alli establecidos, con el fiin de verificar que el aplicativo quede funcionando perfectamente.</t>
  </si>
  <si>
    <t>Informe de actualización</t>
  </si>
  <si>
    <t>Asegurar la calidad de la información que ingresa y genera el sistema Stone</t>
  </si>
  <si>
    <t>Modulo actualizado y corregido</t>
  </si>
  <si>
    <t>Solicitar al proveedor la revision de los modulos involucrados en las diferencias detectadas.</t>
  </si>
  <si>
    <t>Comunicar  a los grupos de IVC el número de sociedades determinadas en la política de supervisión, Hacer seguimiento bimensual según la política y verificar cumplimiento por parte del Delegado</t>
  </si>
  <si>
    <t>Circular Interna</t>
  </si>
  <si>
    <t>Lograr el levantamiento de las actas que contienen los inventarios de las sociedades que se encuentran en porceso de extinsión de dominio y ser remitidas  a la Superintendencia.</t>
  </si>
  <si>
    <t xml:space="preserve">1. Enviar comunicado a la DNE manifestando la problemática en cuanto a la ejecución de estas funciones, realizar reuniones con la DNE, para lograr concertar soluciones. Designar un equipo multidisciplinario para que evalúen las conclusiones de la primere reunión.  Presentar una  propuesta sobre la posición que dede asumir la Superintendencia sobre el tema. </t>
  </si>
  <si>
    <t>porcentaje de actas recaudadas</t>
  </si>
  <si>
    <r>
      <t>(H33)</t>
    </r>
    <r>
      <rPr>
        <sz val="10"/>
        <rFont val="Arial"/>
        <family val="2"/>
      </rPr>
      <t xml:space="preserve"> En el trámite de los procesos de Jurisdicción Coactiva se observa que el porcentaje de Títulos de Depósito Judicial y Embargos constituidos a favor de la entidad es considerablemente bajo, teniendo en cuenta que de los 1.713 procesos de jurisdicción Coactiva tramitados por la Intendencia de Medellín sólo se han constituido 99 Títulos de Depósito que representan el 5.8 % aproximadamente; En la Intendencia de Barranquilla se tramitan 953 procesos de jurisdicción Coactiva .....</t>
    </r>
  </si>
  <si>
    <t>MEDELLIN
5. Solicitar a Bogotá que se nombre a un funcionario del area administrativa para que preste soporte a los profesionales ejecutores</t>
  </si>
  <si>
    <t>3.Incluir en el plan anual de capacitación institucional las reinducciones de Control Interno</t>
  </si>
  <si>
    <t>4 Organizar y desarrollar las reinducciones en Control Interno para la Entidad</t>
  </si>
  <si>
    <t>Documento con Política</t>
  </si>
  <si>
    <t>% reinducciones</t>
  </si>
  <si>
    <t>Plan de Capacitación institucional</t>
  </si>
  <si>
    <t>Plan de acción capacitación</t>
  </si>
  <si>
    <t>La muestra de sociedades se generará teniendo en cuenta criterios técnicos y de capacidad operariva, definidos y validados por la alta dirección (Acción correctiva No. 2 del 2 de diciembre de 2008, del procceso de acción estrategica).Realizar seguimiento bimensual a la política de supervisión, de acuerdo a los informes que deben rendir los coordinadores y los intendentes, según lo establecido en la Circular Interna 100-00010 del 30 de junio de 2009. Hacer seguimiento a los oficios pedagógicos de manera aleatoria, según el porcentaje de envio de las dependencias</t>
  </si>
  <si>
    <t>Garantizar el control a los agentes interventores</t>
  </si>
  <si>
    <t>Oficios enviados cuando no se cumplan los términos establecidos por la ley.</t>
  </si>
  <si>
    <t xml:space="preserve">2. Actividades del Proyecto de Calidad de Vida Laboral y Personal a Regionales. </t>
  </si>
  <si>
    <r>
      <t>3</t>
    </r>
    <r>
      <rPr>
        <sz val="10"/>
        <rFont val="Arial"/>
        <family val="2"/>
      </rPr>
      <t xml:space="preserve">.Actividades en Salud Ocupacional (Medicina Preventiva, Medicina Laboral, Higiene y Seguridad Industrial) en Regionales </t>
    </r>
  </si>
  <si>
    <t>Vistas a Regionales</t>
  </si>
  <si>
    <t>Campañas preventivas</t>
  </si>
  <si>
    <t>Elaborar, Divulgar e Implementar la Política de Control Interno.</t>
  </si>
  <si>
    <r>
      <t xml:space="preserve"> </t>
    </r>
    <r>
      <rPr>
        <b/>
        <sz val="10"/>
        <rFont val="Arial"/>
        <family val="2"/>
      </rPr>
      <t>(H38)</t>
    </r>
    <r>
      <rPr>
        <sz val="10"/>
        <rFont val="Arial"/>
        <family val="2"/>
      </rPr>
      <t xml:space="preserve"> Acuerdos de Pago Suscritos:
En el expediente 708 de Medellín se aprobó acuerdo de pago en marzo 9 de 2006 sin que a abril de 2009 se haya encontrado registro de los pagos efectuados o de la declaración de incumplimiento del mismo, situación similar se observó en el Proceso 908 en el cual sólo hasta marzo 13 de 2009, se aceptó el acuerdo de pago propuesto por el deudor en Diciembre 24 de 2008. En el proceso 085 de Cartagena, se suscribió Acuerdo de pago, incumplido por el deudor, sin embargo a abril de 2009 no se han hecho los tramites pertinentes para continuar con el proceso.
</t>
    </r>
  </si>
  <si>
    <t>Código hallazgo</t>
  </si>
  <si>
    <t>Acción correctiva</t>
  </si>
  <si>
    <t>Objetivo</t>
  </si>
  <si>
    <t>Fecha iniciación Metas</t>
  </si>
  <si>
    <t>Unidad de medida de las Metas</t>
  </si>
  <si>
    <t>Fecha terminación Metas</t>
  </si>
  <si>
    <r>
      <t>(H25)</t>
    </r>
    <r>
      <rPr>
        <sz val="10"/>
        <rFont val="Arial"/>
        <family val="2"/>
      </rPr>
      <t xml:space="preserve"> Se evidenciaron debilidades en la ejecución y liquidación de los contratos, debido a que dentro del archivo del contrato No 023 de 2008 no se encontró registro del Acta de inicio del mismo y aunque la Supervisora del contrato, denunció fallas en el sistema de circuito cerrado, botón de pánico e irregularidades en el pago de nominas y administración del personal en servicio, no se encontró registro de la toma formal de correctivos o la imposición de sanciones al contratista.Así mismo, se comprobó la existencia de un Acta de Liquidación de diciembre 23 de 2008 sin la firma del contratista. </t>
    </r>
  </si>
  <si>
    <r>
      <t xml:space="preserve">No.16: Acceso al aplicativo STONE
</t>
    </r>
    <r>
      <rPr>
        <sz val="10"/>
        <rFont val="Arial"/>
        <family val="2"/>
      </rPr>
      <t xml:space="preserve">La Contraloría General de la República pudo detectar las siguientes vulnerabilidades del aplicativo STONE: 
• El aplicativo permite que en el campo de clave los usuarios puedan digitar passwords erróneos indefinidamente sin bloquear a los usuarios. Lo anterior evidencia debilidades en la seguridad del sistema que incrementa la vulnerabilidad del mismo y de la información financiera de la entidad.  </t>
    </r>
  </si>
  <si>
    <r>
      <t xml:space="preserve">No.17: Usuarios del aplicativo STONE.
</t>
    </r>
    <r>
      <rPr>
        <sz val="10"/>
        <rFont val="Arial"/>
        <family val="2"/>
      </rPr>
      <t>No se tienen definidas políticas para la asignación de roles y para la creación de los usuarios en el aplicativo STONE, esta situación podría incrementar los riesgos asociados con la gestión del mismo debido a que dificulta el control de los usuarios creados. ...</t>
    </r>
  </si>
  <si>
    <t xml:space="preserve">1.  En este caso no es necesario establecer actividades de mejoramiento debido a que en la actualidad por la expedicion de la ley 1066 de 2006 el tramite de cobro coactivo se adelanta con el procedimiento contemplado en el estatuto tributario, el cual no establece el envio de los  procesos a los tribunales administrativos para la resoluciòn de excepciones presentadas.  </t>
  </si>
  <si>
    <t>N/A</t>
  </si>
  <si>
    <t xml:space="preserve">3. Concertacion de las actividades a realizar en el semestre respecto al impulso de los procesos entre los ponentes con la coordinadora del grupo. </t>
  </si>
  <si>
    <t>No.Cronograma</t>
  </si>
  <si>
    <t>5. Desarrollar las alertas de la baranda virtual</t>
  </si>
  <si>
    <t>No.de alertas</t>
  </si>
  <si>
    <t>Decretar y practicar las medidas cautelares dentro de los procesos de multas</t>
  </si>
  <si>
    <t>1. Impulsar los proceso No. 1235, 876, solicitando a la Oficina de Registro e Instrumentos Publicos correspondiente, un certificado de tradiciòn y libertad actualizado.</t>
  </si>
  <si>
    <t>No.procesos</t>
  </si>
  <si>
    <t>2. Impulsar  No. 1235, 876, el proceso ordenando el embargo y enviando los oficios comunicando la medida a la Oficina de Registro e Instrumentos Publicos correspondiente, siempre y cuando el ejecutado continue como propietario.</t>
  </si>
  <si>
    <t>3. Impulsar No. 1235, 876, el proceso ordenando el secuestro del inmueble embargado, siempre y cuando el ejecutado continue como propietario.</t>
  </si>
  <si>
    <t>4). Recomendar a los funcionarios la consulta del Link de Control Interno y hacer seguimiento a las cifras sobre consultas del mismo.</t>
  </si>
  <si>
    <t>Mensajes</t>
  </si>
  <si>
    <r>
      <t>(H59</t>
    </r>
    <r>
      <rPr>
        <sz val="10"/>
        <rFont val="Arial"/>
        <family val="2"/>
      </rPr>
      <t>) En el modulo de almacén del aplicativo STONE se detectaron 9 fallas que no permite que los registros de traslados entre bodegas y los movimientos de salidas y entradas de elementos devolutivos y de consumo se registren en forma oportuna, afectando el modulo de contabilidad, al no mostrar saldos actualizados, como se pudo comprobar en prueba realizada el 25 de marzo de 2009, donde se detectaron 65 registros de febrero y 116 de marzo de 2009 que el sistema no había dejado ingresar.</t>
    </r>
  </si>
  <si>
    <t>Causa  del  Hallazgo</t>
  </si>
  <si>
    <t xml:space="preserve">Acción de  Mejora </t>
  </si>
  <si>
    <t>Ejecutar y recaudar las deudas por multas oportunamente .</t>
  </si>
  <si>
    <t>1. Actualización de los expedientes con los oficios y respuestas de investigación de bienes</t>
  </si>
  <si>
    <t>2. Decretar medidas cautelares en los procesos coactivos</t>
  </si>
  <si>
    <t>3. Decretar medidas cautelares en los procesos nuevos en la etapa persuasiva</t>
  </si>
  <si>
    <t>No.funcionarios</t>
  </si>
  <si>
    <t>Implementar la logística y herramientas tecnológicas para los procesos coactivos por multas</t>
  </si>
  <si>
    <t>Llevar un control efectivo de los procesos coactivos por multas</t>
  </si>
  <si>
    <t xml:space="preserve">1. Revisar los procesos por multas estableciendo la etapa procesal en la que se encuentra </t>
  </si>
  <si>
    <t xml:space="preserve">Aplicar las normas y el Manual de Contratación de la Entidad en los procesos contractuales </t>
  </si>
  <si>
    <t>Garantizar que en los procesos de contratación que la Entidad realice se ejecute una efectiva supervisión y control a los mismos</t>
  </si>
  <si>
    <t>1. Terminar la actualización del Manual de Contratación</t>
  </si>
  <si>
    <t>Manual de Contratación</t>
  </si>
  <si>
    <t>Controlar que las resoluciones sancionatorias constituyan título ejecutivo y se direccionen al competente para el cobro.</t>
  </si>
  <si>
    <t>1. En el proceso No. 2055, en la actualidad ya se subsanaron las falencias encontradas.</t>
  </si>
  <si>
    <t>No.Instructivo</t>
  </si>
  <si>
    <t xml:space="preserve">4. Revisiòn periodica por parte del abogado ponente del expediente durante todo el proceso de cobro coactivo, con el objeto de identificar los posibles errores en el mismo </t>
  </si>
  <si>
    <r>
      <t>(H43</t>
    </r>
    <r>
      <rPr>
        <sz val="10"/>
        <rFont val="Arial"/>
        <family val="2"/>
      </rPr>
      <t>) Se presentan debilidades en la gestión adelantada por la entidad, debido a que en los Procesos Nos. 816, 876 y 1235, a pesar de que el IGAC y la Oficina de Registro de Instrumentos Públicos dieron respuesta positiva sobre la existencia de inmuebles a nombre de los deudores, no se encontró registro del decreto de medidas cautelares o materialización de las mismas dentro del expediente y se pudo evidenciar que algunas de las solicitudes enviadas a las diferentes autoridades buscando bienes de los implicados, no contienen la identificación de todos los sujetos procesales y no obran las respuestas a los mismos dentro de los expedientes de cada proceso.</t>
    </r>
  </si>
  <si>
    <r>
      <t>(H44)</t>
    </r>
    <r>
      <rPr>
        <sz val="10"/>
        <rFont val="Arial"/>
        <family val="2"/>
      </rPr>
      <t xml:space="preserve"> En el Proceso No. 2055 se observaron falencias en el tramite adelantado por la entidad, tales como la inexactitud en la identificación de uno de los deudores por parte del grupo de  Inversión y Deuda Externa, el envío del expediente a la Intendencia de Cúcuta sin la verificación previa del domicilio social de los ejecutados y el estado de las sociedades ejecutadas, así mismo, no se tuvieron en cuenta otros procesos que se seguían contra las partes para acumularlos situación que finalmente debió presentarse.</t>
    </r>
  </si>
  <si>
    <t>Buscar si las facturas o multas están siendo cobradas en procesos que se estén adelantando en lugares diferentes a Cali, es decir en otra Intendencia o en Bogotá. Situación que puede presentarse si hay cambio de domicilio de la sociedad.</t>
  </si>
  <si>
    <r>
      <t>(H37)</t>
    </r>
    <r>
      <rPr>
        <sz val="10"/>
        <rFont val="Arial"/>
        <family val="2"/>
      </rPr>
      <t xml:space="preserve"> En Bogotá y en las Intendencias de Medellín y Barranquilla se observó que los procesos de Cobro Coactivo demandados ante las diferentes instancias judiciales no contienen el registro de las actuaciones realizadas por la entidad en el trámite de los mismos ni del estado actual del proceso, tal como se evidenció en los procesos Nos. 2301 y 5000 de Bogotá, Nos. 718 y 988 de Medellín y en el proceso No. 206 de Barranquilla, situación que dificulta el seguimiento de los mismos.</t>
    </r>
  </si>
  <si>
    <t>Implementar programa integral de auditoría interna para la Superintendencia 2010</t>
  </si>
  <si>
    <t>Garantizar la efectiva evaluación y control de los sistemas de información de la entidad</t>
  </si>
  <si>
    <t>1. Elaborar matriz de evaluación y priorización de auditorías internas</t>
  </si>
  <si>
    <t>Matriz de evaluuación</t>
  </si>
  <si>
    <t>2. Elaborar y aprobar programa de auditoría para 2010, de acuerdo con los resultados de la matriz</t>
  </si>
  <si>
    <t>Progrma de auditorías 2010</t>
  </si>
  <si>
    <t>3. Ejecutar auditoría</t>
  </si>
  <si>
    <t>Informe auditoría</t>
  </si>
  <si>
    <t xml:space="preserve">2.  Seguimiento por internet y/o personalmente ante el operador jurídico correspondiente, de la acción de tutela. </t>
  </si>
  <si>
    <t>100% de la empresas de las Regionales</t>
  </si>
  <si>
    <t>4. Realizar controles semestralmente en el manejo y buen uso de los bienes</t>
  </si>
  <si>
    <t>Socializar las normas presupuestales del sector público que rigen en Colombia.</t>
  </si>
  <si>
    <t>Contar con los conocimientos que se requieren para elaborar adecuadamente los documentos que soportan la gestión presupuestal.</t>
  </si>
  <si>
    <t xml:space="preserve">Actas de soporte de la socialización. </t>
  </si>
  <si>
    <t>Numerica</t>
  </si>
  <si>
    <t>No. De revisiones</t>
  </si>
  <si>
    <r>
      <t xml:space="preserve">No.7: Contrato 115 de 2005. (Con posible alcance disciplinario)
</t>
    </r>
    <r>
      <rPr>
        <sz val="10"/>
        <rFont val="Arial"/>
        <family val="2"/>
      </rPr>
      <t>En el expediente del contrato no se encontró el acta de liquidación del mismo, lo cual es violatorio del artículo 60 de la Ley 80 de 1993, según el cual es obligatorio liquidar una serie de contratos entre los que se encuentran los de tracto sucesivo, de los cuales hacen parte los de prestación de servicios, en este sentido, es claro que este contrato ha debido liquidarse por pertenecer a la categoría antes mencionada. Esta situación evidencia debilidades tanto del proceso contractual como del de supervisión que adelanta la entidad.</t>
    </r>
  </si>
  <si>
    <r>
      <t xml:space="preserve">No.8: Contrato 168 de 2006 (Con posible alcance disciplinario)
</t>
    </r>
    <r>
      <rPr>
        <sz val="10"/>
        <rFont val="Arial"/>
        <family val="2"/>
      </rPr>
      <t>En el expediente del contrato no se encontró el certificado de calidad, exigido por el artículo 2 del Decreto 679 de 1994, con lo que aparentemente se estaría violando esta disposición. Esta situación evidencia fallas en los procesos de supervisión de los contratos y del sistema de control interno asociados con el proceso contractual de la entidad que podrían incrementar el nivel de riesgo de que la entidad no reciba los bienes y servicios por los cuales paga en las condiciones de calidad a que tiene derecho.</t>
    </r>
  </si>
  <si>
    <t>Elaborar programa anual de auditorías integrales que involucren todos los procesos misionales que desarrollan las intendenicas regionales</t>
  </si>
  <si>
    <t xml:space="preserve">Asegurar cubrimiento a todos los procesos misionales  </t>
  </si>
  <si>
    <t>1) Elaborar programa de auditorías a los procesos misionales de cada una de las regionales</t>
  </si>
  <si>
    <t>2) Elaborar listas de chequeo para cada uno de los procesos y ejecutar programa</t>
  </si>
  <si>
    <t>3) Ejecutar programa</t>
  </si>
  <si>
    <t>Informes bimensuales sobre la ejecución de la política de supervisión</t>
  </si>
  <si>
    <t>4, entrega del manual del módulo coactiva por parte del proveedor</t>
  </si>
  <si>
    <t>Manual del usuario</t>
  </si>
  <si>
    <t>Cumplimiento del Sistema de información STONE a requerimientos técnicos fucionales de seguridad y documentación.</t>
  </si>
  <si>
    <t>Reinducción en el manejo de la documentacion del Sistema de Información STONE</t>
  </si>
  <si>
    <t>Reinducción en el manejo funcional, tecnicos y manuales a los funcionarios en sus roles y funciones  del sistema de información STONE</t>
  </si>
  <si>
    <t>Asegurar que todos los módulos sistema STONE, cumplan con las normas de seguridad de la información exigidas en la norma 27001</t>
  </si>
  <si>
    <t>Definir mediante estudio de tiempos de respuesta, la utilidad del Sistema RDP, para determinar el costo beneficio de mantener esta herramienta.</t>
  </si>
  <si>
    <t>Realizar medición de tiempo de respuesta de todos los aplicativos con que cuenta la Entidad y que utilizan las Intendencias regional, mediante  el RDP como canal de comunicación.</t>
  </si>
  <si>
    <t>Estudio</t>
  </si>
  <si>
    <t>Realización de ajustes para asegurar que el Sistema de información STONE cumpla con los requerimientos técnicos, fucionales, de seguridad y documentación.</t>
  </si>
  <si>
    <t>Asegurar que las claves del sistema STONE, cumplan con las normas de seguridad de la información exigidas en la norma 27001</t>
  </si>
  <si>
    <t>Presentación de requerimientos al Proveedor, indicando los ajustes necesarios</t>
  </si>
  <si>
    <t>Presentación de propuestas de cambio y ajustes por parte del proveedor.</t>
  </si>
  <si>
    <t>Acta de comrpomiso suscrita por el proveedor</t>
  </si>
  <si>
    <t>Realización y puesta en marcha del Plan de Trabajo para la aplicación de los ajustes.</t>
  </si>
  <si>
    <t>Cronograma de trabajo</t>
  </si>
  <si>
    <t>Plan de Capacitación y Reinducción en el manejo funcional, tecnico y manuales a los funcionarios en sus roles y funciones  del sistema de información STONE</t>
  </si>
  <si>
    <t>Determinar el cumplimiento del Sistema de STONE a requerimientos técnicos fucionales de seguridad y documentación.</t>
  </si>
  <si>
    <t>Determinar las políticas para la asignación de roles y creación de usuarios del sistema STONE y garantizar su cumplimiento</t>
  </si>
  <si>
    <t xml:space="preserve">Definición por parte de la Entidad de políticas para la asignación de roles y creación de usuarios </t>
  </si>
  <si>
    <r>
      <t>(H17)</t>
    </r>
    <r>
      <rPr>
        <sz val="10"/>
        <rFont val="Arial"/>
        <family val="2"/>
      </rPr>
      <t xml:space="preserve"> Mediante muestra selectiva a 56 expedientes de visitas de supervisión y tomas de información, a igual número de sociedades del sector real, realizadas por los grupos: Mipymes, Gran Empresa, Protección Pensional, Intervenidas, Normalización Empresarial, Reorganización Empresarial, Sociedades en Trámite Concursal y Reglamentación Especial,  se pudo determinar:</t>
    </r>
  </si>
  <si>
    <t>3) Llevar cuadro de control de los informes mensuales que presentan los supervisores.</t>
  </si>
  <si>
    <r>
      <t xml:space="preserve">1) </t>
    </r>
    <r>
      <rPr>
        <sz val="10"/>
        <rFont val="Arial"/>
        <family val="2"/>
      </rPr>
      <t>Actualizar el Manual de Contratación en lo atinente a las funciones de los supervisores;</t>
    </r>
    <r>
      <rPr>
        <b/>
        <sz val="10"/>
        <rFont val="Arial"/>
        <family val="2"/>
      </rPr>
      <t/>
    </r>
  </si>
  <si>
    <t xml:space="preserve">2) Memorando del Secretario General con destino a los Grupos de Informática, Administrativo, Gestión del Talento Humano y a las Intendencias Regionales exigiendo el estricto cumplimiento de las obligaciones que les compete en la supervisión de los contratos; </t>
  </si>
  <si>
    <t>Asegurar el cumplimiento de las funciones por parte de los supervisores</t>
  </si>
  <si>
    <t>Manual de contratación actualizado</t>
  </si>
  <si>
    <t>Memorando</t>
  </si>
  <si>
    <t>Cuadro de control</t>
  </si>
  <si>
    <t>Manual</t>
  </si>
  <si>
    <t>Cuadro de control para seguimiento a las funciones de los Supervisores</t>
  </si>
  <si>
    <t>No. de regionales</t>
  </si>
  <si>
    <t>No. de programas</t>
  </si>
  <si>
    <t>No. de procesos misionales</t>
  </si>
  <si>
    <t>documento</t>
  </si>
  <si>
    <t>ajustes</t>
  </si>
  <si>
    <t>Reducir al mínimo posible el número de radicados vencidos</t>
  </si>
  <si>
    <t>Informes de seguimiento</t>
  </si>
  <si>
    <t>Informes</t>
  </si>
  <si>
    <t>Verificar los diferentes modulos en cualquier momento con cortes anteriores.</t>
  </si>
  <si>
    <t>Verificar el cumplimiento de la normatividad vigente en materia de provisiones para contingencias para litigios y demandas.</t>
  </si>
  <si>
    <t>Contar con saldos historicos en cualquier momento, que permita el cruce la informacion entre los saldos registrados en los modulos involucrados y contabilidad.</t>
  </si>
  <si>
    <t>Solicitar a la oficina asesora juridica la informacion relacionada con la probabilidad de perdida de los procesos en contra de la entidad</t>
  </si>
  <si>
    <t>Solicitar al proveedor la actualizacion de los modulos de cartera y almacen para que traiga saldos historicos.</t>
  </si>
  <si>
    <t xml:space="preserve">Identificar las partidas conciliatorias, y a lo sumo mantener una antigüedad de los tres ultimos meses. </t>
  </si>
  <si>
    <r>
      <t>(H28)</t>
    </r>
    <r>
      <rPr>
        <sz val="10"/>
        <rFont val="Arial"/>
        <family val="2"/>
      </rPr>
      <t xml:space="preserve"> Se detectaron deficiencias en la elaboración de los pliegos de condiciones, por cuanto en la Licitación de vigilancia SS 001-08, Contratos 182, 183, 185 y 187 de 2008, no se determinaron los requisitos de cubrimiento de la garantía de Responsabilidad Civil extracontractual, con el agravante que solamente la garantía ofrecida por el contratista asignado a Cúcuta (contrato 184 de 2008) tiene el cubrimiento total por el término del contrato, debido a debilidades en la estructuración del contrato.</t>
    </r>
  </si>
  <si>
    <r>
      <t>(H29)</t>
    </r>
    <r>
      <rPr>
        <sz val="10"/>
        <rFont val="Arial"/>
        <family val="2"/>
      </rPr>
      <t xml:space="preserve"> Se presentan debilidades en la supervisión de la gestión contractual puesto que en el Contrato 216 de 2007 se evidenciaron algunas irregularidades en la Digitalización del archivo de la Entidad atribuibles al contratista, representados en mala calidad de los productos entregados, mutilaciones y daños causados al archivo de la institución, retardo en la afiliación a la ARP y carencia de elementos mínimos de seguridad industrial por parte del personal utilizado y .....</t>
    </r>
  </si>
  <si>
    <r>
      <t>1.</t>
    </r>
    <r>
      <rPr>
        <sz val="10"/>
        <rFont val="Arial"/>
        <family val="2"/>
      </rPr>
      <t>Solicitar a los Intendentes Regionales la asignación de un funcionario que documente las diferentes actividades divulgadas y programadas por el Grupo de Gestión del Talento Humano para las Intendencias .</t>
    </r>
    <r>
      <rPr>
        <b/>
        <sz val="10"/>
        <rFont val="Arial"/>
        <family val="2"/>
      </rPr>
      <t xml:space="preserve"> </t>
    </r>
  </si>
  <si>
    <t>Comunicar a los grupos de la delegatura el numero de sociedades determinada en la politica de supervisiòn</t>
  </si>
  <si>
    <t>Acta de reunión Grupo Primario OCI</t>
  </si>
  <si>
    <t>Programa de Auditorías</t>
  </si>
  <si>
    <t>3) Ejecución programa de auditorías por procesos</t>
  </si>
  <si>
    <t>Informes de auditorías</t>
  </si>
  <si>
    <t>Iniciar un plan de contingencia que le permita a le Entidad definir el trámite que le va adar a los radicados vencidos</t>
  </si>
  <si>
    <t>Documentar las actividades adelantadas en regionales .</t>
  </si>
  <si>
    <t>Actualizar los expedientes de los procesos por multas</t>
  </si>
  <si>
    <t>Multifuncionales</t>
  </si>
  <si>
    <t>2. Fotocopiar  y archivar los oficios de busqueda de bienes en los expedientes correspondientes</t>
  </si>
  <si>
    <t>No. Expedientes</t>
  </si>
  <si>
    <r>
      <t>No.3: Contrato 520-44 de 1998.</t>
    </r>
    <r>
      <rPr>
        <sz val="10"/>
        <rFont val="Arial"/>
        <family val="2"/>
      </rPr>
      <t xml:space="preserve">
En este contrato se observan deficiencias en el proceso contractual de la entidad relacionadas con la planeación del mismo y con la defensa de los intereses de la Nación en su desarrollo, los elementos que justifican esta observación son los siguientes: el plazo para la ejecución del contrato se pactó en cuatro meses, sin embargo, se prorrogó ocho meses en total a través de cuatro prorrogas parciales de dos meses cada una mediante los otrosí de las siguientes fechas: 13 de enero de 1999, 13 de marzo de 1999, 13 de mayo de 1999 y 13 de julio de 1999. Aunque en cada caso se le exigió al contratista ampliar la cobertura de la póliza de amparo, en el expediente solo aparecen tres pólizas de ampliación; la primera amplía el amparo desde el 13 de febrero de 1999 hasta 13 de mayo de 1999, la segunda lo amplía desde el 15 de mayo de 1999 hasta el 13 de julio de 1999 y la tercera desde el 13 de julio de 1999 hasta 13 de enero de 2000. ......</t>
    </r>
  </si>
  <si>
    <t>Dar conocimiento a los funcionarios nuevos y antiguos acerca de los alcances y compromisos relacionados con el  Control Interno en la Entidad.</t>
  </si>
  <si>
    <t>1. Elaborar política de Control Interno para la Entidad</t>
  </si>
  <si>
    <t>2. Incluir en el plan de acción de Control Interno la programación de las reinducciones en Control Interno</t>
  </si>
  <si>
    <t>Elaborar programa anual de auditorías integrales que involucren todos los procesos de la Entidad</t>
  </si>
  <si>
    <t xml:space="preserve">Asegurar cubrimiento a todos los procesos con mayores riesgos  </t>
  </si>
  <si>
    <t xml:space="preserve">Informe presentado a la Contraloría General de la República </t>
  </si>
  <si>
    <t xml:space="preserve">Entidad: </t>
  </si>
  <si>
    <t xml:space="preserve">Representante Legal:  </t>
  </si>
  <si>
    <t>NIT</t>
  </si>
  <si>
    <t xml:space="preserve">Período Informado </t>
  </si>
  <si>
    <t xml:space="preserve"> INFORMACIÓN SOBRE LOS PLANES DE MEJORAMIENTO </t>
  </si>
  <si>
    <t xml:space="preserve">Fecha de subscripción </t>
  </si>
  <si>
    <t xml:space="preserve">Fecha de Evaluación </t>
  </si>
  <si>
    <t>Descripción de las Metas</t>
  </si>
  <si>
    <t>Dimensión de la meta</t>
  </si>
  <si>
    <t xml:space="preserve">Porcentaje de Avance fisico de ejecución de las metas  </t>
  </si>
  <si>
    <t xml:space="preserve">Avance físico de ejecución de las metas  </t>
  </si>
  <si>
    <t>Plazo en semanas de las Metas</t>
  </si>
  <si>
    <t>Distribución de la sociedades, mediante Circular Interna 100-010 del 30 de junio de 2009.</t>
  </si>
  <si>
    <r>
      <t xml:space="preserve">No.11: Póliza de amparo
</t>
    </r>
    <r>
      <rPr>
        <sz val="10"/>
        <rFont val="Arial"/>
        <family val="2"/>
      </rPr>
      <t>A través del contrato 016 del 23 de enero 2007 la entidad adquirió: a) el servicio de conectividad a través de canales dedicados de telecomunicaciones entre las sedes de la entidad y b) el servicio de Internet institucional con Colombia Telecomunicaciones S.A. El 10 de marzo de 2007 se firma el acta de suspensión No.1 por medio de la cual se suspende el contrato hasta el 11 de abril del mismo año. El 10 de agosto de 2007 se firma el contrato adicional No.1 por medio del cual se modifica el plazo de ejecución del contrato 016 hasta el 30 de noviembre. .........</t>
    </r>
  </si>
  <si>
    <r>
      <t>(H8)</t>
    </r>
    <r>
      <rPr>
        <sz val="10"/>
        <rFont val="Arial"/>
        <family val="2"/>
      </rPr>
      <t xml:space="preserve"> En la ejecución del programa anual de auditorías vigencia 2008, la OCI realizó auditoria a once (11) actividades, donde participan los grupos de Normalización Empresarial, Liquidaciones, Objeciones Concursarles, Inversión y deuda Externa, contratos, Financiero, Administración de Personal, Oficina Jurídica y realizó auditoria integral a seis (6) Intendencias Regionales, con una cobertura del 40%, lo cual representa limitaciones en el desarrollo de su función auditora.</t>
    </r>
  </si>
  <si>
    <r>
      <t xml:space="preserve">(H10) </t>
    </r>
    <r>
      <rPr>
        <sz val="10"/>
        <rFont val="Arial"/>
        <family val="2"/>
      </rPr>
      <t>La superintendencia de Sociedades a 31 de Diciembre de 2008, presentó un total de 1.657 radicaciones con vencimiento de términos, como consecuencia de derechos de petición, denuncias y solicitudes de información de entidades públicas y ciudadanos en general, como efecto de la aplicación de los decretos de Emergencia Económica y Social, (intervenciones económicas), lo cual compromete una de las funciones misionales de la Entidad.</t>
    </r>
  </si>
  <si>
    <r>
      <t>(H12)</t>
    </r>
    <r>
      <rPr>
        <sz val="10"/>
        <rFont val="Arial"/>
        <family val="2"/>
      </rPr>
      <t xml:space="preserve"> Evaluado el  aplicativo Contable  y Financiero STONE, el cual integra los módulos de contabilidad, tesorería presupuesto, contribuciones, cartera, activos fijos, inventarios y Coactiva, se observó que éste presenta  deficiencia en la calidad de la información que afectan su oportunidad y precisión. A pesar que la Entidad ha recibido el soporte técnico por parte del proveedor, el alto volumen de ajustes ha generado desgaste administrativo e inoportunidad en los registros contables. </t>
    </r>
  </si>
  <si>
    <r>
      <t xml:space="preserve">No.18: Seguridad del aplicativo STONE. 
</t>
    </r>
    <r>
      <rPr>
        <sz val="10"/>
        <rFont val="Arial"/>
        <family val="2"/>
      </rPr>
      <t>La Contraloría General de la República pudo detectar las siguientes debilidades del aplicativo STONE relacionadas con su seguridad:
• El módulo de administrador tiene: opciones  de seguridad, se evidenció que la funcionalidad de estos campos no cumplen con el objetivo para el cual fueron creados. El ítem de estado con las opciones Activo e Inactivo, al seleccionar la opción de  inactivo para un usuario,  este puede continuar ingresando al sistema. Lo anterior evidencia debilidades en la seguridad del sistema que incrementa la vulnerabilidad del mismo y de la información financiera de la entidad.  ..........</t>
    </r>
  </si>
  <si>
    <r>
      <t xml:space="preserve">No.19: Observación Galeón
</t>
    </r>
    <r>
      <rPr>
        <sz val="10"/>
        <rFont val="Arial"/>
        <family val="2"/>
      </rPr>
      <t>En el año 2004 se celebró el contrato 114-2004, con el cual se adquiere el SERA marca Galeón, para ser utilizado en las intendencias con el fin de optimizar los recursos tecnológicos y el ancho de banda con los que contaba la Superintendencia en ese momento. El sustento de este contrato fue el costo excesivo que representaría incrementar el ancho de banda con el que contaban las intendencias, una utilidad adicional que ofrecía este programa es que permitía el uso de equipos con características técnicas que en condiciones normales no permitirían la ejecución de los aplicativos con los que cuenta la Superintendencia de Sociedades. .......</t>
    </r>
  </si>
  <si>
    <r>
      <t xml:space="preserve">No. 20: Inconsistencias del aplicativo STONE
</t>
    </r>
    <r>
      <rPr>
        <sz val="10"/>
        <rFont val="Arial"/>
        <family val="2"/>
      </rPr>
      <t>Realizadas diferentes pruebas en el aplicativo STONE en sus módulos de Contabilidad, presupuesto, Tesorería, inventarios y contabilidad encontramos que es un aplicativo que tiene gran cantidad de errores de forma y de fondo, algunos de estos errores son:.........</t>
    </r>
  </si>
  <si>
    <t>Mejorar la cobertura de las actividades de Bienestar Social Laboral en las intendencias Regionales</t>
  </si>
  <si>
    <t>No. Base</t>
  </si>
  <si>
    <t>2. En la actualidad el grupo cuenta con la logistica y herramientas necesarias para controlar las etapas procesales, los terminos de cada una de ellas, los controles para el cumpliento de los mismos y la persona encargada de realizar el debido control.</t>
  </si>
  <si>
    <t>4. Desarrollar las alertas de la baranda virtual</t>
  </si>
  <si>
    <t xml:space="preserve">Actividades en Salud Ocupacional (Medicina Preventiva, Medicina Laboral, Higiene y Seguridad Industrial) en Regionales </t>
  </si>
  <si>
    <t>1. Socializar el Manual para el Manejo Administrativo de Bienes</t>
  </si>
  <si>
    <t xml:space="preserve">2. Diseñar Tip´s educativos para el conocimiento  y adecuado uso de los Bienes </t>
  </si>
  <si>
    <t>3. Socializar Tip´s a través de correos como campaña de recordación</t>
  </si>
  <si>
    <t>2.  Actualizar la base de datos de acuerdos de pagos</t>
  </si>
  <si>
    <t>No.Base</t>
  </si>
  <si>
    <t>3.  Efectuar un seguimiento mensual a los acuerdos de pago teniendo en cuenta la base de datos</t>
  </si>
  <si>
    <t xml:space="preserve">4.  Autorizar o rechazar los acuerdos de pago dentro del mes siguiente a su presentación </t>
  </si>
  <si>
    <t>Revisar la base de datos contra los expedientes físicos</t>
  </si>
  <si>
    <t>Tomar la acción correspondiente dentro de cada proceso.</t>
  </si>
  <si>
    <t>1.  Terminar la confrontación de listados, documentos y STONE</t>
  </si>
  <si>
    <t>2.  Solicitar a archivo en Bogotá busque los expedientes a ver si fueron remitidos allá por procesos terminados.</t>
  </si>
  <si>
    <t>3.  Iniciar la reconstrucción de los expedientes que se determine que faltan</t>
  </si>
  <si>
    <t>%</t>
  </si>
  <si>
    <t>4.  Oficiar a archivo Bogotá para que remita las resoluciones de los procesos que falten</t>
  </si>
  <si>
    <t>5.  Oficiar a contabilidad para que remita copias de las cuentas de cobro por contribución</t>
  </si>
  <si>
    <t>6.  Reconstrucción de los expedientes</t>
  </si>
  <si>
    <t>3. Implementación de la baranda virtual en las Intendenicas Regionales y terminar el desarrollo de alertas en Bogotá</t>
  </si>
  <si>
    <t>No. Barandas virtuales</t>
  </si>
  <si>
    <t>4. Migración de las bases en excel actuales donde se registran los procesos por multas, a una base de datos manejada desde un servidor de la Entidad.</t>
  </si>
  <si>
    <t>No. Bases de datos</t>
  </si>
  <si>
    <t>No.Memorando</t>
  </si>
  <si>
    <t>Crear una herramienta de control de actuaciones que se realizan en otras instancias judiciales</t>
  </si>
  <si>
    <t>Controlar las actuaciones que se realizan en otras instancias judiciales</t>
  </si>
  <si>
    <t>1. Solicitar al Juzgado 23 Civil del Cirduito de Bogotá, copia del fallo de tutela No. 2007-0151.</t>
  </si>
  <si>
    <t>No.Oficio</t>
  </si>
  <si>
    <r>
      <t>(H32)</t>
    </r>
    <r>
      <rPr>
        <sz val="10"/>
        <rFont val="Arial"/>
        <family val="2"/>
      </rPr>
      <t xml:space="preserve"> En las Intendencias de Medellín y Barranquilla la correspondencia referente a la gestión de búsqueda de bienes para embargar se archiva en carpetas separadas de los expedientes con los oficios enviados de otros procesos, debido a la inadecuada aplicación de los presupuestos contemplados en la Ley de Archivo (ley 594 de 2000), situación que dificulta el seguimiento a la gestión de la entidad, las respuestas recibidas y el control efectivo de las etapas procesales surtidas. </t>
    </r>
  </si>
  <si>
    <t xml:space="preserve">Memorando </t>
  </si>
  <si>
    <t xml:space="preserve">Implementar el Manual para el Manejo Administrativo de Bienes </t>
  </si>
  <si>
    <t xml:space="preserve">Generar cultura en el manejo y buen uso de los bienes asignados a cada funcionario de la Entidad </t>
  </si>
  <si>
    <t>Correo</t>
  </si>
  <si>
    <t xml:space="preserve">Tip´s </t>
  </si>
  <si>
    <t>Diseñar un cuadro para el control de la presentación de informes por parte de los supervisores.</t>
  </si>
  <si>
    <t>Cuadro</t>
  </si>
  <si>
    <t>Revisar cada alerta y depurar la información contractual y corregirla.</t>
  </si>
  <si>
    <t>Suministrar información confiable a los entes de control.</t>
  </si>
  <si>
    <t>Comunicar a la Contraloría Delegada las correcciones para que sean retiradas las alertas del sistema.</t>
  </si>
  <si>
    <t>Informe</t>
  </si>
  <si>
    <t>1) Actualizar el Manual de Contratación en lo atinente a las funciones de los supervisores; 2) Memorando del Secretario General con destino a los Grupos de Informática, Administrativo, Gestión del Talento Humano y a las Intendencias Regionales exigiendo el estricto cumplimiento de las obligaciones que les compete en la supervisión de los contratos; 3) Llevar cuadro de control de los informes mensuales que presentan los supervisores.</t>
  </si>
  <si>
    <t>Que los supervisores cumplan con las funciones que les han sido asignadas</t>
  </si>
  <si>
    <t>La Entidad realiza la revisión integral de la minuta de los pliegos de condiciones con el propósito de modificar el esquema de aseguramiento del cumplimiento de las obligaciones contractuales y de la responsabilidad civil extracontractual de los contratistas en particular.</t>
  </si>
  <si>
    <t>Asegurar adecuadamente los riesgos contractuales.</t>
  </si>
  <si>
    <t>Ajustar las minutas de los pliegos de condiciones.</t>
  </si>
  <si>
    <t>Minuta</t>
  </si>
  <si>
    <t>Oficio</t>
  </si>
  <si>
    <r>
      <t xml:space="preserve">(H48) </t>
    </r>
    <r>
      <rPr>
        <sz val="10"/>
        <rFont val="Arial"/>
        <family val="2"/>
      </rPr>
      <t>Evaluados los soportes de realización de actividades de capacitación al sector empresarial en el nivel regional, se evidencio un número limitado de este tipo de actividades pedagógicas preventivas orientadas a disminuir el porcentaje  incumplimientos normativos por parte de las sociedades comerciales y el cumplimiento parcial de una de sus funciones</t>
    </r>
  </si>
  <si>
    <t>Puntaje  Logrado  por las metas metas  (Poi)</t>
  </si>
  <si>
    <t xml:space="preserve">Puntaje Logrado por las metas  Vencidas (POMVi)  </t>
  </si>
  <si>
    <t xml:space="preserve">Avance del plan de mejoramiento </t>
  </si>
  <si>
    <t xml:space="preserve">Cumplimiento del plan </t>
  </si>
  <si>
    <t>Puntaje atribuido metas vencidas</t>
  </si>
  <si>
    <t>Establecer un programa de capacitación preventiva, a sociedades con domicilio en las regionales.</t>
  </si>
  <si>
    <t xml:space="preserve">Prevenir la vulneración de las normas legales y estatutarias </t>
  </si>
  <si>
    <t>Identificar y recuadar las temáticas de interés para cada una de las regiones, seleccionar expositores, señalar programación, implementar logística y resguardar las evidencias del programa.</t>
  </si>
  <si>
    <t>2. Impulsar los procesos por multas a la etapa siguiente, y si estos ya tienen aparobación de la liquidación del crédito realizar búsqueda de bienes.</t>
  </si>
  <si>
    <r>
      <t>(H46)</t>
    </r>
    <r>
      <rPr>
        <sz val="10"/>
        <rFont val="Arial"/>
        <family val="2"/>
      </rPr>
      <t xml:space="preserve"> La oficina de control interno en las visitas realizadas a las diferentes intendencias, no refleja en sus informes la evaluación aspectos como vencimientos de radicaciones, funciones de inspección vigilancia y control y jurisdicción coactiva, el informe se basa en la realización de entrevistas sin aplicar procedimientos que permitan comprobaciones sobre soportes, lo que indica que los programas de auditoria de dicha oficina no tienen un cubrimiento sobre el total de las funciones misionales desempeñadas por las intendencias.</t>
    </r>
  </si>
  <si>
    <t>Generar estadísticas periódicamente, que permitan detectar y medir los errores que se cometen con mayor frecuencia en la actualización de los módulos que componene el SIGS; errores detectados a través de las auditorías llavadas a cabo sobre la inforación que reposa en dicho sistema.</t>
  </si>
  <si>
    <t>Minimizar la aparición de los errores cometidos con mayor frecuencia.</t>
  </si>
  <si>
    <t>1. Evaluar la parametrización que actualmente se emplea en el cuadro de control de auditorías, sobre los errores más frecuentes.</t>
  </si>
  <si>
    <t>Lista de parámetros</t>
  </si>
  <si>
    <t>2. Definir las estadísticas que se generarán a partir de los datos contenidos en el cuadro de control de auditorías y la periodicidad con que se producirán y evaluarán.</t>
  </si>
  <si>
    <t>3. Diseñar un aplicativo que reemplace el archivo de control de auditorías y que permita generar las estadísticas y reportes definidos en el numeral anterior.</t>
  </si>
  <si>
    <t>4. Desarrollar el aplicativo (incluye realización de pruebas).</t>
  </si>
  <si>
    <t>Aplicativo</t>
  </si>
  <si>
    <t>5. Dar a conocer la herramienta a los usuarios</t>
  </si>
  <si>
    <t>Reuniones de entrega</t>
  </si>
  <si>
    <t>6. Capacitar en el manejo de la herramienta</t>
  </si>
  <si>
    <t>Capacitación</t>
  </si>
  <si>
    <t>4. Informe de corrección a los errores de las fechas en el sistema.</t>
  </si>
  <si>
    <t>Memorando de informe</t>
  </si>
  <si>
    <t xml:space="preserve">No. Socializaciones </t>
  </si>
  <si>
    <t>4. Realizar las correcciones necesarias al desarrollo de la funcionalidad de los dispositivos como apoyo técnico en la toma física de los inventarios de acuerdo a lo establecido en el contrato</t>
  </si>
  <si>
    <t>No. Actas de corrección</t>
  </si>
  <si>
    <t>2. Socializar a los supervisores el Manual de Contratación</t>
  </si>
  <si>
    <t xml:space="preserve">No. de Socializaciones </t>
  </si>
  <si>
    <t xml:space="preserve">3. Revisiar y controlar, por  parte de la Oficina de Control Interno, la actuación efectiva de los supervisores y tomar las acciones a que haya lugar </t>
  </si>
  <si>
    <t>No. de revisiones</t>
  </si>
  <si>
    <r>
      <t xml:space="preserve">(H1) Disciplinario. Pérdida de expedientes: </t>
    </r>
    <r>
      <rPr>
        <sz val="10"/>
        <rFont val="Arial"/>
        <family val="2"/>
      </rPr>
      <t xml:space="preserve">Si bien la Entidad para el hallazgo 40 del Plan de Mejoramiento en ejecución, propuso 6 acciones correctivas las cuales se cumplieron, en desarrollo del proceso auditor no se evidenció que de los 44 expedientes definitivamente  perdidos en la Intendencia Regional de Cali, el funcionario responsable del manejo y custodia de los expedientes haya presentado denuncia por el extravío o pérdida de los mismos, considerando lo estipulado por el numeral 24 del artículo 34 de la Ley 734 de 2002, es deber del funcionario público denunciar el hecho que dio lugar a la pérdida de los expedientes y documentos que habían llegado a su poder por razón de sus funciones, en consecuencia, se mantiene la connotación disciplinaria del hallazgo presentado en la auditoría anterior.  </t>
    </r>
    <r>
      <rPr>
        <b/>
        <sz val="10"/>
        <rFont val="Arial"/>
        <family val="2"/>
      </rPr>
      <t/>
    </r>
  </si>
  <si>
    <t>Buscar detalladamente en los archivos general de Bogotá y en el de Cali los expedientes</t>
  </si>
  <si>
    <t>Determinar si los expedientes realmente están perdidos y tomar las medidas concluyentes.</t>
  </si>
  <si>
    <t>Informe consolidado de la situación general de los expediente extraviados; indicando dentro de las acciones a tomar una vez terminada la revisión, que se colocará el denuncio por la pérdida de los expediente faltantes.</t>
  </si>
  <si>
    <t>Informe y denuncio</t>
  </si>
  <si>
    <t xml:space="preserve">Buscar en las actas de castigo de cartera a ver si las facturas y multas correspondientes a esos procesos fueron castigados. Solicitar copias de las actas de los últimos 10 años a Bogotá. Determinar si corresponden a casos en que hayan sido demandados en el contencioso administrativo o si las facturas o multas han sido revocadas. </t>
  </si>
  <si>
    <r>
      <t>(H1)</t>
    </r>
    <r>
      <rPr>
        <sz val="10"/>
        <rFont val="Arial"/>
        <family val="2"/>
      </rPr>
      <t xml:space="preserve"> Las actividades de sensibilización adelantadas por la OCI durante la vigencia 2008, sobre temas relacionados con el Sistema de Control Interno, presentan las siguientes debilidades:
• El Plan de anual de acción de la OCI, no incluye las actividades de sensibilización a adelantar durante la vigencia.
• La cobertura en el tema fue baja al determinarse que ésta fue del 35% (169 empleados de un total de 476, capacitados en 9 cursos), 
• El link creado en la Intranet de la Entidad por parte de la OCI, no cuenta con una herramienta que permita medir la eficacia de éste, durante la vigencia 2008 se publicaron dos </t>
    </r>
  </si>
  <si>
    <t>Iniciar un plan de contingencia que le permita a le Entidad definir el trámite que le va adar a los radicados vencidos dentro del tiempo establecido en el sistema de gestión</t>
  </si>
  <si>
    <t xml:space="preserve">Solicitar a Bancolombia copias de las consignaciones pendientes por identificar,cruzando la información remitida con el deudor correspondiente, y efectuar seguimeinto semanal de la cuenta deudores. </t>
  </si>
  <si>
    <t>Disminuir la cuenta deudores y poder tener unos saldos actualizados de la cartera de la entidad.</t>
  </si>
  <si>
    <t>Garantizar la integridad de los registros y la realidad de los saldos en los dos modulos.</t>
  </si>
  <si>
    <t>Seguimiento a cada uno de los procesos con que se afecta la contabilidad y hacer los ajustes que correspondan en el proceso de cierre.</t>
  </si>
  <si>
    <r>
      <t>(H58)</t>
    </r>
    <r>
      <rPr>
        <sz val="10"/>
        <rFont val="Arial"/>
        <family val="2"/>
      </rPr>
      <t xml:space="preserve"> El sistema de Información se maneja a través del aplicativo STONE, este aplicativo presenta algunas falencias como es el que varios de sus módulos como el de cartera y almacén no permite solicitar saldos históricos, lo que dificulta el cruce de información de los saldos allí reflejados con los mostrados en el modulo de contabilidad</t>
    </r>
  </si>
  <si>
    <r>
      <t>(H13)</t>
    </r>
    <r>
      <rPr>
        <sz val="10"/>
        <rFont val="Arial"/>
        <family val="2"/>
      </rPr>
      <t xml:space="preserve"> Se evidenciaron limitaciones al cumplimiento de las funciones 4 y 7 de la Resolución 100-03086 del 03/07/07, correspondientes al Grupo de Normalización Empresarial, en lo relativo a la evaluación de las actuaciones de los Depositarios Provisionales y de impartirles ordenes a fin de recordarles su obligación de reportar los inventarios de las Sociedades incursas en los procesos de incautación, ....</t>
    </r>
  </si>
  <si>
    <r>
      <t>(H14)</t>
    </r>
    <r>
      <rPr>
        <sz val="10"/>
        <rFont val="Arial"/>
        <family val="2"/>
      </rPr>
      <t xml:space="preserve"> Mediante revisión a muestra de expedientes de Sociedades intervenidas se pudo observar debilidades en el control sobre la gestión de los agentes interventores de las sociedades involucradas en estos procesos, fundamentados en:
• El artículo 12 del Decreto 4334, establece que los interventores solo presentaran informe de su gestión a través del informe de Rendición de .....</t>
    </r>
  </si>
  <si>
    <r>
      <t xml:space="preserve">(H26) </t>
    </r>
    <r>
      <rPr>
        <sz val="10"/>
        <rFont val="Arial"/>
        <family val="2"/>
      </rPr>
      <t xml:space="preserve">Se presentan debilidades en la supervisión del Contrato No. 055 de 2008 referente al cumplimiento del objeto contractual, debido a que no se determinó claramente la duración y forma de prestación del Premium Support y a pesar de que el plazo del contrato estaba pactado hasta febrero de 2009, éste se pagó totalmente en julio 29 de 2008 con la orden de pago No. 1112 de la misma fecha. ... </t>
    </r>
  </si>
  <si>
    <t>Aseguramiento de la prestación del servicio de red inhalambrica con los niveles de seguridad  requeridos por la Superintendencia de Sociedades</t>
  </si>
  <si>
    <t>Asegurar la prestación del servicio de red inhalambrica con los niveles de seguridad requeridos por la Superintendencia</t>
  </si>
  <si>
    <t xml:space="preserve">Realizar una distinción clara entre diligencias preliminares y toma de información, ajustar los papeles de trabajo de toma de información y visitas a la directirz definida en el manual de visitas. Radicar y realizar el posterior archivo de los papeles de trabajo en el expediente respectivo. </t>
  </si>
  <si>
    <t xml:space="preserve">Garantizar que los papeles de  trabajo se ajusten a los procedimentos y técnicas Contables establecidas para dicho fin.  </t>
  </si>
  <si>
    <t xml:space="preserve">Control aleatorio mensual   </t>
  </si>
  <si>
    <t xml:space="preserve">Informes mensuales </t>
  </si>
  <si>
    <t xml:space="preserve">Garantizar la ejecución de una política de supervisión </t>
  </si>
  <si>
    <t xml:space="preserve">Garantizar la ejecución de una política de supervisión. </t>
  </si>
  <si>
    <t xml:space="preserve">Informes bimensuales sobre la ejecución de la política de supervisión </t>
  </si>
  <si>
    <t xml:space="preserve">La muestra de sociedades se generará teniendo en cuenta criterios técnicos y de capacidad operariva, definidos y validados por la alta dirección (Acción correctiva No. 2 del 2 de diciembre de 2008, del procceso de acción estrategica).Realizar seguimiento bimensual a la política de supervisión, de acuerdo a los informes que deben rendir los coordinadores y los intendentes, según lo establecido en la Circular Interna 100-00010 del 30 de junio de 2009. Hacer seguimiento a los oficios pedagógicos de manera aleatoria, según el porcentaje de envio de las dependencias. En cuanto a los viáticos para las diligencias de fuera de Bogotá, mediante memorando de cada grupo de IVC, se solicitó a la secretaria general lo correspondiente a la mitdad de las scoeidades programadas para el segundo semestre de 2009 y las restantes para el primer semestre de 2010.  </t>
  </si>
  <si>
    <t>Planilla de ajustes</t>
  </si>
  <si>
    <t>3. Control y seguimiento trimestral con el fin de garantizar que se continua con la labor de archivo oportuno de los documentos de cada expediente. (Cada intendencia remite una certificación trimestral informando de la gestiópn de Archivo)</t>
  </si>
  <si>
    <t>Acutalizar expedientes y decretar medidas cautelares en forma oportuna en los procesos coactivo por multas</t>
  </si>
  <si>
    <r>
      <t xml:space="preserve">No. 21: Manual del Módulo de Cobro Persuasivo y Jurisdicción Coactiva
</t>
    </r>
    <r>
      <rPr>
        <sz val="10"/>
        <rFont val="Arial"/>
        <family val="2"/>
      </rPr>
      <t>En respuesta emitida por la entidad el día 24 de Agosto del año en curso, radicado con el numero 2009-01-243210, se indica la ubicación de los manuales del aplicativo STONE en la siguiente ruta \\superscan\contraloria, se evidenció la inexistencia del manual de usuario correspondiente al modulo de cobro persuasivo y jurisdicción coactiva, integrado al sistema financiero STONE. Esta situación podría evidenciar fallas del proceso contractual y de supervisión relacionadas con el deber de exigir al contratista el cumplimiento de sus obligaciones contractuales, para este caso en concreto, la obligación de entregar el manual del módulo mencionado. ....</t>
    </r>
  </si>
  <si>
    <r>
      <t xml:space="preserve">No. 22: Socialización de los manuales del sistema financiero STONE 
</t>
    </r>
    <r>
      <rPr>
        <sz val="10"/>
        <rFont val="Arial"/>
        <family val="2"/>
      </rPr>
      <t>Durante la revisión técnica realizada al sistema financiero STONE, en compañía de los responsables de cada proceso, se evidenció que los funcionarios no tienen un adecuado dominio de los manuales de usuario con los que cuenta dicho aplicativo. Esto estaría evidenciando que ni el contratista, ni la oficina de sistemas de  la entidad socializaron de manera adecuada estos documentos que son de vital importancia en la operación del sistema. .......</t>
    </r>
  </si>
  <si>
    <r>
      <t xml:space="preserve">No.23: Vulnerabilidades de seguridad en la red inalámbrica.
</t>
    </r>
    <r>
      <rPr>
        <sz val="10"/>
        <rFont val="Arial"/>
        <family val="2"/>
      </rPr>
      <t>• Se realizó nuevamente una inspección de potencia de señal donde se comprobó la cobertura fuera de la instalaciones de la Superintendencia, esto se debe probablemente a la entidad no exigió al contratista un estudio de cobertura de señal apropiado para poder determinar: la potencia de señal necesaria, la relación ruido-señal velocidad de conexión, interferencias y determinación  de las zonas en las que se debe hacer disminución en el poder de la señal para recortar su alcance y evitar una  captura de trafico encriptado, .........</t>
    </r>
  </si>
  <si>
    <t>Implementar el INSTRUCTIVO DE RECEPCION DE OBLIGACIONES Y COBRO PERSUASIVO.</t>
  </si>
  <si>
    <r>
      <t xml:space="preserve">No.6: Contrato 120 de 2003.
</t>
    </r>
    <r>
      <rPr>
        <sz val="10"/>
        <rFont val="Arial"/>
        <family val="2"/>
      </rPr>
      <t>A pesar de los problemas de funcionamiento del aplicativo STONE que se han evidenciado a lo largo de este documento y que la entidad conocía perfectamente, con ocasión de este contrato se celebró un otrosí el 02 de noviembre de 2004 con el propósito de disminuir de 100 a 50 las horas hábiles mensuales dedicadas a labores de soporte y consultoría presencial. Esta situación evidencia que, posiblemente, la entidad no obró con la prudencia que ordenan las normas colombianas en el ejercicio de sus funciones administrativas...</t>
    </r>
  </si>
  <si>
    <r>
      <t xml:space="preserve">Hallazgo No.9: Lector de código de barras. (Con posible alcance disciplinario y fiscal)
</t>
    </r>
    <r>
      <rPr>
        <sz val="10"/>
        <rFont val="Arial"/>
        <family val="2"/>
      </rPr>
      <t>Según el contrato 168 de 2006, cuyo valor ascendió a $55.042.000, una de las obligaciones del contratista (numeral 11, cláusula 3) consistía en “desarrollar la funcionalidad del código de barras que permita a STONE interpretar el código del lector y llevarlo al campo del programa, en un término no superior a tres meses contados a partir de la aprobación de la garantía única, con las siguientes características: a) toma física del inventario con el lector, b) cargue del inventario físico del lector a STONE, .............</t>
    </r>
  </si>
  <si>
    <r>
      <t xml:space="preserve">No.10: Registro Presupuestal. (Con posible alcance disciplinario)
</t>
    </r>
    <r>
      <rPr>
        <sz val="10"/>
        <rFont val="Arial"/>
        <family val="2"/>
      </rPr>
      <t>Los registros presupuestales de los contratos 011 de 2008, 015 de 2008, 028 de 2008, 079 de 2008, 016 de 2007, 078 de 2007, 117 de 2006, 168 de 2006 y 115 de 2005 no cumplen con los requisitos exigidos por los Decretos 111 de 1996 y 568 de 1996 debido a que en ellos no se indica claramente el plazo de las prestaciones resultantes de dichos contratos. ........</t>
    </r>
  </si>
  <si>
    <r>
      <t>(H47)</t>
    </r>
    <r>
      <rPr>
        <sz val="10"/>
        <rFont val="Arial"/>
        <family val="2"/>
      </rPr>
      <t xml:space="preserve"> En la evaluación realizadas a las intendencias Cali, Medellín, Cartagena, Manizales y Barranquilla no existen documentos que soporten la implementación de programas de Bienestar Social, Clima Organizacional ni de Calidad de Vida de los funcionarios y sus familias, lo cual puede incidir en el desempeño de los funcionarios y el incumplimiento de las normas que lo establecen.</t>
    </r>
  </si>
  <si>
    <t>No.Formato</t>
  </si>
  <si>
    <t>3.  Creación de formato de seguimiento de actuacioners fuera de la entidad</t>
  </si>
  <si>
    <t>4. Codificar el formato de seguimiento de actuaciones fuera de la entidad, en los términos de Gestión de Calidad</t>
  </si>
  <si>
    <t>5. Socialización del formato de seguimiento de actuaciones fuera de la entidad</t>
  </si>
  <si>
    <t>6.  Implementación del formato de seguimiento de actuaciones fuera de la entidad</t>
  </si>
  <si>
    <t xml:space="preserve">Revisar los procesos y actualizar la base de datos de multas </t>
  </si>
  <si>
    <t>realizar seguimiento permanente a los Acuerdo de Pago</t>
  </si>
  <si>
    <t>1.  Revisión de los expedientes 708 y 908 de Medellín y 85 de Cartagena</t>
  </si>
  <si>
    <t>No.Expedientes</t>
  </si>
  <si>
    <r>
      <t xml:space="preserve">No.13: Contrato 016 de 2007
</t>
    </r>
    <r>
      <rPr>
        <sz val="10"/>
        <rFont val="Arial"/>
        <family val="2"/>
      </rPr>
      <t>En el expediente del contrato en mención no se encontró el Acta de inicialización de la instalación,  que es diferente al acta de inicio del contrato y que fue pactada en el mismo como requisito para su inicialización …....</t>
    </r>
  </si>
  <si>
    <r>
      <t xml:space="preserve">No.14: Estadísticas del Proceso Auditor
</t>
    </r>
    <r>
      <rPr>
        <sz val="10"/>
        <rFont val="Arial"/>
        <family val="2"/>
      </rPr>
      <t>En visita de auditoría realizada el martes 15 de septiembre al grupo de estadística, quien realiza las funciones de administrador del aplicativo SIGS, se pudo establecer que no se llevan estadísticas de las inconsistencias encontradas, que permitan clasificar la cantidad de errores cometidos por los usuarios del aplicativo y el grado de ocurrencia de los mismos. ........</t>
    </r>
  </si>
  <si>
    <r>
      <t xml:space="preserve">No.15: Fecha inicial para creación de formularios, aplicativo STORM.
</t>
    </r>
    <r>
      <rPr>
        <sz val="10"/>
        <rFont val="Arial"/>
        <family val="2"/>
      </rPr>
      <t>La Contraloría General de la República pudo establecer que el aplicativo STORM presenta deficiencias relacionadas con algunas validaciones al momento de crear un formulario porque acepta fechas como 29/feb/2009 y 31/junio/2009, esto podría incrementar el riesgo de producir inconsistencias en la información que administra el módulo, especialmente en aquellas validaciones posteriores que puedan tomar estas fechas como su indicador. ......</t>
    </r>
  </si>
  <si>
    <r>
      <t xml:space="preserve">No.4: Contrato 065 de 1999.
</t>
    </r>
    <r>
      <rPr>
        <sz val="10"/>
        <rFont val="Arial"/>
        <family val="2"/>
      </rPr>
      <t>El expediente del contrato evidencia notables debilidades tanto del sistema de control interno como de la supervisión llevada a cabo sobre los contratos anteriores, el elemento que sustenta esta observación se encuentra en la cláusula segunda de este contrato, según la cual, el contratista recibiría el 40% del valor del mismo ($11.987.000) “cuando los problemas actuales del sistema STONE sean solucionados por parte del contratista”. En este sentido, surgen serias dudas en relación con la gestión de la entidad ya que aparentemente ésta habría pagado un valor adicional para que el contratista solucionara problemas que ha debido atender en el desarrollo de los dos contratos anteriores, esta observación cobra mayor fuerza si se tiene en cuenta que este contrato se firma tres meses y medio después del recibo a satisfacción del anterior contrato, luego las fallas que la administración notó y por cuya solución supedita el primer pago han debido ser atendidas por el contratista sin que por ello la Entidad hubiera tenido que pagar la cantidad señalada anteriormente porque estaba en todo el derecho de recibir el aplicativo en condiciones óptimas de operación. .....</t>
    </r>
  </si>
  <si>
    <r>
      <t xml:space="preserve">No.5: Contrato 147 de 2001
</t>
    </r>
    <r>
      <rPr>
        <sz val="10"/>
        <rFont val="Arial"/>
        <family val="2"/>
      </rPr>
      <t>El expediente de este contrato evidencia que nuevamente la entidad no actuó ni con la diligencia ni con la precaución que ordenan las normas jurídicas colombianas (Constitución Política de Colombia, Ley 80 de 1993 y Decreto 679 de 1994). Como puede observarse en él, la cláusula segunda determina que al contratista se le abonarán $8.500.000 una vez que éste cumpliera de manera satisfactoria los compromisos adquiridos según el numeral 9 del punto 2 de la oferta presentada. El numeral mencionado dice que le corresponde al contratista “garantizar la operatividad de los programas que se instalaron y entregaron”. .........</t>
    </r>
  </si>
  <si>
    <t xml:space="preserve">Solicitar a Bancolombia copias de las consignaciones pendientes por identificar.  </t>
  </si>
  <si>
    <t xml:space="preserve">  Requerir a los Agentes Interventores, para que de manera inmediata procedan a actualizar dicho aplicativo; advirtiendo que no se desembolsarán los gastos de administración a aquellos que no hayan dado estricto cumplimiento a esta función.</t>
  </si>
  <si>
    <t>Realizar segumiento mensual al aplicativo.</t>
  </si>
  <si>
    <t>Número de seguimientos realizados</t>
  </si>
  <si>
    <t>Elaborar masivos a los agentes interventores, donde se les requiera de manera inmediata, el diligenciaminto del aplicativo.</t>
  </si>
  <si>
    <r>
      <t>(H55)</t>
    </r>
    <r>
      <rPr>
        <sz val="10"/>
        <rFont val="Arial"/>
        <family val="2"/>
      </rPr>
      <t xml:space="preserve"> La cuenta 2401 (Cuentas por Pagar Bienes y Servicios Nacionales) que presenta un saldo a 31 de diciembre de 2008 de $1.376.7 millones, según estados Contables y libros oficiales, presentándose una incertidumbre por el valor del saldo de la cuenta ($1.376.7 millones), ya que la información que reporta el modulo de cuentas por pagar proveedores  es de $7.097.9 millones.                                                                                       </t>
    </r>
  </si>
  <si>
    <r>
      <t>(H56)</t>
    </r>
    <r>
      <rPr>
        <sz val="10"/>
        <rFont val="Arial"/>
        <family val="2"/>
      </rPr>
      <t xml:space="preserve"> La cuenta 2401(cuentas por pagar bienes y servicios Nacionales) que presenta un saldo a 31 de diciembre de 2008 de $1.376.7 millones según estados Contables y libros oficiales, presentándose una subestimación de $690.2 millones, correspondiente a partidas de naturaleza contraria a la cuenta, información que reporta el modulo de contabilidad del sistema Stone, submódulo saldos por terceros, esto afecta el resultado del ejercicio. </t>
    </r>
  </si>
  <si>
    <t>Eliminar los registros que no se puedan identificar a la cuenta puente. Se debe solicitar al banco diariamente copia de las consignaciones.(grupo de tesoreria)</t>
  </si>
  <si>
    <t>Efectuar la revision de los valores contenidos en los modulos de proveedores y contabilidad, realizando los respectivos ajustes correspondientes a la cuenta 2401.</t>
  </si>
  <si>
    <r>
      <t>(H20)</t>
    </r>
    <r>
      <rPr>
        <sz val="10"/>
        <rFont val="Arial"/>
        <family val="2"/>
      </rPr>
      <t xml:space="preserve"> Los grupos de la Delegada para Inspección, Vigilancia y Control, mediante la “muestra única integral”, proyectaron la realización de visitas y tomas de información sobre documentos soporte a un total de 804 sociedades, de las cuales se realizaron 717, para un cumplimiento promedio de la meta del 76%, lo que indica cumplimiento parcial de la meta establecida,</t>
    </r>
  </si>
  <si>
    <r>
      <t>(H23)</t>
    </r>
    <r>
      <rPr>
        <sz val="10"/>
        <rFont val="Arial"/>
        <family val="2"/>
      </rPr>
      <t xml:space="preserve"> Se presentan debilidades en la supervisión de la gestión contractual puesto que en los contratos 023, 045, 055, 182,183, 185, 187, 207 de 2008, no se evidenciaron los informes de Supervisión de los Contratos, lo que dificulta el seguimiento y supervisión a la ejecución de los objetos contractuales.</t>
    </r>
  </si>
  <si>
    <r>
      <t>(H57)</t>
    </r>
    <r>
      <rPr>
        <sz val="10"/>
        <rFont val="Arial"/>
        <family val="2"/>
      </rPr>
      <t xml:space="preserve"> No se cumple a cabalidad con los procedimientos estipulados por Contaduría General de la Nación para el registro y cálculo de las provisiones para contingencias por concepto de litigios y demandas, ya que para el calculo de la provisión no existe un estudio actualizado sobre le riesgo de perdida de los procesos que cursan en contra de la entidad lo cual genera una incertidumbre en la cuenta 271005 Litigios y Demandas por $208.2 millones, lo que afecta el resultado del ejercicio.</t>
    </r>
  </si>
  <si>
    <t xml:space="preserve">Número de políticas </t>
  </si>
  <si>
    <t>Número de sensibilizaciones incluidas en el plan</t>
  </si>
  <si>
    <t>1) Determinar los procesos con mayores riesgos en el Mapa de Riesgos</t>
  </si>
  <si>
    <t>FORMATO No 15A</t>
  </si>
  <si>
    <t>Oficio de envío</t>
  </si>
  <si>
    <t>Implementación de los ajustes y correctivos al sistema STONE por parte del proveedor para asegurar el cumplimiento de la políticas definidas.</t>
  </si>
  <si>
    <t xml:space="preserve">3. Revisiar y controlar, por  parte de la Oficina de Control Interno, la actuación efectiva de los supervisores y recomendar las acciones a que haya lugar </t>
  </si>
  <si>
    <t>2) Elaborar programa de auditorías 2010</t>
  </si>
  <si>
    <t>Número de funcionarios sensibilizados</t>
  </si>
  <si>
    <t>Aplicar la logística y herramientas tecnológicas en los procesos coactivos por multas</t>
  </si>
  <si>
    <t>Controlar el impulso de las etapas procesales</t>
  </si>
  <si>
    <t>Francisco  Reyes  Villamizar</t>
  </si>
  <si>
    <t>Actividades /Descripción de las Metas</t>
  </si>
  <si>
    <t>Actividades / Unidad de medida de las Metas</t>
  </si>
  <si>
    <t>Act / cantidad unidad de medida</t>
  </si>
  <si>
    <t>RESPONSABLES</t>
  </si>
  <si>
    <t>GC-C-001 Caracterización Gestión Integral (Versión actualizada)</t>
  </si>
  <si>
    <t xml:space="preserve">Publicación en la sección novedades del SGI en la intranet </t>
  </si>
  <si>
    <r>
      <rPr>
        <b/>
        <sz val="10"/>
        <rFont val="Arial"/>
        <family val="2"/>
      </rPr>
      <t xml:space="preserve">Hallazgo 6.  Manual Sistema de Gestión Integrado.- Administrativo </t>
    </r>
    <r>
      <rPr>
        <sz val="10"/>
        <rFont val="Arial"/>
        <family val="2"/>
      </rPr>
      <t xml:space="preserve">
Si bien, este manual está definido como “una herramienta sistemática en la que se consolidaron lineamientos  de los Sistemas de Gestión de la Calidad "SGC", el Modelo Estándar de Control Interno "MECI", Modelo Integrado de Planeación y Gestión,  el Centro de Conciliación y Arbitraje, el “SGA” ”, en su texto, no se encuentra evidencia de lineamientos relacionados con el Centro de Conciliación y Arbitraje, tal como le expresa textualmente la Superintendencia en su definición,  hecho que evidencia falencias de controles, afectando el uso óptimo de esta herramienta sistemática de gestión institucional.
</t>
    </r>
  </si>
  <si>
    <r>
      <rPr>
        <b/>
        <sz val="10"/>
        <rFont val="Arial"/>
        <family val="2"/>
      </rPr>
      <t>Hallazgo 9. Formato Planeación de Proyectos. Administrativo.</t>
    </r>
    <r>
      <rPr>
        <sz val="10"/>
        <rFont val="Arial"/>
        <family val="2"/>
      </rPr>
      <t xml:space="preserve">
Para el seguimiento a los Proyectos y Planes de Acción ejecutados por la Superintendencia, cuenta con un Formato Planeación de Proyectos definido con el Código GC-F- 015 del 17 de septiembre de  2014. PROCESO GESTION INTEGRAL, recurso que en algunos casos no es optimizado, evidenciándose que no se diligencia en su totalidad, no actualiza la información , no se publican la totalidad de los soportes, algunos soportes no responden al entregable definido  para cada compromiso, hecho que reporta falencias de autocontrol, debilidad en los mecanismos adoptados por la entidad para el seguimiento de las actividades y metas, lo cual dificulta la realización de un eficaz monitoreo, situación reiterativa de la vigencia anterior, evidenciando  falencias de optimización de las herramientas puestas a disposición para el quehacer institucional.</t>
    </r>
  </si>
  <si>
    <t>Publicaciones de Novedades del SGI en la intranet</t>
  </si>
  <si>
    <t>12  Diciembre de  2016</t>
  </si>
  <si>
    <r>
      <rPr>
        <b/>
        <sz val="10"/>
        <rFont val="Arial"/>
        <family val="2"/>
      </rPr>
      <t>Hallazgo 8. Documentos y Registros Sistema de Gestión Integrado. Administrativo.</t>
    </r>
    <r>
      <rPr>
        <sz val="10"/>
        <rFont val="Arial"/>
        <family val="2"/>
      </rPr>
      <t xml:space="preserve">
La Superintendencia cuenta con el Proceso-Procedimiento GC-PR-001  CONTROL DE DOCUMENTOS Y REGISTROS , sin embargo se observa que algunos de los soportes publicados por los responsables , como “entregables” para el cumplimiento de actividades y/o metas definidas dentro de los Planes de Acción (Operativos y/o Estratégicos), hecho que evidencia falencias de autocontrol y presunta inobservancia de los lineamientos definidos, afectando la validez de los mismos como documento oficial de la administración en atención a su objetivo de asegurar la eficaz planificación, operación y control de los procesos del Sistema de Gestión Integrado.</t>
    </r>
  </si>
  <si>
    <r>
      <rPr>
        <b/>
        <sz val="10"/>
        <rFont val="Arial"/>
        <family val="2"/>
      </rPr>
      <t>Hallazgo 7.  Manual de Operación Sistema de Gestión Integrado. Administrativo</t>
    </r>
    <r>
      <rPr>
        <sz val="10"/>
        <rFont val="Arial"/>
        <family val="2"/>
      </rPr>
      <t xml:space="preserve"> Mediante Resolución No. 165-005317 de 2008 se adopta el  Manual de Operación de la Superintendencia de Sociedades y se derogan los Manuales de Control Interno que le sean contrarios”, según la cual se consolida todos los lineamientos, políticas, normas y disposiciones internas necesarias para direccionar las operaciones de la Entidad hacia el logro de sus objetivos constituyéndose en un mecanismo de referencia, documento que responde a una relación de procesos que conforman el Mapa de Procesos de la Superintendencia y no a un Manual como tal.
Así mismo, se evidencian desactualizaciones de información publicada en los diferentes procesos que hacen parte del Sistema de Gestión Integrado 
</t>
    </r>
  </si>
  <si>
    <r>
      <rPr>
        <b/>
        <sz val="10"/>
        <rFont val="Arial"/>
        <family val="2"/>
      </rPr>
      <t xml:space="preserve">Hallazgo 1. Gestión Institucional- Administrativo </t>
    </r>
    <r>
      <rPr>
        <sz val="10"/>
        <rFont val="Arial"/>
        <family val="2"/>
      </rPr>
      <t xml:space="preserve">
Sin desconocer la gestión adelantada por la Superintendencia de Sociedades, se observan falencias de celeridad y oportunidad  en el accionar institucional, en pro de dar cumplimiento a su objetivo misional de  “Contribuir a la preservación del orden público económico  por medio de las funciones de fiscalización gubernamental”, situación evidenciada en el tratamiento dado a casos como el de las Libranzas  sociedades que son sometidas a procedimientos de vigilancia, control, reorganización empresarial, liquidación judicial e intervención, en un lapso inferior a un (1) año (2015-2016), por presuntos inadecuados manejos, comportamientos societarios irregulares, entre otros, que afectan el orden público económico , sin que se reporte evidencia de gestión efectiva  y/o registros previos a estas actuaciones, dentro de los procesos que maneja la entidad, situación que genera debilidades sobre la efectividad de los procedimientos desarrollados por la entidad que no garanticen el oportuno y eficaz accionar institucional.
</t>
    </r>
  </si>
  <si>
    <r>
      <rPr>
        <b/>
        <sz val="10"/>
        <rFont val="Arial"/>
        <family val="2"/>
      </rPr>
      <t>Hallazgo 10. Sistemas de Información Y Comunicaciones - Arquitectura Empresarial- Administrativo.</t>
    </r>
    <r>
      <rPr>
        <sz val="10"/>
        <rFont val="Arial"/>
        <family val="2"/>
      </rPr>
      <t xml:space="preserve">
Del Presupuesto de Inversión ejecutado por $11.002,3 millones en la vigencia 2015, que representa el 9% del total del Presupuesto de Gastos, la Superintendencia destina $8.383.9, cerca del 76% a desarrollos tecnológicos e informáticos, adquisiciones enmarcadas dentro del concepto de Arquitectura Empresarial , programa que se viene implementando de vigencias anteriores atendiendo directrices del Ministerio de las Tics.</t>
    </r>
  </si>
  <si>
    <r>
      <rPr>
        <b/>
        <sz val="10"/>
        <rFont val="Arial"/>
        <family val="2"/>
      </rPr>
      <t>Hallazgo 11. Planes, Programas y Proyectos- Administrativo</t>
    </r>
    <r>
      <rPr>
        <sz val="10"/>
        <rFont val="Arial"/>
        <family val="2"/>
      </rPr>
      <t xml:space="preserve">
La Superintendencia, en su Procedimiento CG-MT-001 cuya última actualización fue el 28 de noviembre de 2014, define, entre otros, los  conceptos de Proyecto y Programa; no obstante, se observan falencias de unidad de criterios para identificar los diferentes procesos y/o actividades dado que en la práctica identifica indistintamente como “Proyecto”: un Plan de Acción, un contrato, un proyecto estratégico, un programa de inversión, hecho que genera confusión tanto para el usuario externo como interno, al momento de requerir y/o consultar información respecto de los Proyectos desarrollados institucionalmente.</t>
    </r>
  </si>
  <si>
    <r>
      <rPr>
        <b/>
        <sz val="10"/>
        <rFont val="Arial"/>
        <family val="2"/>
      </rPr>
      <t>Hallazgo 12. Planes de Acción Institucionales: Operativos – Estratégicos. Administrativo</t>
    </r>
    <r>
      <rPr>
        <sz val="10"/>
        <rFont val="Arial"/>
        <family val="2"/>
      </rPr>
      <t xml:space="preserve">
Los Planes de Proyectos Estratégicos se diseñan, para consignar la información relativa al proyecto que se ejecutará, involucrando recursos humanos, financieros, indicadores y tiempos, entre otros, cuya programación oscila entre un (1) mes y un (1) año, obedeciendo más al control y seguimiento de cada proyecto, que a una función específica de la Superintendencia, razón por la cual, éstos no se pueden considerar como una herramienta de programación, seguimiento y control del quehacer organizacional para la vigencia en análisis.
</t>
    </r>
  </si>
  <si>
    <r>
      <rPr>
        <b/>
        <sz val="10"/>
        <rFont val="Arial"/>
        <family val="2"/>
      </rPr>
      <t>Hallazgo 13. Indicadores- Administrativo</t>
    </r>
    <r>
      <rPr>
        <sz val="10"/>
        <rFont val="Arial"/>
        <family val="2"/>
      </rPr>
      <t xml:space="preserve">
Los Indicadores de Gestión  publicados por la Superintendencia en SharePoint-SGI reportan fecha de actualización de 2008  en algunos casos, reflejando falencias de actualización atendiendo los cambios institucionales. Los formatos dispuestos para registrar la información continúan presentando falencias en su diligenciamiento,  por parte de los responsables, reportes de cumplimiento superiores al 100%  , y en otros casos, iguales a cero (0)  y negativos.
</t>
    </r>
  </si>
  <si>
    <r>
      <rPr>
        <b/>
        <sz val="10"/>
        <rFont val="Arial"/>
        <family val="2"/>
      </rPr>
      <t>Hallazgo 14. Contrato Gestión Documental- Administrativo</t>
    </r>
    <r>
      <rPr>
        <sz val="10"/>
        <rFont val="Arial"/>
        <family val="2"/>
      </rPr>
      <t xml:space="preserve">
Se evidencia que a pesar de que la Entidad en su estructura orgánica y planta de personal cuenta con una oficina de archivo y correspondencia con 48 funcionarios; contrata para el cumplimiento de la función de gestión documental los servicios  por cuantías que han oscilado en los últimos cuatro (4) entre $617 y $1.093 millones tal como se presenta en la Tabla Nº1. El contrato  inicial suscrito en el 2013 se previó para un año, sin embargo se convirtió en  permanente. Situación que puede estar desplazando las funciones del personal de planta.
</t>
    </r>
  </si>
  <si>
    <r>
      <rPr>
        <b/>
        <sz val="10"/>
        <rFont val="Arial"/>
        <family val="2"/>
      </rPr>
      <t xml:space="preserve">Hallazgo 15. Amortización calculo actuarial – Administrativo </t>
    </r>
    <r>
      <rPr>
        <sz val="10"/>
        <rFont val="Arial"/>
        <family val="2"/>
      </rPr>
      <t xml:space="preserve">
Durante la vigencia 2015 la Entidad amortizó el cálculo actuarial en un valor de $974,9 millones, debiendo amortizar la suma de $6,856 millones; es decir de conformidad con la resolución 633 del 19 de diciembre de 2014 emitida por la Contaduría General de la Nación, la Superintendencia debió amortizar el cálculo actuarial de pensiones atendiendo lo previsto en esta norma la cual  señala  que "el monto mínimo de la amortización anual corresponde al valor que resulte de dividir el saldo del cálculo actuarial pendiente de amortizar registrado a 31 de diciembre del año anterior entre el número de años que faltan para culminar el plazo previsto"  (2029).
</t>
    </r>
  </si>
  <si>
    <r>
      <rPr>
        <b/>
        <sz val="10"/>
        <rFont val="Arial"/>
        <family val="2"/>
      </rPr>
      <t xml:space="preserve">Hallazgo 16.  Deudores - Administrativo </t>
    </r>
    <r>
      <rPr>
        <sz val="10"/>
        <rFont val="Arial"/>
        <family val="2"/>
      </rPr>
      <t xml:space="preserve">
Las Contribuciones por cobrar a diciembre 31 de 2015 presentan un saldo de $13.472 millones y las multas un saldo de $38.004 millones, de los cuales, según información contable,  existen deudores con antigüedad entre cinco y veinte años por valor de $5.368 millones  y $8.960 millones respectivamente, para un total de $14.328 millones.
De una muestra de la cartera con mayores vencimientos, según información de cobro persuasivo y coactivo, se han librado mandamientos de pago por valores aproximados en Contribuciones de $3.190 millones y de multas por $3.866 millones, es decir un total de $7.056 millones; de los restantes $7.272 millones no se reporta evidencia de las gestiones de recaudo  adelantadas. </t>
    </r>
  </si>
  <si>
    <r>
      <rPr>
        <b/>
        <sz val="10"/>
        <rFont val="Arial"/>
        <family val="2"/>
      </rPr>
      <t>Hallazgo 17. Contribuciones - Administrativo</t>
    </r>
    <r>
      <rPr>
        <sz val="10"/>
        <rFont val="Arial"/>
        <family val="2"/>
      </rPr>
      <t xml:space="preserve">
Aunque los sistemas de información contable de las entidades vigiladas están reglamentados y que la Entidad ha invertido recursos en renovación tecnológica se observa que los auxiliares que soportan la liquidación de la contribución se realizan en una hoja de Excel, debido a que la  Entidad no cuenta con una herramienta en línea que permita su liquidación de manera automatizada, por lo cual se debe recurrir a reprocesos que eventualmente generan errores y correcciones dentro de la vigencia o en vigencias posteriores. </t>
    </r>
  </si>
  <si>
    <r>
      <rPr>
        <b/>
        <sz val="10"/>
        <rFont val="Arial"/>
        <family val="2"/>
      </rPr>
      <t xml:space="preserve">Hallagos 18. Mapa de Procesos. Administrativo   </t>
    </r>
    <r>
      <rPr>
        <sz val="10"/>
        <rFont val="Arial"/>
        <family val="2"/>
      </rPr>
      <t xml:space="preserve">
En el Mapa de Procesos se describen y documentan procesos y procedimientos para el cumplimiento de los lineamientos, políticas, normas y disposiciones internas, necesarias para direccionar las operaciones de la Entidad hacia el logro de su misión y objetivos.
Se observa que no todos los procesos cuentan con procedimientos diseñados para desarrollar el paso a paso de actividades y/o funciones relevantes, sino que se remiten a Manuales y Guías, documentos que no permiten identificar Riesgos y Puntos de Control de cada actividad dentro del procedimiento. </t>
    </r>
  </si>
  <si>
    <r>
      <rPr>
        <b/>
        <sz val="10"/>
        <rFont val="Arial"/>
        <family val="2"/>
      </rPr>
      <t>Hallazgo 19. Identificación de Riesgos y Puntos de Control Procesos- Administrativo.</t>
    </r>
    <r>
      <rPr>
        <sz val="10"/>
        <rFont val="Arial"/>
        <family val="2"/>
      </rPr>
      <t xml:space="preserve">
Dentro de los procesos y/o procedimientos, así como en los flujogramas diseñados para representar el paso a paso de las actividades, no se definen tiempos empleados en cada actividad, existen algunos procesos  en los que no se relacionan los riesgos identificados ni controles definidos para las actividades, se observa falta de cruce de información entre lo reportado en el Mapa de Procesos y el Procedimiento.</t>
    </r>
  </si>
  <si>
    <t>Actualizar el documento GC-MT-001 Metodología Planeación de Proyectos, incluyendo las definiciones de Proyectos estratégicos, Proyectos operativos, Proyectos de Inversión, Planes de acción, entre otros.</t>
  </si>
  <si>
    <t>Actualizarel documento GE-G-001 Guía de Planeación Estaratégica, incluyendo las definiciones de Proyectos estratégicos, Proyectos operativos, Proyectos de Inversión, Planes de acción, entre otros.</t>
  </si>
  <si>
    <t>Socialización de las actualizaciones de los documentos.</t>
  </si>
  <si>
    <t>GC-M-001 Manual SGI (Versión actualizada)</t>
  </si>
  <si>
    <t>GC-PR-001 procedimiento de control de documentos y registros (Versión actualizada)</t>
  </si>
  <si>
    <t>GC-PR-001 procedimiento de control de documentos y registros. (Versión Actualizada)</t>
  </si>
  <si>
    <t>Unificar los criterios definidos en cada norma aplicable en el Manual del SGI</t>
  </si>
  <si>
    <t>Realizar la socialización de las actualizaciones realizadas.</t>
  </si>
  <si>
    <t>Incluir en el  GC-PR-001 procedimiento de control de documentos y registros, la periodicidad de revisión por parte de los líderes de los procesos del SGI</t>
  </si>
  <si>
    <t>Revisar el alcance de las Normas aplicables a la Superintendencia, para unificar la información en el Manual del SGI.</t>
  </si>
  <si>
    <t xml:space="preserve">
Realizar la socialización de las actualizaciones realizadas.</t>
  </si>
  <si>
    <t>Resolución ajustada</t>
  </si>
  <si>
    <t>Acta</t>
  </si>
  <si>
    <r>
      <rPr>
        <b/>
        <sz val="10"/>
        <rFont val="Arial"/>
        <family val="2"/>
      </rPr>
      <t xml:space="preserve"> Hallazgo 2.  Escenarios Atención Temas Misionales. Administrativo</t>
    </r>
    <r>
      <rPr>
        <sz val="10"/>
        <rFont val="Arial"/>
        <family val="2"/>
      </rPr>
      <t xml:space="preserve">
La Superintendencia cuenta con cinco (5) Órganos de Asesoría y Coordinación, sin embargo no tienen contemplado un escenario de dirección donde se debatan todos los temas misionales y participen todas las Delegaturas para exponer temas propios de cada una, que en determinado momento puedan coordinar entre sí, con el objetivo de unificar criterios y tomar decisiones institucionales de forma unificada y articulada que brinde resultados efectivos definiendo estrategias de gestión, para lograr los fines institucionales.
Retomando la referencia que la administración en la respuesta, cita respecto de la Corte Constitucional:
Ratificando lo observado, que evidentemente no se refiere a decisiones definitivas de tipo jurisdiccional y administrativo sino a la "coordinación articulada que brinde resultados efectivos para lograr fines institucionales". Cabe destacar que, no obstante haberse definido un "Protocolo de Gestión de Casos Conjuntos" entre las Delegaturas de Procedimientos de Insolvencia e Inspección, Vigilancia y Control12' como propuesta de acción de mejoramiento al pronunciamiento del Organo de Control, el documento no reporta fecha ni referencia de radicación, no es claro si éste se integró a los procedimientos de las áreas involucradas, o si es parte de los procedimientos de Gestión de Calidad. Adicional al hecho de que no se contemplaron la totalidad de las Delegaturas, en pro de que esta acción se estableciera como un procedimiento integral institucional; S observa que mediante Resolución 511 -004521 del 28 de ayosto de 201213, se le asigna a la Delegatura de Asuntos Económicos y Contables ' las competencias de tomas de información, decretó de visitas y en general las mismas de actuaciones administrativas de WC, como casos especiales.
Se presenta falta de coherencia con lo estipulado en la Política de Supervisión'5, cuyo principal objetivo es que estas funciones "sean administradas eficaz y adecuadamente.., ejercidas con la mayor eficacia y celeridad, de manera que puedan contribuir a la preservación del orden público económico y facilitar la resolución de conflictos societarios".
En atención a lo expuesto, se genera riesgo de ejecución de funciones en forma desarticulada por debilidades de coordinación y comunicación entre las Delegaturas16, falta de celeridad y eficacia al momento de tomar decisiones sobre temas de competencia de la Superintendencia, afectando la efectividad y eficacia de la gestión institucional.</t>
    </r>
  </si>
  <si>
    <r>
      <rPr>
        <b/>
        <sz val="10"/>
        <rFont val="Arial"/>
        <family val="2"/>
      </rPr>
      <t>Hallazgo 3. Funciones de Órganos de Asesoría y Coordinación-Administrativa y Presunto. Disciplinario</t>
    </r>
    <r>
      <rPr>
        <sz val="10"/>
        <rFont val="Arial"/>
        <family val="2"/>
      </rPr>
      <t xml:space="preserve">
Mediante Decreto 1023 de 2012 en los artículos 6 y 23 se definen,  funciones para los Órganos de Asesoría y Coordinación, reglamentados con Resolución 511-004319 del 13 de Agosto de 2012  y Resolución 165 – 005620 del 18 de octubre de 2013, a los cuales se da parcial cumplimiento, evidenciándose inobservancia de algunos lineamientos definidos en el Capítulo VII Reglas Generales, específicamente artículos 18 y artículo 22  numerales 22.6 y 22.8, no se encuentra evidencia de votación de los miembros asistentes y con derecho, cuando es del caso. En el Capítulo VI se incluye un Comité de Publicaciones ,  que no se encuentra vigente a la fecha.
Lo anterior, refleja falencias de cumplimiento del objetivo para el cual se establecieron estos Organos, en el marco de los principios de eficiencia y celeridad que se predican de la actuación administrativa, como garantía del desarrollo adecuado de las funciones asignadas a la Supersociedades18, situación que pone en riesgo el cumplimiento de estos principios dentro los resultados de la gestión institucional.</t>
    </r>
  </si>
  <si>
    <t>Secretario comité de gerencia</t>
  </si>
  <si>
    <t>Documentar las actas de comité de acuerdo a lo establecido en la resolución de   órganos de asesoria y coordinación de la Superintendencia de Sociedades</t>
  </si>
  <si>
    <t>Asesor Despacho Superintendente de sociedades</t>
  </si>
  <si>
    <t>Realizar revisión del contenido de las actas del comité de gerencia</t>
  </si>
  <si>
    <t xml:space="preserve">Actas </t>
  </si>
  <si>
    <t>Mail</t>
  </si>
  <si>
    <r>
      <rPr>
        <b/>
        <sz val="10"/>
        <rFont val="Arial"/>
        <family val="2"/>
      </rPr>
      <t xml:space="preserve">Hallazgo 5. Procesos Administrativos Delegatura Inspección, Vigilancia y Control. Administrativo  </t>
    </r>
    <r>
      <rPr>
        <sz val="10"/>
        <rFont val="Arial"/>
        <family val="2"/>
      </rPr>
      <t xml:space="preserve">
De la relación de procesos administrativos adelantados por cada una de las Direcciones y Grupos de la Delegatura de IVC, se observa que existen procesos iniciados de vigencias mayores a cinco (5) años, como es el caso de la Información reportada por Grupo Conglomerados (2014, 2015, 2016), con procesos que vienen de 2011, 2012, 2013 , los cuales reportan Estado Actual/Última Actuación en  “Apertura” y/o “Apertura y Traslado de Cargos”; situación que refleja falencias de gestión, celeridad, eficacia y oportunidad, para la resolución de los procesos y toma de decisiones que den cuenta de eficiencia en la gestión institucional.
</t>
    </r>
  </si>
  <si>
    <r>
      <rPr>
        <b/>
        <sz val="10"/>
        <rFont val="Arial"/>
        <family val="2"/>
      </rPr>
      <t>Hallazgo 4. Actas de Comité de Gerencia. Administrativo</t>
    </r>
    <r>
      <rPr>
        <sz val="10"/>
        <rFont val="Arial"/>
        <family val="2"/>
      </rPr>
      <t xml:space="preserve">
En el artículo 2º de la Resolución 511-004319 de 2012  se definen Funciones para el Comité de Gerencia, las cuales no se ven reflejadas en el contenido de la generalidad de las Actas  del mismo; si bien los documentos allegados reportan  temas de Planeación Estratégica, Presupuesto, proyectos de inversión, concurso de méritos, entre otros. Se evidencia que un porcentaje representativo de los proyectos de inversión corresponde a las Tecnologías de la Información y la Comunicación (TIC), no se evidencia participación de la Dirección de Tecnologías en dichas reuniones, como tampoco de la Oficina de Control Interno. No se encuentra evidencia de los temas tratados en Propuestas y Varios, Tareas Pendientes, Conclusiones, entre otros. 
Carecen de recomendaciones al superintendente de cualquier índole (supervisión, funciones jurisdiccionales, gestión administrativa, temas específicos de orden misional, entre otros). Tampoco se reportan decisiones resultantes de cada reunión, hecho que evidencia cumplimiento parcial de¡ artículo 20 de la Resolución 511-004319 de 2012, generando incertidumbre sobre los debates y propuestas presentados por los asistentes a dichas reuniones, afectando el cumplimiento de su función como órgano asesor de¡ superintendente.</t>
    </r>
  </si>
  <si>
    <t xml:space="preserve"> Documentar las actas  conforme a lo establecido en la resolución de órganos de asesoria  y coordinación de la Superintendencia de Sociedades, para asegurar que se contemplen todos los aspectos allí establecidos. </t>
  </si>
  <si>
    <t>Fortalecer la eficiencia  de los procedimientos adelantados por la entidad en materia de supervisión de sociedades operadoras de libranza</t>
  </si>
  <si>
    <t>Realizar la supervisión de las sociedades operadoras de libranza, teniendo en cuenta las nuevas funciones asignadas en el Decreto 1348 de 2016 y las obligaciones que surgen para dichas sociedades. Con base en la información reportada se hará monitoreo de las sociedades</t>
  </si>
  <si>
    <t xml:space="preserve">Crear una política de gestión eficiente de los procesos judiciales a cargo de la Delegatura para Procedimientos de Insolvencia </t>
  </si>
  <si>
    <t>Política</t>
  </si>
  <si>
    <t xml:space="preserve">Coordinador del Grupo de Supervisión Especial </t>
  </si>
  <si>
    <t>Delegado para Procedimientos de Insolvencia</t>
  </si>
  <si>
    <t xml:space="preserve">Dificultades en la investigación, tales como: direcciones de notificación inexistentes y falta de respuesta de los presuntos controlantes, lo que extiende el periodo probatorio.
Por ausencia de soporte documental de la evaluación de la situación de la sociedad con base en el cual se determina si debe permanecer o no sometida a control
</t>
  </si>
  <si>
    <t xml:space="preserve">Lograr, durante el año,  avance en todas las investigaciones que cursan en el Grupo de Conglomerados
Evitar que permanezcan en control sociedades que no ameriten este grado de supervisión en aras de propender por la eficacia del control
</t>
  </si>
  <si>
    <t>Diseñar y ejecutar un plan de seguimiento a las investigaciones que adelanta el Grupo de Conglomerados, en el que se incluyan criterios tales como, la antigüedad del proceso y la criticidad o relevancia de los mismos.</t>
  </si>
  <si>
    <t>Ejecutar un plan de revisión periódica caso por caso de todas las sociedades que lleven más de dos (2) años en control.</t>
  </si>
  <si>
    <t>Realizar una actuación administrativa tendente a determinar si REFICAR debe ser sometida o no a control</t>
  </si>
  <si>
    <t>Informe de Visita</t>
  </si>
  <si>
    <t>Acta de revisión periódica</t>
  </si>
  <si>
    <t>Plan de seguimiento a las investigaciones.</t>
  </si>
  <si>
    <t>Coordinador del Grupo de Conglomerados</t>
  </si>
  <si>
    <t>Coordinador del Grupo de Control</t>
  </si>
  <si>
    <t>Coordinadora Grupo Seguimiento y Análisis Financiero</t>
  </si>
  <si>
    <t>Porque al realizar la actualización del Manual del SGI, no se relacionarón especificamente por cada uno de los diferentes sistemas que conforman el Sistema de gestión integrado, si no de forma integral.
Porque el manual se construyo en la estructura de las normas ISO que componen el SGI.</t>
  </si>
  <si>
    <t>Coordinador Grupo de Arquitectura de Negocio y del SGI</t>
  </si>
  <si>
    <t>Funcionarios Oficina Asesora de Planeación</t>
  </si>
  <si>
    <t>Para no duplicar información la cual se encontraba definida en las caracterizaciones de los procesos y el manual del SGI.
No se tiene definido en el GC-PR-001 procedimiento de control de documentos y registros, la periodicidad de revisión por parte de cada líder de los procesos del SGI</t>
  </si>
  <si>
    <t xml:space="preserve">
Los funcionarios que definen y diligencian los proyectos y planes desconocen los lineamientos para el control de documentos y registros, por ende, sus evidencias se desarrollan fuera de la metodologia del SGI.
Falta de seguimiento en la calidad de las evidencias    
</t>
  </si>
  <si>
    <t>Banner Publicado
Acta de asesoria en la construcción de proyectos y planes operativos</t>
  </si>
  <si>
    <t>Elaboración de un banner para la socialización de los formatos del SGI  y capacitación en la contrucción efectiva de los  proyectos y planes operativos</t>
  </si>
  <si>
    <t>Realizar capacitación y seguimiento para la adecuada definición y elaboración de los entregables de los proyectos y planes operativos</t>
  </si>
  <si>
    <t>Funcionarios Oficina Asesora de Planeación / Delegaturas /Secretaria General /Oficinas /Dirección de Informatica y Desarrollo</t>
  </si>
  <si>
    <t xml:space="preserve">Validar trimestralmente que las evidencias cargadas en los proyectos y  planes Operativos, se encuentren corresponden a lo definido y cumplen con los lineamientos del  SGI  </t>
  </si>
  <si>
    <t>No se han  tenido en cuenta los lineamientos del sistema de gestión integrado para la definición y elaboración de los documentos que componen los procesos generando falta de integración entre los mismos.</t>
  </si>
  <si>
    <t>Revisar las caracterizaciones y los documentos asociados  a  los diferentes  procesos del SGI y ajustarlos de acuerdo a las necesidades de cada proceso siguiendo los lineamientos definidos en el GC-PR-001  Procedimiento de Control de Documentos y registros e integración con los riesgos de los procesos</t>
  </si>
  <si>
    <t>Identificar un unico sistema de consulta de los documentos del SGI</t>
  </si>
  <si>
    <t>Caracterizaciones Actualizadas</t>
  </si>
  <si>
    <t>Delegaturas /Secretaria General /Oficinas / Dirección de Informatica y Desarrollo / Funcionarios Oficina Asesora de Planeación</t>
  </si>
  <si>
    <t>Jefe Oficina Asesora de Planeación</t>
  </si>
  <si>
    <t>Sistema de consulta</t>
  </si>
  <si>
    <t xml:space="preserve">En la documentación actual del SGI, no se han registrado de manera explicita los términos definidos para las actividades al interior de los procesos ya que estos se encuentran implicitos en la normatividad vigente que respaldan los procesos y procedimientos.
Adicionalmente, varios terminos se encuentran parametrizados en la herramienta POSTAL y el control de ejecución de actividades criticas se realiza de manera automática por la herramienta. </t>
  </si>
  <si>
    <t>Alinear los diferentes documentos que conforman los procesos para asegurar la integración de los mismos</t>
  </si>
  <si>
    <t>Actualizar los riesgos con sus controles y alinear los mismos con los procedimientos que soportan los diferentes procesos</t>
  </si>
  <si>
    <t>Actualizar los riesgos de los procesos</t>
  </si>
  <si>
    <t>Realizar alineación de los riesgos con las actividades de los procesos</t>
  </si>
  <si>
    <t>Procesos y procedimientos actualizados</t>
  </si>
  <si>
    <t>Riesgos de los procesos actualizados</t>
  </si>
  <si>
    <t xml:space="preserve">Implementar planes operativos como herramienta herramienta de programación, seguimiento y control del quehacer organizacional, </t>
  </si>
  <si>
    <t>No se formalizó en el comité de gerencia los temas de tipo misional tratados por la alta dirección.</t>
  </si>
  <si>
    <t>Documentar en las actas de comité de gerencia los temas misionales que requieren una  coordinación por parte de las delegaturas.</t>
  </si>
  <si>
    <t>Ajustar la Resolución 511004319 del 13 de agosto de 2012   "por medio  la cual se crean órganos de asesoria y coordinación" de la Superintendencia de Sociedades, con el propósito de incluir los asuntos relacionados con la misión institucional</t>
  </si>
  <si>
    <t xml:space="preserve">No se incluyó en las actas del comité de gerencia  el resultado de las votaciones en los casos que se requirieron por cuanto la aprobación se da de forma unanime y  los resultados de las reuniones de publicación no fueron documentados. </t>
  </si>
  <si>
    <t>No se documentó a detalle en el acta por cuanto se anexa las presentaciones realizadas en los diferentes comites y no se vio la necesidad de duplicar la información</t>
  </si>
  <si>
    <t xml:space="preserve">Documentar las actas de comité de conformidad con el contenido de la resolución  que regula los órganos de asesoria y coordinación de la Superintendencia de Sociedades, una vez esta hubiere sido modificada, según actividad resultante del hallazgo número 2 </t>
  </si>
  <si>
    <t>Asesor Despacho Superintendente de sociedades / Jefe Oficina Asesora de planeación</t>
  </si>
  <si>
    <t xml:space="preserve">No se definio la obligatoriedad de elaborar  los planes operativos a todas las áreas por cuanto se contaban con proyectos estrategicos para todas las dependencias </t>
  </si>
  <si>
    <t xml:space="preserve">Establecer planes operativos por cada grupo </t>
  </si>
  <si>
    <t>Planes operativos estructurados</t>
  </si>
  <si>
    <t>Realizar seguimiento trimestral al correcto diligenciamiento de los planes definidos</t>
  </si>
  <si>
    <t xml:space="preserve">
No se realiza la revisión de información contenida en el formato de los proyectos, lo que conlleva a que no se tenga un control sistemático de los mismos.</t>
  </si>
  <si>
    <r>
      <rPr>
        <b/>
        <sz val="10"/>
        <rFont val="Arial"/>
        <family val="2"/>
      </rPr>
      <t xml:space="preserve">
</t>
    </r>
    <r>
      <rPr>
        <sz val="10"/>
        <rFont val="Arial"/>
        <family val="2"/>
      </rPr>
      <t>En los documentos GC-MT-001 y GE-G-001, establecidos por la entidad no se determino la definición de Proyecto estratégico, Proyecto operativo, Proyecto de Inversión y Planes de acción, solo se define "Proyecto" únicamente.</t>
    </r>
  </si>
  <si>
    <t>Unificar los criterios de identificación de programas, proyectos y planes de acuerdo a lo definido en la ley 1474 de 2011</t>
  </si>
  <si>
    <t>GC-MT-001 Metodología Planeación de Proyectos actualizado</t>
  </si>
  <si>
    <t>GE-G-001 Guía de Planeación Estaratégica actualizada</t>
  </si>
  <si>
    <t>Falta de Control de la amortización del calculo actuarial</t>
  </si>
  <si>
    <t>Establecer control de registro de la amortización previo al cierre de la vigencia de acuerdo con el calculo actuarial realizado.</t>
  </si>
  <si>
    <t xml:space="preserve">Coordinador Grupo de Contabilidad </t>
  </si>
  <si>
    <t>Falta de gestión en el cobro o depuración de partidas antiguas con mas de cinco años de firmeza</t>
  </si>
  <si>
    <t>Establecer control para asegurar que no se tengan partidas de vigencias mayor a 5 años sin que presenten actuación alguna o que no cuenten con mandamiento de pago</t>
  </si>
  <si>
    <t xml:space="preserve">Definición y ejecución del cronograma de actividades de depuaración  de partidas con más de 5 años </t>
  </si>
  <si>
    <t>Implementar a lertas de vencimiento de terminos de partidas mayores a 5 años sin que presenten actuación alguna o que no cuenten con mandamiento de pago</t>
  </si>
  <si>
    <t>Implementar la actividad de validación  el cierre de la vigencia fiscal  en el manual GFIN-M-004 Manual de Políticas Contables, Procedimientos y Funciones</t>
  </si>
  <si>
    <t>Manual GFIN-M-004 Manual de Políticas Contables, Procedimientos y Funciones actualizado</t>
  </si>
  <si>
    <t>Acta comité primario</t>
  </si>
  <si>
    <t>Cronograma de depuración</t>
  </si>
  <si>
    <t>Mail de alerta</t>
  </si>
  <si>
    <t>Subdirector Financiero</t>
  </si>
  <si>
    <t>Socializar manual GFIN-M-004 Manual de Políticas Contables, Procedimientos y Funciones actualizado a los funcionarios del grupo de gestión de  cobro coactivo y persuasivo</t>
  </si>
  <si>
    <t>Funcionarios grupo de gestión de  cobro coactivo y persuasivo</t>
  </si>
  <si>
    <t>No se cuenta con un sistema automatizado para el cálculo de la contribución</t>
  </si>
  <si>
    <t>Establecer un proceso para el calculo de la contribución con las herramientas tecnologicas con que cuente la entidad</t>
  </si>
  <si>
    <t>Definición del proceso de calculo de contribución</t>
  </si>
  <si>
    <t>Implementación del calculo de la contribución en el proceso actual</t>
  </si>
  <si>
    <t xml:space="preserve">Proceso actualizado </t>
  </si>
  <si>
    <t xml:space="preserve">Los controles definidos para asegurar  la calidad y completitud de la información contenida en los registros de las hojas de vida de indicadores no son suficientes
</t>
  </si>
  <si>
    <t>Revisar  y poner en marcha controles a la estructura actual del formato GC-F-006 Hoja de Vida de Indicadores para evitar alteración de campos que no requieren ser modificados con frecuencia</t>
  </si>
  <si>
    <t xml:space="preserve">Actualizar los indicadores para garantizar que sean coherentes con el cumplimiento de los obbjetivos de los procesos y  que sean formulados correctamente  </t>
  </si>
  <si>
    <t>Funcionario Grupo de Arquitectura de Negocio y del SGI</t>
  </si>
  <si>
    <t>Ajustar el formato GC-F-006 Hoja de Vida de Indicadores, con controles de diligenciamiento y actualización de indicadores</t>
  </si>
  <si>
    <t>Formato GC-F-006 Hoja de Vida de Indicadores actualizados</t>
  </si>
  <si>
    <t>Indicadores de procesos actualizados</t>
  </si>
  <si>
    <t>Falta de autoamitzación de los formatos que se encuentran en excel correspondiente a los  procesos de cobro persuasivo y coactivo  y  gestión integral</t>
  </si>
  <si>
    <t>Automatizar los formatos que se encuentran en excel y que hacen parte de los procesos cobro persuasivo y coactivo  y  gestión integral</t>
  </si>
  <si>
    <t xml:space="preserve">Puesta en marcha a traves una herramienta de automatización de procesos de:
1.  Cobro persuasivo y coactivo  
2. Gestión integral
3. Capa de presentación SIGS
</t>
  </si>
  <si>
    <t>Sistemas de información puestos en producción</t>
  </si>
  <si>
    <t xml:space="preserve">Director de Informatica y Desarrollo / Jefe Oficina Asesora de Planeación / Subdirector Financiero </t>
  </si>
  <si>
    <t>Alinear el Manual del SGI de acuerdo a los requisitos de las normas NTC 5906, ISO9001, GP1000, ISO 14001 e ISO 27001, asi como Unificar los criterios en el procedimiento de control de documentos y registros y caracterización del proceso de Gestión Integral.</t>
  </si>
  <si>
    <t>Realizar la actualización del Manual del SGI con el propósito de incluir lo relacionado con la norma NTC 5906 "CENTRO DE CONCILIACIÓN Y/O ARBITRAJE" y unificar los númerales transversales de las normas ISO 9001, GP1000, ISO 27001, ISO 14001 y NTC 5906</t>
  </si>
  <si>
    <t>Actualizar el GC-PR-001 procedimiento de control de documentos y registros de acuerdo a los requisitos de las normas NTC 5906, GP 1000,  ISO 9001, ISO 27001, ISO14001 con el objetivo de unificar los criterios para controlar la documentación del SGI.</t>
  </si>
  <si>
    <t xml:space="preserve">Actualizar la caracterización del proceso de Gestión Integral conforme a la actualizaciónrealizada en el manual del SGI y GC-PR-001 procedimiento de control de documentos y registros  </t>
  </si>
  <si>
    <t>Revisar la Resolución 511004319 del 13 de agosto de 2012   "por medio  la cual se crean órganos de asesoria y coordinación" de la Superintendencia de Sociedades en lo referente al comité de publicaciones</t>
  </si>
  <si>
    <t>Ajustar la Resolución 511004319 del 13 de agosto de 2012   "por medio  la cual se crean órganos de asesoria y coordinación" de la Superintendencia de Sociedades conforme al resultado de la revisión de la misma.</t>
  </si>
  <si>
    <t xml:space="preserve">Validar los aspectos definidos en la resolucion de órganos de asesoria  y coordinación de la Superintendencia de Sociedades , ya señalada, y asegurar que se contemplen todos los aspectos allí establecidos a través de las actas del comité de gerencia </t>
  </si>
  <si>
    <t xml:space="preserve">Realizar seguimiento a la información y evidencias reportadas conforme a lo definido en los proyectos estrategicos y planes operativos  </t>
  </si>
  <si>
    <t xml:space="preserve">Realizar trimestralmente, el seguimiento a la información contenida en los proyectos y las respectivas evidencias. </t>
  </si>
  <si>
    <t>Falta de una estadística clara sobre el incremento de la gestion documental en los últimos años y su impacto en la carga laboral de la Entidad</t>
  </si>
  <si>
    <t>Determinar la pertinencia de continuar con la tercerizacion parcial de la gestion documental</t>
  </si>
  <si>
    <t>Subdirección Administrativa - Coordinación Gestión Documental</t>
  </si>
  <si>
    <t xml:space="preserve">Informe </t>
  </si>
  <si>
    <t>Secretaría General - Subdirección Administrativa - Coordinación Gestión Documental - Oficcina Asesora de Planeación</t>
  </si>
  <si>
    <t>Secretarios comités asesores</t>
  </si>
  <si>
    <t>Oficina Asesora de Planeacaión.</t>
  </si>
  <si>
    <t>Levantamiento de la informacion estadistica de crecimiento del volumen de documentos de entrada y salida en la Superintendencia en los últimos 5 años</t>
  </si>
  <si>
    <t>Realizar analisis de productividad de las dependencias involucradas de manera directa en la gesstión documental</t>
  </si>
  <si>
    <t xml:space="preserve">
Comunicación dirigida a los patrocinadores de los proyectos, en la que se les indique la instrucción de alimentar la herramienta (share point), dicha responsabilidad debe estar concertada en los objetivos para la Evaluación de Desempeño del funcionario responsable, teniendo en cuenta que es una herramienta de seguimiento que utiliza Control Interno y la Oficina Asesora de Planeación. 
</t>
  </si>
  <si>
    <t>Requerimiento a través de oficio a las sociedades luego del análisis de la información reportada y que dicha información no fue remitida.</t>
  </si>
  <si>
    <t>Documentar en las actas de comité de gerencia lo relacionado con temas de las funciones institucionales, siempre que se requiera la unificación de criterios así como una gestión articulada por parte de  las diferentes delegaturas</t>
  </si>
  <si>
    <t xml:space="preserve"> La superintendencia carecía de elementos relevantes para efectuar una supervisión más eficiente.
Las métricas funcionan para un proceso de naturaleza administrativa pero no para uno judicial y los puntos de control no concuerdan con el paso a paso de los procesos judiciales a cargo de la Delegatura para Procedimientos de Insolvencia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</si>
</sst>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92" formatCode="_ &quot;$&quot;\ * #,##0.00_ ;_ &quot;$&quot;\ * \-#,##0.00_ ;_ &quot;$&quot;\ * &quot;-&quot;??_ ;_ @_ "/>
    <numFmt numFmtId="208" formatCode="dd/mm/yyyy;@"/>
    <numFmt numFmtId="209" formatCode="d/mm/yyyy;@"/>
  </numFmts>
  <fonts count="23" x14ac:knownFonts="1">
    <font>
      <sz val="10"/>
      <name val="Arial"/>
    </font>
    <font>
      <sz val="10"/>
      <name val="Arial"/>
    </font>
    <font>
      <b/>
      <sz val="10"/>
      <name val="Arial"/>
      <family val="2"/>
    </font>
    <font>
      <sz val="11"/>
      <name val="Arial"/>
      <family val="2"/>
    </font>
    <font>
      <b/>
      <sz val="11"/>
      <name val="Arial"/>
      <family val="2"/>
    </font>
    <font>
      <b/>
      <sz val="11"/>
      <name val="Arial"/>
      <family val="2"/>
    </font>
    <font>
      <sz val="8"/>
      <color indexed="81"/>
      <name val="Tahoma"/>
      <family val="2"/>
    </font>
    <font>
      <sz val="8"/>
      <color indexed="81"/>
      <name val="Tahoma"/>
      <family val="2"/>
    </font>
    <font>
      <sz val="10"/>
      <name val="Arial"/>
      <family val="2"/>
    </font>
    <font>
      <sz val="8"/>
      <name val="Arial"/>
      <family val="2"/>
    </font>
    <font>
      <sz val="10"/>
      <color indexed="8"/>
      <name val="Arial"/>
      <family val="2"/>
    </font>
    <font>
      <sz val="8"/>
      <name val="Arial"/>
      <family val="2"/>
    </font>
    <font>
      <b/>
      <sz val="14"/>
      <name val="Arial"/>
      <family val="2"/>
    </font>
    <font>
      <b/>
      <sz val="8"/>
      <name val="Arial"/>
      <family val="2"/>
    </font>
    <font>
      <b/>
      <sz val="8"/>
      <color indexed="81"/>
      <name val="Tahoma"/>
      <family val="2"/>
    </font>
    <font>
      <sz val="10"/>
      <color indexed="10"/>
      <name val="Arial"/>
      <family val="2"/>
    </font>
    <font>
      <sz val="10"/>
      <color indexed="10"/>
      <name val="Arial"/>
      <family val="2"/>
    </font>
    <font>
      <sz val="10"/>
      <color indexed="81"/>
      <name val="Tahoma"/>
      <family val="2"/>
    </font>
    <font>
      <sz val="11"/>
      <color indexed="81"/>
      <name val="Tahoma"/>
      <family val="2"/>
    </font>
    <font>
      <sz val="10"/>
      <name val="Verdana"/>
      <family val="2"/>
    </font>
    <font>
      <b/>
      <sz val="11"/>
      <color indexed="81"/>
      <name val="Tahoma"/>
      <family val="2"/>
    </font>
    <font>
      <sz val="12"/>
      <color indexed="81"/>
      <name val="Tahoma"/>
      <family val="2"/>
    </font>
    <font>
      <sz val="9"/>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s>
  <cellStyleXfs count="5">
    <xf numFmtId="0" fontId="0" fillId="0" borderId="0"/>
    <xf numFmtId="192" fontId="1" fillId="0" borderId="0" applyFont="0" applyFill="0" applyBorder="0" applyAlignment="0" applyProtection="0"/>
    <xf numFmtId="0" fontId="8" fillId="0" borderId="0"/>
    <xf numFmtId="0" fontId="8" fillId="0" borderId="0"/>
    <xf numFmtId="9" fontId="1" fillId="0" borderId="0" applyFont="0" applyFill="0" applyBorder="0" applyAlignment="0" applyProtection="0"/>
  </cellStyleXfs>
  <cellXfs count="444">
    <xf numFmtId="0" fontId="0" fillId="0" borderId="0" xfId="0"/>
    <xf numFmtId="0" fontId="3" fillId="0" borderId="0" xfId="0" applyFont="1" applyBorder="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8" fillId="0" borderId="1" xfId="0" applyFont="1" applyBorder="1" applyAlignment="1">
      <alignment horizontal="justify" vertical="center" wrapText="1"/>
    </xf>
    <xf numFmtId="0" fontId="8" fillId="0" borderId="0" xfId="0" applyFont="1"/>
    <xf numFmtId="0" fontId="8" fillId="0" borderId="0" xfId="0" applyFont="1" applyAlignment="1">
      <alignment horizontal="center" vertical="center"/>
    </xf>
    <xf numFmtId="0" fontId="8" fillId="0" borderId="0" xfId="0" applyFont="1" applyBorder="1"/>
    <xf numFmtId="9" fontId="8" fillId="0" borderId="1" xfId="0" applyNumberFormat="1" applyFont="1" applyFill="1" applyBorder="1" applyAlignment="1" applyProtection="1">
      <alignment horizontal="center" vertical="center" wrapText="1"/>
      <protection locked="0"/>
    </xf>
    <xf numFmtId="1" fontId="8" fillId="0" borderId="1" xfId="0" applyNumberFormat="1" applyFont="1" applyBorder="1" applyAlignment="1" applyProtection="1">
      <alignment horizontal="center" vertical="center" wrapText="1"/>
      <protection locked="0"/>
    </xf>
    <xf numFmtId="1" fontId="8" fillId="0" borderId="1" xfId="0" applyNumberFormat="1" applyFont="1" applyBorder="1" applyAlignment="1">
      <alignment horizontal="center" vertical="center" wrapText="1"/>
    </xf>
    <xf numFmtId="0" fontId="2" fillId="0" borderId="2" xfId="0" applyFont="1" applyBorder="1" applyAlignment="1">
      <alignment horizontal="center" vertical="center"/>
    </xf>
    <xf numFmtId="208" fontId="8" fillId="0" borderId="1" xfId="0" applyNumberFormat="1" applyFont="1" applyBorder="1" applyAlignment="1">
      <alignment horizontal="center" vertical="center"/>
    </xf>
    <xf numFmtId="208" fontId="8" fillId="0" borderId="1" xfId="0" applyNumberFormat="1" applyFont="1" applyFill="1" applyBorder="1" applyAlignment="1" applyProtection="1">
      <alignment horizontal="center" vertical="center" wrapText="1"/>
      <protection locked="0"/>
    </xf>
    <xf numFmtId="208" fontId="8" fillId="0" borderId="1" xfId="0" applyNumberFormat="1" applyFont="1" applyBorder="1" applyAlignment="1" applyProtection="1">
      <alignment horizontal="center" vertical="center" wrapText="1"/>
      <protection locked="0"/>
    </xf>
    <xf numFmtId="208" fontId="8" fillId="0" borderId="1" xfId="0" applyNumberFormat="1" applyFont="1" applyFill="1" applyBorder="1" applyAlignment="1">
      <alignment horizontal="center" vertical="center"/>
    </xf>
    <xf numFmtId="208" fontId="8" fillId="0" borderId="1" xfId="0" applyNumberFormat="1" applyFont="1" applyBorder="1" applyAlignment="1">
      <alignment horizontal="center" vertical="center" wrapText="1"/>
    </xf>
    <xf numFmtId="208" fontId="8" fillId="0" borderId="1" xfId="0" applyNumberFormat="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0" fontId="2" fillId="0" borderId="1" xfId="0" applyNumberFormat="1" applyFont="1" applyBorder="1" applyAlignment="1">
      <alignment horizontal="justify" vertical="center" wrapText="1"/>
    </xf>
    <xf numFmtId="0" fontId="2" fillId="0" borderId="2"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2" fillId="0" borderId="1" xfId="0" applyNumberFormat="1"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2"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2" fillId="0" borderId="1" xfId="0" applyNumberFormat="1" applyFont="1" applyBorder="1" applyAlignment="1">
      <alignment horizontal="justify" vertical="center"/>
    </xf>
    <xf numFmtId="0" fontId="8" fillId="0" borderId="1" xfId="0" applyFont="1" applyBorder="1" applyAlignment="1">
      <alignment horizontal="justify" vertical="center"/>
    </xf>
    <xf numFmtId="0" fontId="8" fillId="0" borderId="1" xfId="0" applyNumberFormat="1" applyFont="1" applyBorder="1" applyAlignment="1" applyProtection="1">
      <alignment horizontal="center" vertical="center" wrapText="1"/>
      <protection locked="0"/>
    </xf>
    <xf numFmtId="17" fontId="8" fillId="0" borderId="1" xfId="0" applyNumberFormat="1" applyFont="1" applyBorder="1" applyAlignment="1" applyProtection="1">
      <alignment horizontal="center" vertical="center" wrapText="1"/>
      <protection locked="0"/>
    </xf>
    <xf numFmtId="0" fontId="2" fillId="0" borderId="1" xfId="1" applyNumberFormat="1" applyFont="1" applyFill="1" applyBorder="1" applyAlignment="1">
      <alignment vertical="center" wrapText="1"/>
    </xf>
    <xf numFmtId="14" fontId="8" fillId="0" borderId="1" xfId="0" applyNumberFormat="1" applyFont="1" applyBorder="1" applyAlignment="1">
      <alignment horizontal="justify" vertical="center" wrapText="1"/>
    </xf>
    <xf numFmtId="0" fontId="8" fillId="0" borderId="1" xfId="0" applyFont="1" applyFill="1" applyBorder="1" applyAlignment="1">
      <alignment vertical="center" wrapText="1"/>
    </xf>
    <xf numFmtId="0" fontId="2" fillId="0" borderId="2" xfId="0" applyNumberFormat="1" applyFont="1" applyBorder="1" applyAlignment="1">
      <alignment horizontal="center" vertical="center"/>
    </xf>
    <xf numFmtId="0" fontId="8" fillId="0" borderId="0" xfId="0" applyFont="1" applyBorder="1" applyAlignment="1">
      <alignment horizontal="justify" vertical="center" wrapText="1"/>
    </xf>
    <xf numFmtId="0" fontId="8"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8" fillId="0" borderId="6" xfId="0" applyFont="1" applyBorder="1" applyAlignment="1">
      <alignment horizontal="center" vertical="center" wrapText="1"/>
    </xf>
    <xf numFmtId="14" fontId="8"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14" fontId="8" fillId="0" borderId="7" xfId="0" applyNumberFormat="1" applyFont="1" applyBorder="1" applyAlignment="1">
      <alignment horizontal="center" vertical="center" wrapText="1"/>
    </xf>
    <xf numFmtId="0" fontId="2"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11" fillId="0" borderId="0" xfId="0" applyFont="1"/>
    <xf numFmtId="0" fontId="11" fillId="0" borderId="8" xfId="0" applyFont="1" applyBorder="1"/>
    <xf numFmtId="0" fontId="2" fillId="0" borderId="9" xfId="0" applyFont="1" applyBorder="1" applyAlignment="1">
      <alignment horizontal="center" vertical="center" wrapText="1"/>
    </xf>
    <xf numFmtId="0" fontId="13" fillId="0" borderId="0" xfId="0" applyFont="1" applyBorder="1"/>
    <xf numFmtId="0" fontId="8" fillId="0" borderId="0" xfId="0" applyFont="1" applyBorder="1" applyAlignment="1">
      <alignment horizontal="center"/>
    </xf>
    <xf numFmtId="0" fontId="2" fillId="0" borderId="0" xfId="0" applyFont="1" applyBorder="1" applyAlignment="1">
      <alignment horizontal="center" wrapText="1"/>
    </xf>
    <xf numFmtId="0" fontId="8" fillId="0" borderId="0" xfId="0" applyFont="1" applyBorder="1" applyAlignment="1">
      <alignment horizontal="center" wrapText="1"/>
    </xf>
    <xf numFmtId="0" fontId="4" fillId="0" borderId="0" xfId="0" applyFont="1" applyBorder="1" applyAlignment="1">
      <alignment horizontal="center"/>
    </xf>
    <xf numFmtId="0" fontId="3" fillId="0" borderId="0" xfId="0" applyFont="1" applyBorder="1" applyAlignment="1">
      <alignment horizontal="center"/>
    </xf>
    <xf numFmtId="0" fontId="13" fillId="0" borderId="0" xfId="0" applyFont="1" applyBorder="1" applyAlignment="1">
      <alignment horizontal="center" wrapText="1"/>
    </xf>
    <xf numFmtId="0" fontId="13" fillId="0" borderId="9" xfId="0" applyFont="1" applyBorder="1" applyAlignment="1">
      <alignment horizontal="center" vertical="center" wrapText="1"/>
    </xf>
    <xf numFmtId="0" fontId="13"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1" fontId="8" fillId="0" borderId="11" xfId="0" applyNumberFormat="1" applyFont="1" applyFill="1" applyBorder="1" applyAlignment="1" applyProtection="1">
      <alignment horizontal="center" vertical="center" wrapText="1"/>
      <protection locked="0"/>
    </xf>
    <xf numFmtId="0" fontId="11" fillId="0" borderId="1" xfId="0" applyFont="1" applyBorder="1" applyAlignment="1">
      <alignment horizontal="justify" vertical="center" wrapText="1"/>
    </xf>
    <xf numFmtId="1" fontId="8" fillId="0" borderId="11" xfId="0" applyNumberFormat="1" applyFont="1" applyBorder="1" applyAlignment="1">
      <alignment horizontal="center" vertical="center" wrapText="1"/>
    </xf>
    <xf numFmtId="0" fontId="2" fillId="0" borderId="1" xfId="0" applyNumberFormat="1" applyFont="1" applyFill="1" applyBorder="1" applyAlignment="1">
      <alignment horizontal="center" vertical="top" wrapText="1"/>
    </xf>
    <xf numFmtId="0" fontId="11" fillId="0" borderId="1" xfId="0" applyFont="1" applyBorder="1" applyAlignment="1">
      <alignment vertical="center" wrapText="1"/>
    </xf>
    <xf numFmtId="1" fontId="8" fillId="0" borderId="1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Fill="1" applyBorder="1" applyAlignment="1">
      <alignment vertical="center" wrapText="1"/>
    </xf>
    <xf numFmtId="0" fontId="2" fillId="0" borderId="1" xfId="1" applyNumberFormat="1" applyFont="1" applyFill="1" applyBorder="1" applyAlignment="1">
      <alignment horizontal="center" vertical="center" wrapText="1"/>
    </xf>
    <xf numFmtId="1" fontId="8" fillId="0" borderId="11" xfId="0" applyNumberFormat="1" applyFont="1" applyBorder="1" applyAlignment="1" applyProtection="1">
      <alignment horizontal="center" vertical="center" wrapText="1"/>
      <protection locked="0"/>
    </xf>
    <xf numFmtId="208" fontId="8" fillId="0" borderId="1" xfId="0" applyNumberFormat="1" applyFont="1" applyFill="1" applyBorder="1" applyAlignment="1" applyProtection="1">
      <alignment vertical="center" wrapText="1"/>
      <protection locked="0"/>
    </xf>
    <xf numFmtId="208" fontId="8" fillId="0" borderId="1" xfId="0" applyNumberFormat="1" applyFont="1" applyBorder="1" applyAlignment="1" applyProtection="1">
      <alignment vertical="center" wrapText="1"/>
      <protection locked="0"/>
    </xf>
    <xf numFmtId="1" fontId="8" fillId="0" borderId="11" xfId="0" applyNumberFormat="1" applyFont="1" applyFill="1" applyBorder="1" applyAlignment="1" applyProtection="1">
      <alignment horizontal="center" vertical="center" wrapText="1"/>
    </xf>
    <xf numFmtId="0" fontId="8" fillId="0" borderId="0" xfId="0" applyFont="1" applyFill="1" applyBorder="1" applyAlignment="1">
      <alignment horizontal="justify" vertical="center" wrapText="1"/>
    </xf>
    <xf numFmtId="0" fontId="2" fillId="0" borderId="12" xfId="1" applyNumberFormat="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2" fillId="0" borderId="6" xfId="0" applyNumberFormat="1" applyFont="1" applyBorder="1" applyAlignment="1">
      <alignment horizontal="justify" vertical="center"/>
    </xf>
    <xf numFmtId="0" fontId="11" fillId="0" borderId="6" xfId="0" applyFont="1" applyBorder="1" applyAlignment="1">
      <alignment horizontal="justify" vertical="center" wrapText="1"/>
    </xf>
    <xf numFmtId="0" fontId="11" fillId="0" borderId="6" xfId="0" applyFont="1" applyBorder="1" applyAlignment="1">
      <alignment horizontal="center" vertical="center" wrapText="1"/>
    </xf>
    <xf numFmtId="15" fontId="11" fillId="0" borderId="6" xfId="0" applyNumberFormat="1" applyFont="1" applyBorder="1" applyAlignment="1">
      <alignment horizontal="center" vertical="center"/>
    </xf>
    <xf numFmtId="1" fontId="11" fillId="0" borderId="10" xfId="0" applyNumberFormat="1" applyFont="1" applyBorder="1" applyAlignment="1">
      <alignment horizontal="center" vertical="center" wrapText="1"/>
    </xf>
    <xf numFmtId="0" fontId="2" fillId="0" borderId="6" xfId="1"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3" xfId="0" applyFont="1" applyBorder="1" applyAlignment="1">
      <alignment horizontal="justify" vertical="center" wrapText="1"/>
    </xf>
    <xf numFmtId="1" fontId="8" fillId="0" borderId="14"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Fill="1"/>
    <xf numFmtId="14" fontId="0" fillId="0" borderId="0" xfId="0" applyNumberFormat="1" applyFill="1"/>
    <xf numFmtId="0" fontId="15" fillId="0" borderId="15" xfId="0"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0" fontId="8" fillId="0" borderId="0" xfId="0" applyFont="1" applyFill="1"/>
    <xf numFmtId="0" fontId="15" fillId="0" borderId="1" xfId="0" applyFont="1" applyFill="1" applyBorder="1" applyAlignment="1">
      <alignment horizontal="center" vertical="center"/>
    </xf>
    <xf numFmtId="14" fontId="8" fillId="0" borderId="0" xfId="0" applyNumberFormat="1" applyFont="1" applyFill="1"/>
    <xf numFmtId="0" fontId="2" fillId="0" borderId="6" xfId="0" applyFont="1" applyFill="1" applyBorder="1" applyAlignment="1">
      <alignment horizontal="center" vertical="center" wrapText="1"/>
    </xf>
    <xf numFmtId="0" fontId="0" fillId="0" borderId="8" xfId="0" applyFill="1" applyBorder="1" applyAlignment="1">
      <alignment horizontal="center" vertical="center"/>
    </xf>
    <xf numFmtId="1" fontId="8" fillId="2" borderId="6" xfId="0" applyNumberFormat="1" applyFont="1" applyFill="1" applyBorder="1" applyAlignment="1" applyProtection="1">
      <alignment horizontal="center" vertical="center" wrapText="1"/>
      <protection locked="0"/>
    </xf>
    <xf numFmtId="1" fontId="8" fillId="2" borderId="15" xfId="0" applyNumberFormat="1" applyFont="1" applyFill="1" applyBorder="1" applyAlignment="1" applyProtection="1">
      <alignment horizontal="center" vertical="center" wrapText="1"/>
      <protection locked="0"/>
    </xf>
    <xf numFmtId="0" fontId="3" fillId="3" borderId="0" xfId="0" applyFont="1" applyFill="1" applyBorder="1"/>
    <xf numFmtId="0" fontId="4" fillId="3" borderId="0" xfId="0" applyFont="1" applyFill="1" applyBorder="1" applyAlignment="1"/>
    <xf numFmtId="0" fontId="3" fillId="3" borderId="0" xfId="0" applyFont="1" applyFill="1" applyBorder="1" applyAlignment="1"/>
    <xf numFmtId="14" fontId="3" fillId="3" borderId="0" xfId="0" applyNumberFormat="1" applyFont="1" applyFill="1" applyBorder="1" applyAlignment="1"/>
    <xf numFmtId="0" fontId="0" fillId="3" borderId="0" xfId="0" applyFill="1"/>
    <xf numFmtId="0" fontId="3"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center" vertical="center"/>
    </xf>
    <xf numFmtId="0" fontId="0" fillId="3" borderId="0" xfId="0" applyFill="1" applyAlignment="1"/>
    <xf numFmtId="14" fontId="8" fillId="3" borderId="0" xfId="0" applyNumberFormat="1" applyFont="1" applyFill="1" applyAlignment="1"/>
    <xf numFmtId="14" fontId="0" fillId="3" borderId="0" xfId="0" applyNumberFormat="1" applyFill="1" applyAlignment="1"/>
    <xf numFmtId="0" fontId="4" fillId="3" borderId="0" xfId="0" applyFont="1" applyFill="1" applyBorder="1" applyAlignment="1">
      <alignment horizontal="left" wrapText="1"/>
    </xf>
    <xf numFmtId="0" fontId="4" fillId="3" borderId="0" xfId="0" applyFont="1" applyFill="1" applyBorder="1" applyAlignment="1">
      <alignment horizontal="center" wrapText="1"/>
    </xf>
    <xf numFmtId="14" fontId="4" fillId="3" borderId="0" xfId="0" applyNumberFormat="1" applyFont="1" applyFill="1" applyBorder="1" applyAlignment="1">
      <alignment horizontal="center" wrapText="1"/>
    </xf>
    <xf numFmtId="0" fontId="4" fillId="3" borderId="0" xfId="0" applyFont="1" applyFill="1" applyBorder="1" applyAlignment="1">
      <alignment horizontal="center" vertical="center" wrapText="1"/>
    </xf>
    <xf numFmtId="0" fontId="0" fillId="3" borderId="0" xfId="0" applyFill="1" applyBorder="1" applyAlignment="1">
      <alignment horizontal="center" wrapText="1"/>
    </xf>
    <xf numFmtId="14" fontId="0" fillId="3" borderId="0" xfId="0" applyNumberFormat="1" applyFill="1"/>
    <xf numFmtId="0" fontId="8" fillId="0" borderId="11" xfId="0" applyFont="1" applyFill="1" applyBorder="1" applyAlignment="1">
      <alignment horizontal="center" vertical="center" wrapText="1"/>
    </xf>
    <xf numFmtId="0" fontId="16" fillId="0" borderId="7" xfId="0" applyFont="1" applyFill="1" applyBorder="1" applyAlignment="1">
      <alignment horizontal="center" vertical="center"/>
    </xf>
    <xf numFmtId="10" fontId="8" fillId="0" borderId="7"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3" borderId="8" xfId="0"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xf numFmtId="0" fontId="8" fillId="3" borderId="16" xfId="0" applyFont="1" applyFill="1" applyBorder="1"/>
    <xf numFmtId="0" fontId="8" fillId="3" borderId="0" xfId="0" applyFont="1" applyFill="1" applyBorder="1"/>
    <xf numFmtId="14" fontId="8" fillId="3" borderId="0" xfId="0" applyNumberFormat="1" applyFont="1" applyFill="1" applyBorder="1"/>
    <xf numFmtId="0" fontId="8" fillId="3" borderId="0" xfId="0" applyFont="1" applyFill="1" applyBorder="1" applyAlignment="1">
      <alignment horizontal="center" vertical="center"/>
    </xf>
    <xf numFmtId="2" fontId="8" fillId="3" borderId="0" xfId="0" applyNumberFormat="1" applyFont="1" applyFill="1" applyBorder="1" applyAlignment="1">
      <alignment horizontal="center" vertical="center"/>
    </xf>
    <xf numFmtId="1" fontId="8" fillId="3" borderId="0" xfId="0" applyNumberFormat="1" applyFont="1" applyFill="1" applyBorder="1"/>
    <xf numFmtId="1" fontId="8" fillId="3" borderId="0" xfId="0" applyNumberFormat="1" applyFont="1" applyFill="1" applyBorder="1" applyAlignment="1">
      <alignment horizontal="center" vertical="center"/>
    </xf>
    <xf numFmtId="0" fontId="8" fillId="3" borderId="17" xfId="0" applyFont="1" applyFill="1" applyBorder="1" applyAlignment="1">
      <alignment horizontal="center" vertical="center"/>
    </xf>
    <xf numFmtId="0" fontId="8" fillId="3" borderId="13" xfId="0" applyFont="1" applyFill="1" applyBorder="1"/>
    <xf numFmtId="0" fontId="8" fillId="3" borderId="18" xfId="0" applyFont="1" applyFill="1" applyBorder="1"/>
    <xf numFmtId="1" fontId="8" fillId="3" borderId="19" xfId="0" applyNumberFormat="1" applyFont="1" applyFill="1" applyBorder="1"/>
    <xf numFmtId="0" fontId="8" fillId="3" borderId="15" xfId="0" applyFont="1" applyFill="1" applyBorder="1"/>
    <xf numFmtId="0" fontId="8" fillId="3" borderId="20" xfId="0" applyFont="1" applyFill="1" applyBorder="1"/>
    <xf numFmtId="1" fontId="8" fillId="3" borderId="21" xfId="0" applyNumberFormat="1" applyFont="1" applyFill="1" applyBorder="1"/>
    <xf numFmtId="10" fontId="8" fillId="3" borderId="19" xfId="0" applyNumberFormat="1" applyFont="1" applyFill="1" applyBorder="1"/>
    <xf numFmtId="0" fontId="8" fillId="3" borderId="22" xfId="0" applyFont="1" applyFill="1" applyBorder="1"/>
    <xf numFmtId="10" fontId="8" fillId="3" borderId="17" xfId="0" applyNumberFormat="1" applyFont="1" applyFill="1" applyBorder="1"/>
    <xf numFmtId="10" fontId="8" fillId="3" borderId="21" xfId="0" applyNumberFormat="1" applyFont="1" applyFill="1" applyBorder="1"/>
    <xf numFmtId="0" fontId="2" fillId="3" borderId="16" xfId="0" applyFont="1" applyFill="1" applyBorder="1" applyAlignment="1">
      <alignment horizontal="center"/>
    </xf>
    <xf numFmtId="0" fontId="8" fillId="3" borderId="0" xfId="0" applyFont="1" applyFill="1" applyBorder="1" applyAlignment="1">
      <alignment horizontal="center"/>
    </xf>
    <xf numFmtId="0" fontId="2" fillId="3" borderId="0" xfId="0" applyFont="1" applyFill="1" applyBorder="1" applyAlignment="1">
      <alignment horizontal="center"/>
    </xf>
    <xf numFmtId="0" fontId="8" fillId="3" borderId="17" xfId="0" applyFont="1" applyFill="1" applyBorder="1"/>
    <xf numFmtId="0" fontId="8" fillId="3" borderId="23" xfId="0" applyFont="1" applyFill="1" applyBorder="1"/>
    <xf numFmtId="14" fontId="8" fillId="3" borderId="20" xfId="0" applyNumberFormat="1" applyFont="1" applyFill="1" applyBorder="1"/>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4" xfId="0" applyFont="1" applyFill="1" applyBorder="1"/>
    <xf numFmtId="1" fontId="8" fillId="2" borderId="25" xfId="0" applyNumberFormat="1" applyFont="1" applyFill="1" applyBorder="1" applyAlignment="1" applyProtection="1">
      <alignment horizontal="center" vertical="center" wrapText="1"/>
      <protection locked="0"/>
    </xf>
    <xf numFmtId="1" fontId="8" fillId="2" borderId="1" xfId="0" applyNumberFormat="1" applyFont="1" applyFill="1" applyBorder="1" applyAlignment="1" applyProtection="1">
      <alignment horizontal="center" vertical="center" wrapText="1"/>
      <protection locked="0"/>
    </xf>
    <xf numFmtId="1" fontId="8" fillId="2" borderId="13" xfId="0" applyNumberFormat="1" applyFont="1" applyFill="1" applyBorder="1" applyAlignment="1" applyProtection="1">
      <alignment horizontal="center" vertical="center" wrapText="1"/>
      <protection locked="0"/>
    </xf>
    <xf numFmtId="0" fontId="15" fillId="0" borderId="13" xfId="0" applyFont="1" applyFill="1" applyBorder="1" applyAlignment="1">
      <alignment horizontal="center" vertical="center"/>
    </xf>
    <xf numFmtId="10" fontId="8" fillId="0" borderId="13"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6" xfId="0" applyFont="1" applyFill="1" applyBorder="1" applyAlignment="1">
      <alignment horizontal="center" vertical="center"/>
    </xf>
    <xf numFmtId="10" fontId="8" fillId="0" borderId="6"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1" fontId="8" fillId="2" borderId="27" xfId="0" applyNumberFormat="1" applyFont="1" applyFill="1" applyBorder="1" applyAlignment="1" applyProtection="1">
      <alignment horizontal="center" vertical="center" wrapText="1"/>
      <protection locked="0"/>
    </xf>
    <xf numFmtId="0" fontId="15" fillId="0" borderId="6" xfId="0" applyFont="1" applyFill="1" applyBorder="1" applyAlignment="1">
      <alignment horizontal="center" vertical="center"/>
    </xf>
    <xf numFmtId="0" fontId="8" fillId="0" borderId="10" xfId="0" applyFont="1" applyFill="1" applyBorder="1" applyAlignment="1">
      <alignment horizontal="center" vertical="center" wrapText="1"/>
    </xf>
    <xf numFmtId="1" fontId="8" fillId="2" borderId="7" xfId="0" applyNumberFormat="1" applyFont="1" applyFill="1" applyBorder="1" applyAlignment="1" applyProtection="1">
      <alignment horizontal="center" vertical="center" wrapText="1"/>
      <protection locked="0"/>
    </xf>
    <xf numFmtId="0" fontId="8" fillId="0" borderId="28" xfId="0" applyFont="1" applyFill="1" applyBorder="1" applyAlignment="1">
      <alignment horizontal="center" vertical="center" wrapText="1"/>
    </xf>
    <xf numFmtId="1" fontId="8" fillId="2" borderId="22" xfId="0" applyNumberFormat="1" applyFont="1" applyFill="1" applyBorder="1" applyAlignment="1" applyProtection="1">
      <alignment horizontal="center" vertical="center" wrapText="1"/>
      <protection locked="0"/>
    </xf>
    <xf numFmtId="0" fontId="16" fillId="0" borderId="22" xfId="0" applyFont="1" applyFill="1" applyBorder="1" applyAlignment="1">
      <alignment horizontal="center" vertical="center"/>
    </xf>
    <xf numFmtId="0" fontId="8" fillId="0" borderId="29"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27" xfId="0" applyFont="1" applyFill="1" applyBorder="1" applyAlignment="1">
      <alignment horizontal="center" vertical="center" wrapText="1"/>
    </xf>
    <xf numFmtId="10" fontId="8" fillId="0" borderId="27" xfId="0" applyNumberFormat="1" applyFont="1" applyFill="1" applyBorder="1" applyAlignment="1">
      <alignment horizontal="center" vertical="center" wrapText="1"/>
    </xf>
    <xf numFmtId="2" fontId="8" fillId="0" borderId="27"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5" xfId="0" applyFont="1" applyFill="1" applyBorder="1" applyAlignment="1">
      <alignment horizontal="center" vertical="center"/>
    </xf>
    <xf numFmtId="10" fontId="8" fillId="0" borderId="25"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14" fontId="8" fillId="3" borderId="18" xfId="0" applyNumberFormat="1" applyFont="1" applyFill="1" applyBorder="1"/>
    <xf numFmtId="1" fontId="8" fillId="3" borderId="6"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xf>
    <xf numFmtId="10" fontId="8" fillId="3" borderId="18" xfId="0" applyNumberFormat="1" applyFont="1" applyFill="1" applyBorder="1" applyAlignment="1">
      <alignment horizontal="center" vertical="center"/>
    </xf>
    <xf numFmtId="2" fontId="8" fillId="3" borderId="18" xfId="0" applyNumberFormat="1" applyFont="1" applyFill="1" applyBorder="1" applyAlignment="1">
      <alignment horizontal="center" vertical="center"/>
    </xf>
    <xf numFmtId="2" fontId="8" fillId="3" borderId="19" xfId="0" applyNumberFormat="1" applyFont="1" applyFill="1" applyBorder="1" applyAlignment="1">
      <alignment horizontal="center" vertical="center"/>
    </xf>
    <xf numFmtId="0" fontId="0" fillId="3" borderId="19" xfId="0" applyFill="1" applyBorder="1"/>
    <xf numFmtId="0" fontId="0" fillId="3" borderId="17" xfId="0" applyFill="1" applyBorder="1"/>
    <xf numFmtId="0" fontId="0" fillId="3" borderId="21" xfId="0" applyFill="1" applyBorder="1"/>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5" xfId="0" applyFont="1" applyFill="1" applyBorder="1" applyAlignment="1">
      <alignment horizontal="center" vertical="center"/>
    </xf>
    <xf numFmtId="10" fontId="8" fillId="0" borderId="4"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4" fillId="3" borderId="0" xfId="0" applyFont="1" applyFill="1" applyBorder="1" applyAlignment="1">
      <alignment horizontal="left"/>
    </xf>
    <xf numFmtId="0" fontId="8" fillId="3" borderId="6" xfId="0" applyFont="1" applyFill="1" applyBorder="1" applyAlignment="1">
      <alignment horizontal="justify" vertical="center" wrapText="1"/>
    </xf>
    <xf numFmtId="0" fontId="8" fillId="0" borderId="3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wrapText="1"/>
    </xf>
    <xf numFmtId="0" fontId="15" fillId="0" borderId="22" xfId="0" applyFont="1" applyFill="1" applyBorder="1" applyAlignment="1">
      <alignment horizontal="center" vertical="center" wrapText="1"/>
    </xf>
    <xf numFmtId="10" fontId="8" fillId="0" borderId="22"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0" fontId="2" fillId="0" borderId="25" xfId="0" applyFont="1" applyFill="1" applyBorder="1" applyAlignment="1">
      <alignment horizontal="justify" vertical="center" wrapText="1"/>
    </xf>
    <xf numFmtId="14" fontId="2" fillId="0" borderId="25" xfId="0" applyNumberFormat="1" applyFont="1" applyFill="1" applyBorder="1" applyAlignment="1">
      <alignment horizontal="center" vertical="center" wrapText="1"/>
    </xf>
    <xf numFmtId="0" fontId="8" fillId="4" borderId="6" xfId="0" applyFont="1" applyFill="1" applyBorder="1" applyAlignment="1">
      <alignment horizontal="left" vertical="center" wrapText="1"/>
    </xf>
    <xf numFmtId="0" fontId="8" fillId="4" borderId="6" xfId="0" applyFont="1" applyFill="1" applyBorder="1" applyAlignment="1">
      <alignment horizontal="center" vertical="center" wrapText="1"/>
    </xf>
    <xf numFmtId="14" fontId="8" fillId="4" borderId="6" xfId="0" applyNumberFormat="1" applyFont="1" applyFill="1" applyBorder="1" applyAlignment="1">
      <alignment horizontal="center" vertical="center" wrapText="1"/>
    </xf>
    <xf numFmtId="0" fontId="8" fillId="4" borderId="13" xfId="0" applyFont="1" applyFill="1" applyBorder="1" applyAlignment="1">
      <alignment horizontal="left" vertical="center" wrapText="1"/>
    </xf>
    <xf numFmtId="0" fontId="8" fillId="4" borderId="13" xfId="0" applyFont="1" applyFill="1" applyBorder="1" applyAlignment="1">
      <alignment horizontal="center" vertical="center" wrapText="1"/>
    </xf>
    <xf numFmtId="14" fontId="2" fillId="4" borderId="6" xfId="0" applyNumberFormat="1" applyFont="1" applyFill="1" applyBorder="1" applyAlignment="1">
      <alignment horizontal="center" vertical="center" wrapText="1"/>
    </xf>
    <xf numFmtId="0" fontId="8" fillId="4" borderId="7" xfId="0" applyFont="1" applyFill="1" applyBorder="1" applyAlignment="1">
      <alignment horizontal="left" vertical="center" wrapText="1"/>
    </xf>
    <xf numFmtId="0" fontId="8" fillId="4" borderId="7" xfId="0" applyFont="1" applyFill="1" applyBorder="1" applyAlignment="1">
      <alignment horizontal="center" vertical="center" wrapText="1"/>
    </xf>
    <xf numFmtId="14" fontId="2" fillId="4" borderId="7" xfId="0" applyNumberFormat="1" applyFont="1" applyFill="1" applyBorder="1" applyAlignment="1">
      <alignment horizontal="center" vertical="center" wrapText="1"/>
    </xf>
    <xf numFmtId="0" fontId="8" fillId="4" borderId="15" xfId="0" applyFont="1" applyFill="1" applyBorder="1" applyAlignment="1">
      <alignment horizontal="left" vertical="center" wrapText="1"/>
    </xf>
    <xf numFmtId="0" fontId="8" fillId="4" borderId="22" xfId="0" applyFont="1" applyFill="1" applyBorder="1" applyAlignment="1">
      <alignment horizontal="center" vertical="center" wrapText="1"/>
    </xf>
    <xf numFmtId="14" fontId="2" fillId="4" borderId="22" xfId="0" applyNumberFormat="1" applyFont="1" applyFill="1" applyBorder="1" applyAlignment="1">
      <alignment horizontal="center" vertical="center" wrapText="1"/>
    </xf>
    <xf numFmtId="0" fontId="8" fillId="4" borderId="22" xfId="0" applyFont="1" applyFill="1" applyBorder="1" applyAlignment="1">
      <alignment horizontal="left" vertical="center" wrapText="1"/>
    </xf>
    <xf numFmtId="0" fontId="8" fillId="4" borderId="15" xfId="3" applyNumberFormat="1" applyFont="1" applyFill="1" applyBorder="1" applyAlignment="1">
      <alignment horizontal="justify" vertical="center" wrapText="1"/>
    </xf>
    <xf numFmtId="0" fontId="8" fillId="4" borderId="15" xfId="3" applyNumberFormat="1" applyFont="1" applyFill="1" applyBorder="1" applyAlignment="1">
      <alignment horizontal="center" vertical="center" wrapText="1"/>
    </xf>
    <xf numFmtId="1" fontId="8" fillId="4" borderId="15" xfId="3" applyNumberFormat="1" applyFont="1" applyFill="1" applyBorder="1" applyAlignment="1">
      <alignment horizontal="center" vertical="center" wrapText="1"/>
    </xf>
    <xf numFmtId="14" fontId="19" fillId="4" borderId="15" xfId="0" applyNumberFormat="1" applyFont="1" applyFill="1" applyBorder="1" applyAlignment="1" applyProtection="1">
      <alignment horizontal="center" vertical="center" wrapText="1"/>
      <protection locked="0"/>
    </xf>
    <xf numFmtId="0" fontId="8" fillId="4" borderId="1" xfId="3" applyNumberFormat="1" applyFont="1" applyFill="1" applyBorder="1" applyAlignment="1">
      <alignment horizontal="justify" vertical="center" wrapText="1"/>
    </xf>
    <xf numFmtId="0" fontId="8" fillId="4" borderId="1" xfId="3" applyNumberFormat="1" applyFont="1" applyFill="1" applyBorder="1" applyAlignment="1">
      <alignment horizontal="center" vertical="center" wrapText="1"/>
    </xf>
    <xf numFmtId="1" fontId="8" fillId="4" borderId="1" xfId="3" applyNumberFormat="1" applyFont="1" applyFill="1" applyBorder="1" applyAlignment="1">
      <alignment horizontal="center" vertical="center" wrapText="1"/>
    </xf>
    <xf numFmtId="0" fontId="8" fillId="4" borderId="13" xfId="3" applyNumberFormat="1" applyFont="1" applyFill="1" applyBorder="1" applyAlignment="1">
      <alignment horizontal="justify" vertical="center" wrapText="1"/>
    </xf>
    <xf numFmtId="0" fontId="8" fillId="4" borderId="13" xfId="3" applyNumberFormat="1" applyFont="1" applyFill="1" applyBorder="1" applyAlignment="1">
      <alignment horizontal="center" vertical="center" wrapText="1"/>
    </xf>
    <xf numFmtId="1" fontId="8" fillId="4" borderId="13" xfId="3" applyNumberFormat="1" applyFont="1" applyFill="1" applyBorder="1" applyAlignment="1">
      <alignment horizontal="center" vertical="center" wrapText="1"/>
    </xf>
    <xf numFmtId="14" fontId="19" fillId="4" borderId="22" xfId="0" applyNumberFormat="1" applyFont="1" applyFill="1" applyBorder="1" applyAlignment="1" applyProtection="1">
      <alignment horizontal="center" vertical="center" wrapText="1"/>
      <protection locked="0"/>
    </xf>
    <xf numFmtId="0" fontId="8" fillId="4" borderId="6" xfId="0" applyNumberFormat="1" applyFont="1" applyFill="1" applyBorder="1" applyAlignment="1">
      <alignment horizontal="justify" vertical="center" wrapText="1"/>
    </xf>
    <xf numFmtId="0" fontId="8" fillId="4" borderId="6" xfId="0" applyNumberFormat="1" applyFont="1" applyFill="1" applyBorder="1" applyAlignment="1">
      <alignment horizontal="center" vertical="center" wrapText="1"/>
    </xf>
    <xf numFmtId="1" fontId="8" fillId="4" borderId="6" xfId="4" applyNumberFormat="1" applyFont="1" applyFill="1" applyBorder="1" applyAlignment="1">
      <alignment horizontal="center" vertical="center" wrapText="1"/>
    </xf>
    <xf numFmtId="14" fontId="19" fillId="4" borderId="6" xfId="0" applyNumberFormat="1" applyFont="1" applyFill="1" applyBorder="1" applyAlignment="1" applyProtection="1">
      <alignment horizontal="center" vertical="center" wrapText="1"/>
      <protection locked="0"/>
    </xf>
    <xf numFmtId="0" fontId="8" fillId="4" borderId="1" xfId="0" applyNumberFormat="1" applyFont="1" applyFill="1" applyBorder="1" applyAlignment="1">
      <alignment horizontal="justify" vertical="center" wrapText="1"/>
    </xf>
    <xf numFmtId="0" fontId="8" fillId="4" borderId="1" xfId="0" applyNumberFormat="1" applyFont="1" applyFill="1" applyBorder="1" applyAlignment="1">
      <alignment horizontal="center" vertical="center" wrapText="1"/>
    </xf>
    <xf numFmtId="1" fontId="8" fillId="4" borderId="1" xfId="4" applyNumberFormat="1" applyFont="1" applyFill="1" applyBorder="1" applyAlignment="1">
      <alignment horizontal="center" vertical="center" wrapText="1"/>
    </xf>
    <xf numFmtId="14" fontId="19" fillId="4" borderId="1" xfId="0" applyNumberFormat="1" applyFont="1" applyFill="1" applyBorder="1" applyAlignment="1" applyProtection="1">
      <alignment horizontal="center" vertical="center" wrapText="1"/>
      <protection locked="0"/>
    </xf>
    <xf numFmtId="0" fontId="8" fillId="4" borderId="13" xfId="0" applyNumberFormat="1" applyFont="1" applyFill="1" applyBorder="1" applyAlignment="1">
      <alignment horizontal="justify" vertical="center" wrapText="1"/>
    </xf>
    <xf numFmtId="0" fontId="8" fillId="4" borderId="13" xfId="0" applyNumberFormat="1" applyFont="1" applyFill="1" applyBorder="1" applyAlignment="1">
      <alignment horizontal="center" vertical="center" wrapText="1"/>
    </xf>
    <xf numFmtId="1" fontId="8" fillId="4" borderId="22" xfId="3" applyNumberFormat="1" applyFont="1" applyFill="1" applyBorder="1" applyAlignment="1">
      <alignment horizontal="center" vertical="center" wrapText="1"/>
    </xf>
    <xf numFmtId="14" fontId="19" fillId="4" borderId="13" xfId="0" applyNumberFormat="1" applyFont="1" applyFill="1" applyBorder="1" applyAlignment="1" applyProtection="1">
      <alignment horizontal="center" vertical="center" wrapText="1"/>
      <protection locked="0"/>
    </xf>
    <xf numFmtId="209" fontId="8" fillId="4" borderId="6" xfId="0" applyNumberFormat="1" applyFont="1" applyFill="1" applyBorder="1" applyAlignment="1" applyProtection="1">
      <alignment horizontal="center" vertical="center" wrapText="1"/>
      <protection locked="0"/>
    </xf>
    <xf numFmtId="208" fontId="8" fillId="4" borderId="6" xfId="0" applyNumberFormat="1" applyFont="1" applyFill="1" applyBorder="1" applyAlignment="1">
      <alignment horizontal="center" vertical="center" wrapText="1"/>
    </xf>
    <xf numFmtId="1" fontId="8" fillId="4" borderId="7" xfId="4" applyNumberFormat="1" applyFont="1" applyFill="1" applyBorder="1" applyAlignment="1">
      <alignment horizontal="center" vertical="center" wrapText="1"/>
    </xf>
    <xf numFmtId="209" fontId="8" fillId="4" borderId="13" xfId="0" applyNumberFormat="1" applyFont="1" applyFill="1" applyBorder="1" applyAlignment="1" applyProtection="1">
      <alignment horizontal="center" vertical="center" wrapText="1"/>
      <protection locked="0"/>
    </xf>
    <xf numFmtId="208" fontId="8" fillId="4" borderId="13" xfId="0" applyNumberFormat="1" applyFont="1" applyFill="1" applyBorder="1" applyAlignment="1">
      <alignment horizontal="center" vertical="center" wrapText="1"/>
    </xf>
    <xf numFmtId="0" fontId="8" fillId="4" borderId="6" xfId="0" applyNumberFormat="1" applyFont="1" applyFill="1" applyBorder="1" applyAlignment="1">
      <alignment vertical="center" wrapText="1"/>
    </xf>
    <xf numFmtId="0" fontId="8" fillId="4" borderId="7" xfId="0" applyNumberFormat="1" applyFont="1" applyFill="1" applyBorder="1" applyAlignment="1">
      <alignment vertical="center" wrapText="1"/>
    </xf>
    <xf numFmtId="209" fontId="8" fillId="4" borderId="7" xfId="0" applyNumberFormat="1" applyFont="1" applyFill="1" applyBorder="1" applyAlignment="1" applyProtection="1">
      <alignment horizontal="center" vertical="center" wrapText="1"/>
      <protection locked="0"/>
    </xf>
    <xf numFmtId="208" fontId="8" fillId="4" borderId="7" xfId="0" applyNumberFormat="1" applyFont="1" applyFill="1" applyBorder="1" applyAlignment="1">
      <alignment horizontal="center" vertical="center" wrapText="1"/>
    </xf>
    <xf numFmtId="0" fontId="8" fillId="4" borderId="25" xfId="0" applyFont="1" applyFill="1" applyBorder="1" applyAlignment="1">
      <alignment horizontal="center" vertical="center" wrapText="1"/>
    </xf>
    <xf numFmtId="0" fontId="10" fillId="4" borderId="6" xfId="0" applyFont="1" applyFill="1" applyBorder="1" applyAlignment="1">
      <alignment horizontal="justify" vertical="center" wrapText="1"/>
    </xf>
    <xf numFmtId="0" fontId="10" fillId="4" borderId="25" xfId="0" applyFont="1" applyFill="1" applyBorder="1" applyAlignment="1">
      <alignment horizontal="center" vertical="center" wrapText="1"/>
    </xf>
    <xf numFmtId="1" fontId="8" fillId="4" borderId="25" xfId="4" applyNumberFormat="1" applyFont="1" applyFill="1" applyBorder="1" applyAlignment="1">
      <alignment horizontal="center" vertical="center" wrapText="1"/>
    </xf>
    <xf numFmtId="209" fontId="8" fillId="4" borderId="25" xfId="0" applyNumberFormat="1" applyFont="1" applyFill="1" applyBorder="1" applyAlignment="1" applyProtection="1">
      <alignment horizontal="center" vertical="center" wrapText="1"/>
      <protection locked="0"/>
    </xf>
    <xf numFmtId="208" fontId="8" fillId="4" borderId="25" xfId="0" applyNumberFormat="1" applyFont="1" applyFill="1" applyBorder="1" applyAlignment="1">
      <alignment horizontal="center" vertical="center" wrapText="1"/>
    </xf>
    <xf numFmtId="0" fontId="10" fillId="4" borderId="22" xfId="0" applyFont="1" applyFill="1" applyBorder="1" applyAlignment="1">
      <alignment horizontal="justify" vertical="center" wrapText="1"/>
    </xf>
    <xf numFmtId="0" fontId="10" fillId="4" borderId="1" xfId="0" applyFont="1" applyFill="1" applyBorder="1" applyAlignment="1">
      <alignment horizontal="center" vertical="center" wrapText="1"/>
    </xf>
    <xf numFmtId="209" fontId="8" fillId="4" borderId="1" xfId="0" applyNumberFormat="1" applyFont="1" applyFill="1" applyBorder="1" applyAlignment="1" applyProtection="1">
      <alignment horizontal="center" vertical="center" wrapText="1"/>
      <protection locked="0"/>
    </xf>
    <xf numFmtId="208" fontId="8" fillId="4" borderId="1" xfId="0" applyNumberFormat="1" applyFont="1" applyFill="1" applyBorder="1" applyAlignment="1">
      <alignment horizontal="center" vertical="center" wrapText="1"/>
    </xf>
    <xf numFmtId="0" fontId="10" fillId="4" borderId="7" xfId="0" applyFont="1" applyFill="1" applyBorder="1" applyAlignment="1">
      <alignment horizontal="justify" vertical="center" wrapText="1"/>
    </xf>
    <xf numFmtId="0" fontId="10" fillId="4" borderId="6" xfId="0" applyFont="1" applyFill="1" applyBorder="1" applyAlignment="1">
      <alignment horizontal="center" vertical="center" wrapText="1"/>
    </xf>
    <xf numFmtId="14" fontId="10" fillId="4" borderId="6" xfId="0" applyNumberFormat="1" applyFont="1" applyFill="1" applyBorder="1" applyAlignment="1">
      <alignment horizontal="center" vertical="center" wrapText="1"/>
    </xf>
    <xf numFmtId="0" fontId="8" fillId="4" borderId="13" xfId="0" applyNumberFormat="1" applyFont="1" applyFill="1" applyBorder="1" applyAlignment="1">
      <alignment vertical="center" wrapText="1"/>
    </xf>
    <xf numFmtId="0" fontId="10" fillId="4" borderId="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4" borderId="7" xfId="0" applyNumberFormat="1" applyFont="1" applyFill="1" applyBorder="1" applyAlignment="1">
      <alignment horizontal="left" vertical="center" wrapText="1"/>
    </xf>
    <xf numFmtId="0" fontId="8" fillId="4" borderId="7" xfId="0" applyFont="1" applyFill="1" applyBorder="1" applyAlignment="1">
      <alignment horizontal="center" vertical="center"/>
    </xf>
    <xf numFmtId="10" fontId="8" fillId="4" borderId="6" xfId="0" applyNumberFormat="1" applyFont="1" applyFill="1" applyBorder="1" applyAlignment="1">
      <alignment horizontal="center" vertical="center" wrapText="1"/>
    </xf>
    <xf numFmtId="2" fontId="8" fillId="4" borderId="6" xfId="0" applyNumberFormat="1" applyFont="1" applyFill="1" applyBorder="1" applyAlignment="1">
      <alignment horizontal="center" vertical="center" wrapText="1"/>
    </xf>
    <xf numFmtId="1" fontId="8" fillId="4" borderId="13" xfId="4" applyNumberFormat="1" applyFont="1" applyFill="1" applyBorder="1" applyAlignment="1">
      <alignment horizontal="center" vertical="center" wrapText="1"/>
    </xf>
    <xf numFmtId="0" fontId="2" fillId="0" borderId="0" xfId="0" applyFont="1" applyAlignment="1">
      <alignment horizontal="center"/>
    </xf>
    <xf numFmtId="1" fontId="8" fillId="0" borderId="10"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4" fontId="8" fillId="0" borderId="6" xfId="0" applyNumberFormat="1" applyFont="1" applyBorder="1" applyAlignment="1">
      <alignment horizontal="center" vertical="center" wrapText="1"/>
    </xf>
    <xf numFmtId="14" fontId="8" fillId="0" borderId="7"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5"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3"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11" fillId="0" borderId="13" xfId="0" applyNumberFormat="1" applyFont="1" applyFill="1" applyBorder="1" applyAlignment="1">
      <alignment horizontal="center" vertical="center" wrapText="1"/>
    </xf>
    <xf numFmtId="1" fontId="8" fillId="0" borderId="11" xfId="0" applyNumberFormat="1" applyFont="1" applyFill="1" applyBorder="1" applyAlignment="1" applyProtection="1">
      <alignment horizontal="center" vertical="center" wrapText="1"/>
      <protection locked="0"/>
    </xf>
    <xf numFmtId="1" fontId="8" fillId="0" borderId="26" xfId="0" applyNumberFormat="1" applyFont="1" applyFill="1" applyBorder="1" applyAlignment="1" applyProtection="1">
      <alignment horizontal="center" vertical="center" wrapText="1"/>
      <protection locked="0"/>
    </xf>
    <xf numFmtId="0" fontId="2" fillId="0" borderId="2" xfId="1" applyNumberFormat="1" applyFont="1" applyFill="1" applyBorder="1" applyAlignment="1">
      <alignment horizontal="center" vertical="center" wrapText="1"/>
    </xf>
    <xf numFmtId="0" fontId="2" fillId="0" borderId="36"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Border="1" applyAlignment="1">
      <alignment horizontal="justify"/>
    </xf>
    <xf numFmtId="0" fontId="2" fillId="0" borderId="1" xfId="0" applyNumberFormat="1" applyFont="1" applyBorder="1" applyAlignment="1">
      <alignment horizontal="justify" vertical="center" wrapText="1"/>
    </xf>
    <xf numFmtId="0" fontId="2" fillId="0" borderId="13" xfId="0" applyNumberFormat="1" applyFont="1" applyBorder="1" applyAlignment="1">
      <alignment horizontal="justify" vertical="center" wrapText="1"/>
    </xf>
    <xf numFmtId="0" fontId="11" fillId="0" borderId="13" xfId="0" applyFont="1" applyBorder="1" applyAlignment="1">
      <alignment horizontal="justify" vertical="center" wrapText="1"/>
    </xf>
    <xf numFmtId="0" fontId="8" fillId="0" borderId="1" xfId="0" applyFont="1" applyFill="1" applyBorder="1" applyAlignment="1">
      <alignment horizontal="justify" vertical="center" wrapText="1"/>
    </xf>
    <xf numFmtId="0" fontId="0" fillId="0" borderId="1" xfId="0" applyBorder="1" applyAlignment="1">
      <alignment horizontal="center" vertical="center" wrapText="1"/>
    </xf>
    <xf numFmtId="0" fontId="8"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14" fontId="8" fillId="0" borderId="1" xfId="0" applyNumberFormat="1" applyFont="1" applyBorder="1" applyAlignment="1">
      <alignment horizontal="center" vertical="center" wrapText="1"/>
    </xf>
    <xf numFmtId="14" fontId="11" fillId="0" borderId="1" xfId="0" applyNumberFormat="1" applyFont="1" applyFill="1" applyBorder="1" applyAlignment="1" applyProtection="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14" fontId="8" fillId="0" borderId="1" xfId="0" applyNumberFormat="1" applyFont="1" applyBorder="1" applyAlignment="1">
      <alignment horizontal="justify" vertical="center" wrapText="1"/>
    </xf>
    <xf numFmtId="0" fontId="8" fillId="0" borderId="1" xfId="0" applyFont="1" applyBorder="1" applyAlignment="1">
      <alignment horizontal="justify" vertical="center"/>
    </xf>
    <xf numFmtId="14" fontId="8" fillId="0" borderId="1" xfId="0" applyNumberFormat="1" applyFont="1" applyBorder="1" applyAlignment="1">
      <alignment vertical="center" wrapText="1"/>
    </xf>
    <xf numFmtId="0" fontId="11" fillId="0" borderId="1" xfId="0" applyFont="1" applyFill="1" applyBorder="1" applyAlignment="1" applyProtection="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0" fontId="2" fillId="0" borderId="2" xfId="0" applyFont="1" applyBorder="1" applyAlignment="1">
      <alignment horizontal="center" vertical="center" wrapText="1"/>
    </xf>
    <xf numFmtId="0" fontId="0" fillId="0" borderId="1" xfId="0" applyBorder="1" applyAlignment="1">
      <alignment horizontal="justify" vertical="center"/>
    </xf>
    <xf numFmtId="0" fontId="2" fillId="0" borderId="1" xfId="0" applyFont="1" applyBorder="1" applyAlignment="1">
      <alignment horizontal="center" vertical="center" wrapText="1"/>
    </xf>
    <xf numFmtId="0" fontId="4" fillId="0" borderId="2"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0" applyNumberFormat="1" applyFont="1" applyBorder="1" applyAlignment="1">
      <alignment horizontal="justify" vertical="center"/>
    </xf>
    <xf numFmtId="0" fontId="11" fillId="0" borderId="1" xfId="0" applyFont="1" applyBorder="1" applyAlignment="1">
      <alignment horizontal="justify"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8" fillId="0" borderId="1" xfId="0" applyNumberFormat="1" applyFont="1" applyBorder="1" applyAlignment="1">
      <alignment horizontal="justify" vertical="center" wrapText="1"/>
    </xf>
    <xf numFmtId="0" fontId="8" fillId="0" borderId="1" xfId="0" applyFont="1" applyBorder="1"/>
    <xf numFmtId="0" fontId="4" fillId="0" borderId="2" xfId="0" applyFont="1" applyBorder="1" applyAlignment="1">
      <alignment horizontal="center"/>
    </xf>
    <xf numFmtId="0" fontId="4" fillId="0" borderId="1"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wrapText="1"/>
    </xf>
    <xf numFmtId="15" fontId="4" fillId="0" borderId="34" xfId="0" applyNumberFormat="1" applyFont="1" applyBorder="1" applyAlignment="1">
      <alignment horizontal="center" wrapText="1"/>
    </xf>
    <xf numFmtId="15" fontId="4" fillId="0" borderId="35" xfId="0" applyNumberFormat="1" applyFont="1" applyBorder="1" applyAlignment="1">
      <alignment horizontal="center" wrapText="1"/>
    </xf>
    <xf numFmtId="0" fontId="12" fillId="0" borderId="0" xfId="0" applyFont="1" applyBorder="1" applyAlignment="1">
      <alignment horizontal="center" wrapText="1"/>
    </xf>
    <xf numFmtId="0" fontId="4" fillId="3" borderId="0" xfId="0" applyFont="1" applyFill="1" applyBorder="1" applyAlignment="1">
      <alignment horizontal="center" wrapText="1"/>
    </xf>
    <xf numFmtId="0" fontId="5" fillId="3" borderId="0" xfId="0" applyFont="1" applyFill="1" applyBorder="1" applyAlignment="1">
      <alignment horizontal="center" wrapText="1"/>
    </xf>
    <xf numFmtId="0" fontId="8" fillId="3" borderId="15" xfId="0" applyFont="1" applyFill="1" applyBorder="1" applyAlignment="1">
      <alignment horizontal="justify" vertical="center" wrapText="1"/>
    </xf>
    <xf numFmtId="0" fontId="8" fillId="3" borderId="22" xfId="0" applyFont="1" applyFill="1" applyBorder="1" applyAlignment="1">
      <alignment horizontal="justify" vertical="center" wrapText="1"/>
    </xf>
    <xf numFmtId="0" fontId="8" fillId="3" borderId="7" xfId="0" applyFont="1" applyFill="1" applyBorder="1" applyAlignment="1">
      <alignment horizontal="justify" vertical="center" wrapText="1"/>
    </xf>
    <xf numFmtId="0" fontId="8" fillId="4" borderId="15" xfId="0" applyNumberFormat="1" applyFont="1" applyFill="1" applyBorder="1" applyAlignment="1">
      <alignment horizontal="justify" vertical="center" wrapText="1"/>
    </xf>
    <xf numFmtId="0" fontId="8" fillId="4" borderId="22" xfId="0" applyNumberFormat="1" applyFont="1" applyFill="1" applyBorder="1" applyAlignment="1">
      <alignment horizontal="justify" vertical="center" wrapText="1"/>
    </xf>
    <xf numFmtId="0" fontId="8" fillId="4" borderId="7" xfId="0" applyNumberFormat="1" applyFont="1" applyFill="1" applyBorder="1" applyAlignment="1">
      <alignment horizontal="justify" vertical="center" wrapText="1"/>
    </xf>
    <xf numFmtId="0" fontId="2" fillId="0" borderId="9"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15" fontId="4" fillId="3" borderId="34" xfId="0" applyNumberFormat="1" applyFont="1" applyFill="1" applyBorder="1" applyAlignment="1">
      <alignment horizontal="center" wrapText="1"/>
    </xf>
    <xf numFmtId="15" fontId="4" fillId="3" borderId="35" xfId="0" applyNumberFormat="1"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8" fillId="3" borderId="6" xfId="0" applyFont="1" applyFill="1" applyBorder="1" applyAlignment="1">
      <alignment horizontal="justify" vertical="center" wrapText="1"/>
    </xf>
    <xf numFmtId="0" fontId="2" fillId="0" borderId="47"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5"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0" borderId="25" xfId="0" applyFont="1" applyFill="1" applyBorder="1" applyAlignment="1">
      <alignment horizontal="justify" vertical="center" wrapText="1"/>
    </xf>
    <xf numFmtId="0" fontId="8" fillId="0" borderId="22" xfId="0" applyFont="1" applyFill="1" applyBorder="1" applyAlignment="1">
      <alignment horizontal="justify" vertical="center" wrapText="1"/>
    </xf>
    <xf numFmtId="0" fontId="8" fillId="4" borderId="6" xfId="0" applyNumberFormat="1" applyFont="1" applyFill="1" applyBorder="1" applyAlignment="1">
      <alignment horizontal="justify" vertical="center" wrapText="1"/>
    </xf>
    <xf numFmtId="0" fontId="8" fillId="4" borderId="13" xfId="0" applyFont="1" applyFill="1" applyBorder="1" applyAlignment="1">
      <alignment horizontal="justify" vertical="center" wrapText="1"/>
    </xf>
    <xf numFmtId="0" fontId="8" fillId="0" borderId="25" xfId="0" applyNumberFormat="1" applyFont="1" applyFill="1" applyBorder="1" applyAlignment="1">
      <alignment horizontal="justify" vertical="center" wrapText="1"/>
    </xf>
    <xf numFmtId="0" fontId="8" fillId="0" borderId="22" xfId="0" applyNumberFormat="1" applyFont="1" applyFill="1" applyBorder="1" applyAlignment="1">
      <alignment horizontal="justify" vertical="center" wrapText="1"/>
    </xf>
    <xf numFmtId="0" fontId="8" fillId="0" borderId="45" xfId="0" applyNumberFormat="1" applyFont="1" applyFill="1" applyBorder="1" applyAlignment="1">
      <alignment horizontal="center" vertical="center"/>
    </xf>
    <xf numFmtId="0" fontId="2" fillId="3" borderId="9" xfId="0" applyNumberFormat="1" applyFont="1" applyFill="1" applyBorder="1" applyAlignment="1">
      <alignment horizontal="center" vertical="center" wrapText="1"/>
    </xf>
    <xf numFmtId="0" fontId="2" fillId="3" borderId="38" xfId="0" applyNumberFormat="1" applyFont="1" applyFill="1" applyBorder="1" applyAlignment="1">
      <alignment horizontal="center" vertical="center" wrapText="1"/>
    </xf>
    <xf numFmtId="0" fontId="8" fillId="3" borderId="42" xfId="0" applyNumberFormat="1" applyFont="1" applyFill="1" applyBorder="1" applyAlignment="1">
      <alignment horizontal="center" vertical="center"/>
    </xf>
    <xf numFmtId="0" fontId="8" fillId="3" borderId="43"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wrapText="1"/>
    </xf>
    <xf numFmtId="0" fontId="8" fillId="0" borderId="42"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6" xfId="0" applyNumberFormat="1"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13" xfId="0" applyNumberFormat="1" applyFont="1" applyFill="1" applyBorder="1" applyAlignment="1">
      <alignment horizontal="justify" vertical="center" wrapText="1"/>
    </xf>
    <xf numFmtId="0" fontId="8" fillId="4" borderId="1" xfId="0" applyNumberFormat="1" applyFont="1" applyFill="1" applyBorder="1" applyAlignment="1">
      <alignment horizontal="justify" vertical="center" wrapText="1"/>
    </xf>
    <xf numFmtId="0" fontId="8" fillId="4" borderId="13" xfId="0" applyNumberFormat="1" applyFont="1" applyFill="1" applyBorder="1" applyAlignment="1">
      <alignment horizontal="justify" vertical="center" wrapText="1"/>
    </xf>
    <xf numFmtId="0" fontId="8" fillId="0" borderId="43"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4" borderId="25" xfId="0" applyNumberFormat="1" applyFont="1" applyFill="1" applyBorder="1" applyAlignment="1">
      <alignment horizontal="justify" vertical="center" wrapText="1"/>
    </xf>
    <xf numFmtId="0" fontId="8" fillId="4" borderId="27" xfId="0" applyNumberFormat="1" applyFont="1" applyFill="1" applyBorder="1" applyAlignment="1">
      <alignment horizontal="justify" vertical="center" wrapText="1"/>
    </xf>
    <xf numFmtId="0" fontId="8" fillId="4" borderId="25" xfId="0" applyNumberFormat="1" applyFont="1" applyFill="1" applyBorder="1" applyAlignment="1">
      <alignment horizontal="left" vertical="center" wrapText="1"/>
    </xf>
    <xf numFmtId="0" fontId="8" fillId="4" borderId="27" xfId="0" applyNumberFormat="1" applyFont="1" applyFill="1" applyBorder="1" applyAlignment="1">
      <alignment horizontal="left" vertical="center" wrapText="1"/>
    </xf>
    <xf numFmtId="0" fontId="22" fillId="4" borderId="25" xfId="0" applyNumberFormat="1" applyFont="1" applyFill="1" applyBorder="1" applyAlignment="1">
      <alignment horizontal="left" vertical="center" wrapText="1"/>
    </xf>
    <xf numFmtId="0" fontId="22" fillId="4" borderId="27" xfId="0" applyNumberFormat="1" applyFont="1" applyFill="1" applyBorder="1" applyAlignment="1">
      <alignment horizontal="left" vertical="center" wrapText="1"/>
    </xf>
    <xf numFmtId="0" fontId="8" fillId="3" borderId="13" xfId="0" applyFont="1" applyFill="1" applyBorder="1" applyAlignment="1">
      <alignment horizontal="justify" vertical="center" wrapText="1"/>
    </xf>
    <xf numFmtId="0" fontId="2" fillId="0" borderId="32" xfId="1" applyNumberFormat="1" applyFont="1" applyFill="1" applyBorder="1" applyAlignment="1">
      <alignment horizontal="center" vertical="center" wrapText="1"/>
    </xf>
    <xf numFmtId="0" fontId="2" fillId="0" borderId="40" xfId="1"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4" borderId="25" xfId="0" applyNumberFormat="1" applyFont="1" applyFill="1" applyBorder="1" applyAlignment="1">
      <alignment horizontal="center" vertical="center" wrapText="1"/>
    </xf>
    <xf numFmtId="0" fontId="8" fillId="4" borderId="22" xfId="0" applyNumberFormat="1" applyFont="1" applyFill="1" applyBorder="1" applyAlignment="1">
      <alignment horizontal="center" vertical="center" wrapText="1"/>
    </xf>
    <xf numFmtId="0" fontId="8" fillId="4" borderId="27" xfId="0" applyNumberFormat="1" applyFont="1" applyFill="1" applyBorder="1" applyAlignment="1">
      <alignment horizontal="center" vertical="center" wrapText="1"/>
    </xf>
    <xf numFmtId="0" fontId="8" fillId="4" borderId="25" xfId="3" applyNumberFormat="1" applyFont="1" applyFill="1" applyBorder="1" applyAlignment="1">
      <alignment horizontal="justify" vertical="center" wrapText="1"/>
    </xf>
    <xf numFmtId="0" fontId="8" fillId="4" borderId="22" xfId="3" applyNumberFormat="1" applyFont="1" applyFill="1" applyBorder="1" applyAlignment="1">
      <alignment horizontal="justify" vertical="center" wrapText="1"/>
    </xf>
    <xf numFmtId="0" fontId="8" fillId="4" borderId="27" xfId="3" applyNumberFormat="1" applyFont="1" applyFill="1" applyBorder="1" applyAlignment="1">
      <alignment horizontal="justify" vertical="center" wrapText="1"/>
    </xf>
    <xf numFmtId="0" fontId="22" fillId="4" borderId="25" xfId="0" applyFont="1" applyFill="1" applyBorder="1" applyAlignment="1">
      <alignment horizontal="left" vertical="center" wrapText="1"/>
    </xf>
    <xf numFmtId="0" fontId="22" fillId="4" borderId="27" xfId="0" applyFont="1" applyFill="1" applyBorder="1" applyAlignment="1">
      <alignment horizontal="left" vertical="center" wrapText="1"/>
    </xf>
  </cellXfs>
  <cellStyles count="5">
    <cellStyle name="Moneda" xfId="1" builtinId="4"/>
    <cellStyle name="Normal" xfId="0" builtinId="0"/>
    <cellStyle name="Normal 16" xfId="2"/>
    <cellStyle name="Normal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0</xdr:colOff>
      <xdr:row>26</xdr:row>
      <xdr:rowOff>0</xdr:rowOff>
    </xdr:from>
    <xdr:to>
      <xdr:col>4</xdr:col>
      <xdr:colOff>0</xdr:colOff>
      <xdr:row>26</xdr:row>
      <xdr:rowOff>0</xdr:rowOff>
    </xdr:to>
    <xdr:sp macro="" textlink="">
      <xdr:nvSpPr>
        <xdr:cNvPr id="15436" name="Line 17"/>
        <xdr:cNvSpPr>
          <a:spLocks noChangeShapeType="1"/>
        </xdr:cNvSpPr>
      </xdr:nvSpPr>
      <xdr:spPr bwMode="auto">
        <a:xfrm>
          <a:off x="4791075" y="13725525"/>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100</xdr:row>
      <xdr:rowOff>0</xdr:rowOff>
    </xdr:from>
    <xdr:to>
      <xdr:col>4</xdr:col>
      <xdr:colOff>0</xdr:colOff>
      <xdr:row>100</xdr:row>
      <xdr:rowOff>0</xdr:rowOff>
    </xdr:to>
    <xdr:sp macro="" textlink="">
      <xdr:nvSpPr>
        <xdr:cNvPr id="15437" name="Line 47"/>
        <xdr:cNvSpPr>
          <a:spLocks noChangeShapeType="1"/>
        </xdr:cNvSpPr>
      </xdr:nvSpPr>
      <xdr:spPr bwMode="auto">
        <a:xfrm>
          <a:off x="4791075" y="71427975"/>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100</xdr:row>
      <xdr:rowOff>0</xdr:rowOff>
    </xdr:from>
    <xdr:to>
      <xdr:col>4</xdr:col>
      <xdr:colOff>828675</xdr:colOff>
      <xdr:row>100</xdr:row>
      <xdr:rowOff>0</xdr:rowOff>
    </xdr:to>
    <xdr:sp macro="" textlink="">
      <xdr:nvSpPr>
        <xdr:cNvPr id="15438" name="Line 48"/>
        <xdr:cNvSpPr>
          <a:spLocks noChangeShapeType="1"/>
        </xdr:cNvSpPr>
      </xdr:nvSpPr>
      <xdr:spPr bwMode="auto">
        <a:xfrm>
          <a:off x="7448550" y="714279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0</xdr:rowOff>
    </xdr:from>
    <xdr:to>
      <xdr:col>4</xdr:col>
      <xdr:colOff>0</xdr:colOff>
      <xdr:row>22</xdr:row>
      <xdr:rowOff>0</xdr:rowOff>
    </xdr:to>
    <xdr:sp macro="" textlink="">
      <xdr:nvSpPr>
        <xdr:cNvPr id="15439" name="Line 76"/>
        <xdr:cNvSpPr>
          <a:spLocks noChangeShapeType="1"/>
        </xdr:cNvSpPr>
      </xdr:nvSpPr>
      <xdr:spPr bwMode="auto">
        <a:xfrm>
          <a:off x="4791075" y="967740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29</xdr:row>
      <xdr:rowOff>0</xdr:rowOff>
    </xdr:from>
    <xdr:to>
      <xdr:col>4</xdr:col>
      <xdr:colOff>0</xdr:colOff>
      <xdr:row>29</xdr:row>
      <xdr:rowOff>0</xdr:rowOff>
    </xdr:to>
    <xdr:sp macro="" textlink="">
      <xdr:nvSpPr>
        <xdr:cNvPr id="15440" name="Line 78"/>
        <xdr:cNvSpPr>
          <a:spLocks noChangeShapeType="1"/>
        </xdr:cNvSpPr>
      </xdr:nvSpPr>
      <xdr:spPr bwMode="auto">
        <a:xfrm>
          <a:off x="4791075" y="18697575"/>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29</xdr:row>
      <xdr:rowOff>0</xdr:rowOff>
    </xdr:from>
    <xdr:to>
      <xdr:col>4</xdr:col>
      <xdr:colOff>828675</xdr:colOff>
      <xdr:row>29</xdr:row>
      <xdr:rowOff>0</xdr:rowOff>
    </xdr:to>
    <xdr:sp macro="" textlink="">
      <xdr:nvSpPr>
        <xdr:cNvPr id="15441" name="Line 79"/>
        <xdr:cNvSpPr>
          <a:spLocks noChangeShapeType="1"/>
        </xdr:cNvSpPr>
      </xdr:nvSpPr>
      <xdr:spPr bwMode="auto">
        <a:xfrm>
          <a:off x="7448550" y="18697575"/>
          <a:ext cx="800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110</xdr:row>
      <xdr:rowOff>0</xdr:rowOff>
    </xdr:from>
    <xdr:to>
      <xdr:col>4</xdr:col>
      <xdr:colOff>0</xdr:colOff>
      <xdr:row>110</xdr:row>
      <xdr:rowOff>0</xdr:rowOff>
    </xdr:to>
    <xdr:sp macro="" textlink="">
      <xdr:nvSpPr>
        <xdr:cNvPr id="15442" name="Line 84"/>
        <xdr:cNvSpPr>
          <a:spLocks noChangeShapeType="1"/>
        </xdr:cNvSpPr>
      </xdr:nvSpPr>
      <xdr:spPr bwMode="auto">
        <a:xfrm>
          <a:off x="4791075" y="78409800"/>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181</xdr:row>
      <xdr:rowOff>0</xdr:rowOff>
    </xdr:from>
    <xdr:to>
      <xdr:col>6</xdr:col>
      <xdr:colOff>0</xdr:colOff>
      <xdr:row>181</xdr:row>
      <xdr:rowOff>0</xdr:rowOff>
    </xdr:to>
    <xdr:sp macro="" textlink="">
      <xdr:nvSpPr>
        <xdr:cNvPr id="15443" name="Line 87"/>
        <xdr:cNvSpPr>
          <a:spLocks noChangeShapeType="1"/>
        </xdr:cNvSpPr>
      </xdr:nvSpPr>
      <xdr:spPr bwMode="auto">
        <a:xfrm>
          <a:off x="9525000" y="122901075"/>
          <a:ext cx="2247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203</xdr:row>
      <xdr:rowOff>0</xdr:rowOff>
    </xdr:from>
    <xdr:to>
      <xdr:col>5</xdr:col>
      <xdr:colOff>0</xdr:colOff>
      <xdr:row>203</xdr:row>
      <xdr:rowOff>0</xdr:rowOff>
    </xdr:to>
    <xdr:sp macro="" textlink="">
      <xdr:nvSpPr>
        <xdr:cNvPr id="15444" name="Line 88"/>
        <xdr:cNvSpPr>
          <a:spLocks noChangeShapeType="1"/>
        </xdr:cNvSpPr>
      </xdr:nvSpPr>
      <xdr:spPr bwMode="auto">
        <a:xfrm>
          <a:off x="7419975" y="13810297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181</xdr:row>
      <xdr:rowOff>0</xdr:rowOff>
    </xdr:from>
    <xdr:to>
      <xdr:col>4</xdr:col>
      <xdr:colOff>0</xdr:colOff>
      <xdr:row>181</xdr:row>
      <xdr:rowOff>0</xdr:rowOff>
    </xdr:to>
    <xdr:sp macro="" textlink="">
      <xdr:nvSpPr>
        <xdr:cNvPr id="15445" name="Line 89"/>
        <xdr:cNvSpPr>
          <a:spLocks noChangeShapeType="1"/>
        </xdr:cNvSpPr>
      </xdr:nvSpPr>
      <xdr:spPr bwMode="auto">
        <a:xfrm>
          <a:off x="4791075" y="122901075"/>
          <a:ext cx="2628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41</xdr:row>
      <xdr:rowOff>0</xdr:rowOff>
    </xdr:from>
    <xdr:to>
      <xdr:col>3</xdr:col>
      <xdr:colOff>0</xdr:colOff>
      <xdr:row>38</xdr:row>
      <xdr:rowOff>0</xdr:rowOff>
    </xdr:to>
    <xdr:sp macro="" textlink="">
      <xdr:nvSpPr>
        <xdr:cNvPr id="16416" name="Line 18"/>
        <xdr:cNvSpPr>
          <a:spLocks noChangeShapeType="1"/>
        </xdr:cNvSpPr>
      </xdr:nvSpPr>
      <xdr:spPr bwMode="auto">
        <a:xfrm>
          <a:off x="6667500" y="5478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41</xdr:row>
      <xdr:rowOff>0</xdr:rowOff>
    </xdr:from>
    <xdr:to>
      <xdr:col>3</xdr:col>
      <xdr:colOff>0</xdr:colOff>
      <xdr:row>38</xdr:row>
      <xdr:rowOff>0</xdr:rowOff>
    </xdr:to>
    <xdr:sp macro="" textlink="">
      <xdr:nvSpPr>
        <xdr:cNvPr id="16417" name="Line 19"/>
        <xdr:cNvSpPr>
          <a:spLocks noChangeShapeType="1"/>
        </xdr:cNvSpPr>
      </xdr:nvSpPr>
      <xdr:spPr bwMode="auto">
        <a:xfrm>
          <a:off x="6667500" y="5478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134</xdr:row>
      <xdr:rowOff>0</xdr:rowOff>
    </xdr:from>
    <xdr:to>
      <xdr:col>3</xdr:col>
      <xdr:colOff>0</xdr:colOff>
      <xdr:row>134</xdr:row>
      <xdr:rowOff>0</xdr:rowOff>
    </xdr:to>
    <xdr:sp macro="" textlink="">
      <xdr:nvSpPr>
        <xdr:cNvPr id="16418" name="Line 20"/>
        <xdr:cNvSpPr>
          <a:spLocks noChangeShapeType="1"/>
        </xdr:cNvSpPr>
      </xdr:nvSpPr>
      <xdr:spPr bwMode="auto">
        <a:xfrm>
          <a:off x="6667500" y="8616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134</xdr:row>
      <xdr:rowOff>0</xdr:rowOff>
    </xdr:from>
    <xdr:to>
      <xdr:col>3</xdr:col>
      <xdr:colOff>0</xdr:colOff>
      <xdr:row>134</xdr:row>
      <xdr:rowOff>0</xdr:rowOff>
    </xdr:to>
    <xdr:sp macro="" textlink="">
      <xdr:nvSpPr>
        <xdr:cNvPr id="16419" name="Line 21"/>
        <xdr:cNvSpPr>
          <a:spLocks noChangeShapeType="1"/>
        </xdr:cNvSpPr>
      </xdr:nvSpPr>
      <xdr:spPr bwMode="auto">
        <a:xfrm>
          <a:off x="6667500" y="8616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224"/>
  <sheetViews>
    <sheetView zoomScale="75" zoomScaleNormal="75" workbookViewId="0">
      <selection activeCell="C93" sqref="C93"/>
    </sheetView>
  </sheetViews>
  <sheetFormatPr baseColWidth="10" defaultRowHeight="15.75" customHeight="1" x14ac:dyDescent="0.2"/>
  <cols>
    <col min="1" max="1" width="4.7109375" style="61" customWidth="1"/>
    <col min="2" max="2" width="10.28515625" style="60" customWidth="1"/>
    <col min="3" max="3" width="56.85546875" style="63" customWidth="1"/>
    <col min="4" max="4" width="39.42578125" style="15" customWidth="1"/>
    <col min="5" max="5" width="31.5703125" style="15" customWidth="1"/>
    <col min="6" max="6" width="33.7109375" style="15" customWidth="1"/>
    <col min="7" max="7" width="16.28515625" style="60" customWidth="1"/>
    <col min="8" max="8" width="12.42578125" style="15" customWidth="1"/>
    <col min="9" max="9" width="12.7109375" style="15" customWidth="1"/>
    <col min="10" max="10" width="12.5703125" style="15" customWidth="1"/>
    <col min="11" max="11" width="10.42578125" style="15" customWidth="1"/>
    <col min="12" max="16384" width="11.42578125" style="15"/>
  </cols>
  <sheetData>
    <row r="1" spans="1:11" ht="15.75" customHeight="1" x14ac:dyDescent="0.25">
      <c r="A1" s="373" t="s">
        <v>88</v>
      </c>
      <c r="B1" s="373"/>
      <c r="C1" s="373"/>
      <c r="D1" s="373"/>
      <c r="E1" s="373"/>
      <c r="F1" s="373"/>
      <c r="G1" s="373"/>
      <c r="H1" s="373"/>
      <c r="I1" s="373"/>
      <c r="J1" s="373"/>
      <c r="K1" s="373"/>
    </row>
    <row r="2" spans="1:11" ht="15.75" customHeight="1" x14ac:dyDescent="0.25">
      <c r="A2" s="370" t="s">
        <v>335</v>
      </c>
      <c r="B2" s="370"/>
      <c r="C2" s="370"/>
      <c r="D2" s="370"/>
      <c r="E2" s="370"/>
      <c r="F2" s="370"/>
      <c r="G2" s="370"/>
      <c r="H2" s="370"/>
      <c r="I2" s="370"/>
      <c r="J2" s="370"/>
      <c r="K2" s="370"/>
    </row>
    <row r="3" spans="1:11" ht="24" customHeight="1" x14ac:dyDescent="0.25">
      <c r="A3" s="373" t="s">
        <v>330</v>
      </c>
      <c r="B3" s="373"/>
      <c r="C3" s="373"/>
      <c r="D3" s="373"/>
      <c r="E3" s="373"/>
      <c r="F3" s="373"/>
      <c r="G3" s="373"/>
      <c r="H3" s="373"/>
      <c r="I3" s="373"/>
      <c r="J3" s="373"/>
      <c r="K3" s="373"/>
    </row>
    <row r="4" spans="1:11" ht="15.75" customHeight="1" x14ac:dyDescent="0.2">
      <c r="C4" s="66" t="s">
        <v>65</v>
      </c>
      <c r="D4" s="1"/>
      <c r="E4" s="1"/>
      <c r="F4" s="17"/>
      <c r="G4" s="67"/>
      <c r="H4" s="17"/>
      <c r="I4" s="17"/>
      <c r="J4" s="17"/>
      <c r="K4" s="17"/>
    </row>
    <row r="5" spans="1:11" ht="15.75" customHeight="1" x14ac:dyDescent="0.2">
      <c r="C5" s="66" t="s">
        <v>66</v>
      </c>
      <c r="D5" s="1"/>
      <c r="E5" s="1"/>
      <c r="F5" s="17"/>
      <c r="G5" s="67"/>
      <c r="H5" s="17"/>
      <c r="I5" s="17"/>
      <c r="J5" s="17"/>
      <c r="K5" s="17"/>
    </row>
    <row r="6" spans="1:11" ht="15.75" customHeight="1" x14ac:dyDescent="0.2">
      <c r="C6" s="66" t="s">
        <v>67</v>
      </c>
      <c r="D6" s="1"/>
      <c r="E6" s="1"/>
      <c r="F6" s="17"/>
      <c r="G6" s="67"/>
      <c r="H6" s="17"/>
      <c r="I6" s="17"/>
      <c r="J6" s="17"/>
      <c r="K6" s="17"/>
    </row>
    <row r="7" spans="1:11" ht="15.75" customHeight="1" thickBot="1" x14ac:dyDescent="0.3">
      <c r="C7" s="370" t="s">
        <v>334</v>
      </c>
      <c r="D7" s="370"/>
      <c r="E7" s="370"/>
      <c r="F7" s="370"/>
      <c r="G7" s="370"/>
      <c r="H7" s="370"/>
      <c r="I7" s="370"/>
      <c r="J7" s="370"/>
      <c r="K7" s="370"/>
    </row>
    <row r="8" spans="1:11" ht="15.75" customHeight="1" thickBot="1" x14ac:dyDescent="0.3">
      <c r="C8" s="370" t="s">
        <v>68</v>
      </c>
      <c r="D8" s="370"/>
      <c r="E8" s="371" t="s">
        <v>90</v>
      </c>
      <c r="F8" s="372"/>
      <c r="G8" s="68"/>
      <c r="H8" s="68"/>
      <c r="I8" s="68"/>
      <c r="J8" s="69"/>
      <c r="K8" s="68"/>
    </row>
    <row r="9" spans="1:11" ht="15.75" customHeight="1" x14ac:dyDescent="0.25">
      <c r="A9" s="70"/>
      <c r="B9" s="71"/>
      <c r="C9" s="72"/>
      <c r="D9" s="69"/>
      <c r="E9" s="69"/>
      <c r="F9" s="69"/>
      <c r="I9" s="69"/>
      <c r="J9" s="69"/>
      <c r="K9" s="69"/>
    </row>
    <row r="10" spans="1:11" ht="15.75" customHeight="1" x14ac:dyDescent="0.25">
      <c r="A10" s="70"/>
      <c r="B10" s="71"/>
      <c r="C10" s="72"/>
      <c r="D10" s="69"/>
      <c r="E10" s="69"/>
      <c r="F10" s="69"/>
      <c r="I10" s="69"/>
      <c r="J10" s="69"/>
      <c r="K10" s="69"/>
    </row>
    <row r="11" spans="1:11" ht="15.75" customHeight="1" thickBot="1" x14ac:dyDescent="0.3">
      <c r="A11" s="70"/>
      <c r="B11" s="71"/>
      <c r="C11" s="72"/>
      <c r="D11" s="69"/>
      <c r="E11" s="69"/>
      <c r="F11" s="69"/>
      <c r="I11" s="69"/>
      <c r="J11" s="69"/>
      <c r="K11" s="69"/>
    </row>
    <row r="12" spans="1:11" s="16" customFormat="1" ht="52.5" customHeight="1" x14ac:dyDescent="0.2">
      <c r="A12" s="73" t="s">
        <v>51</v>
      </c>
      <c r="B12" s="54" t="s">
        <v>197</v>
      </c>
      <c r="C12" s="74" t="s">
        <v>69</v>
      </c>
      <c r="D12" s="54" t="s">
        <v>198</v>
      </c>
      <c r="E12" s="75" t="s">
        <v>199</v>
      </c>
      <c r="F12" s="54" t="s">
        <v>338</v>
      </c>
      <c r="G12" s="54" t="s">
        <v>201</v>
      </c>
      <c r="H12" s="54" t="s">
        <v>339</v>
      </c>
      <c r="I12" s="54" t="s">
        <v>200</v>
      </c>
      <c r="J12" s="55" t="s">
        <v>202</v>
      </c>
      <c r="K12" s="76" t="s">
        <v>70</v>
      </c>
    </row>
    <row r="13" spans="1:11" s="16" customFormat="1" ht="34.5" customHeight="1" x14ac:dyDescent="0.25">
      <c r="A13" s="367" t="s">
        <v>63</v>
      </c>
      <c r="B13" s="368"/>
      <c r="C13" s="368"/>
      <c r="D13" s="368"/>
      <c r="E13" s="368"/>
      <c r="F13" s="368"/>
      <c r="G13" s="368"/>
      <c r="H13" s="368"/>
      <c r="I13" s="368"/>
      <c r="J13" s="368"/>
      <c r="K13" s="369"/>
    </row>
    <row r="14" spans="1:11" s="16" customFormat="1" ht="38.25" customHeight="1" x14ac:dyDescent="0.2">
      <c r="A14" s="349">
        <v>1</v>
      </c>
      <c r="B14" s="325">
        <v>1904001</v>
      </c>
      <c r="C14" s="330" t="s">
        <v>438</v>
      </c>
      <c r="D14" s="351" t="s">
        <v>162</v>
      </c>
      <c r="E14" s="338" t="s">
        <v>161</v>
      </c>
      <c r="F14" s="5" t="s">
        <v>153</v>
      </c>
      <c r="G14" s="2" t="s">
        <v>495</v>
      </c>
      <c r="H14" s="2">
        <v>1</v>
      </c>
      <c r="I14" s="23">
        <v>40057</v>
      </c>
      <c r="J14" s="23">
        <v>40101</v>
      </c>
      <c r="K14" s="78">
        <f>+(J14-I14)/7</f>
        <v>6.2857142857142856</v>
      </c>
    </row>
    <row r="15" spans="1:11" s="16" customFormat="1" ht="51" x14ac:dyDescent="0.2">
      <c r="A15" s="349"/>
      <c r="B15" s="325"/>
      <c r="C15" s="330"/>
      <c r="D15" s="351"/>
      <c r="E15" s="338"/>
      <c r="F15" s="5" t="s">
        <v>154</v>
      </c>
      <c r="G15" s="2" t="s">
        <v>496</v>
      </c>
      <c r="H15" s="2">
        <v>16</v>
      </c>
      <c r="I15" s="23">
        <v>40118</v>
      </c>
      <c r="J15" s="23">
        <v>40481</v>
      </c>
      <c r="K15" s="78">
        <f t="shared" ref="K15:K78" si="0">+(J15-I15)/7</f>
        <v>51.857142857142854</v>
      </c>
    </row>
    <row r="16" spans="1:11" s="17" customFormat="1" ht="38.25" x14ac:dyDescent="0.2">
      <c r="A16" s="349"/>
      <c r="B16" s="325"/>
      <c r="C16" s="330"/>
      <c r="D16" s="351"/>
      <c r="E16" s="338"/>
      <c r="F16" s="5" t="s">
        <v>155</v>
      </c>
      <c r="G16" s="2" t="s">
        <v>503</v>
      </c>
      <c r="H16" s="2">
        <v>350</v>
      </c>
      <c r="I16" s="23">
        <v>40179</v>
      </c>
      <c r="J16" s="23">
        <v>40543</v>
      </c>
      <c r="K16" s="78">
        <f t="shared" si="0"/>
        <v>52</v>
      </c>
    </row>
    <row r="17" spans="1:11" ht="51" x14ac:dyDescent="0.2">
      <c r="A17" s="349"/>
      <c r="B17" s="325"/>
      <c r="C17" s="330"/>
      <c r="D17" s="351"/>
      <c r="E17" s="338"/>
      <c r="F17" s="5" t="s">
        <v>217</v>
      </c>
      <c r="G17" s="2" t="s">
        <v>218</v>
      </c>
      <c r="H17" s="2">
        <v>12</v>
      </c>
      <c r="I17" s="22">
        <v>40057</v>
      </c>
      <c r="J17" s="23">
        <v>40421</v>
      </c>
      <c r="K17" s="78">
        <f t="shared" si="0"/>
        <v>52</v>
      </c>
    </row>
    <row r="18" spans="1:11" ht="102" customHeight="1" x14ac:dyDescent="0.2">
      <c r="A18" s="30">
        <v>2</v>
      </c>
      <c r="B18" s="77">
        <v>1101100</v>
      </c>
      <c r="C18" s="34" t="s">
        <v>71</v>
      </c>
      <c r="D18" s="44" t="s">
        <v>313</v>
      </c>
      <c r="E18" s="79" t="s">
        <v>175</v>
      </c>
      <c r="F18" s="14" t="s">
        <v>343</v>
      </c>
      <c r="G18" s="14" t="s">
        <v>176</v>
      </c>
      <c r="H18" s="6">
        <v>2049</v>
      </c>
      <c r="I18" s="22">
        <v>39965</v>
      </c>
      <c r="J18" s="26">
        <v>40329</v>
      </c>
      <c r="K18" s="80">
        <f t="shared" si="0"/>
        <v>52</v>
      </c>
    </row>
    <row r="19" spans="1:11" ht="38.25" x14ac:dyDescent="0.2">
      <c r="A19" s="349">
        <v>3</v>
      </c>
      <c r="B19" s="325">
        <v>1903001</v>
      </c>
      <c r="C19" s="350" t="s">
        <v>345</v>
      </c>
      <c r="D19" s="351" t="s">
        <v>328</v>
      </c>
      <c r="E19" s="338" t="s">
        <v>329</v>
      </c>
      <c r="F19" s="14" t="s">
        <v>497</v>
      </c>
      <c r="G19" s="6" t="s">
        <v>314</v>
      </c>
      <c r="H19" s="6">
        <v>2</v>
      </c>
      <c r="I19" s="22">
        <v>40057</v>
      </c>
      <c r="J19" s="22">
        <v>40117</v>
      </c>
      <c r="K19" s="80">
        <f t="shared" si="0"/>
        <v>8.5714285714285712</v>
      </c>
    </row>
    <row r="20" spans="1:11" ht="44.25" customHeight="1" x14ac:dyDescent="0.2">
      <c r="A20" s="354"/>
      <c r="B20" s="356"/>
      <c r="C20" s="338"/>
      <c r="D20" s="351"/>
      <c r="E20" s="338"/>
      <c r="F20" s="14" t="s">
        <v>502</v>
      </c>
      <c r="G20" s="6" t="s">
        <v>315</v>
      </c>
      <c r="H20" s="6">
        <v>1</v>
      </c>
      <c r="I20" s="22">
        <v>40132</v>
      </c>
      <c r="J20" s="22">
        <v>40162</v>
      </c>
      <c r="K20" s="80">
        <f t="shared" si="0"/>
        <v>4.2857142857142856</v>
      </c>
    </row>
    <row r="21" spans="1:11" ht="34.5" customHeight="1" x14ac:dyDescent="0.2">
      <c r="A21" s="354"/>
      <c r="B21" s="356"/>
      <c r="C21" s="338"/>
      <c r="D21" s="351"/>
      <c r="E21" s="338"/>
      <c r="F21" s="14" t="s">
        <v>316</v>
      </c>
      <c r="G21" s="6" t="s">
        <v>317</v>
      </c>
      <c r="H21" s="6">
        <v>16</v>
      </c>
      <c r="I21" s="22">
        <v>40179</v>
      </c>
      <c r="J21" s="22">
        <v>40543</v>
      </c>
      <c r="K21" s="80">
        <f t="shared" si="0"/>
        <v>52</v>
      </c>
    </row>
    <row r="22" spans="1:11" ht="96" customHeight="1" x14ac:dyDescent="0.2">
      <c r="A22" s="30">
        <v>4</v>
      </c>
      <c r="B22" s="77">
        <v>2003001</v>
      </c>
      <c r="C22" s="34" t="s">
        <v>346</v>
      </c>
      <c r="D22" s="47" t="s">
        <v>318</v>
      </c>
      <c r="E22" s="14" t="s">
        <v>301</v>
      </c>
      <c r="F22" s="14" t="s">
        <v>302</v>
      </c>
      <c r="G22" s="6" t="s">
        <v>303</v>
      </c>
      <c r="H22" s="6">
        <v>10</v>
      </c>
      <c r="I22" s="22">
        <v>40057</v>
      </c>
      <c r="J22" s="22">
        <v>40359</v>
      </c>
      <c r="K22" s="80">
        <f t="shared" si="0"/>
        <v>43.142857142857146</v>
      </c>
    </row>
    <row r="23" spans="1:11" ht="114" customHeight="1" x14ac:dyDescent="0.2">
      <c r="A23" s="30">
        <v>5</v>
      </c>
      <c r="B23" s="77">
        <v>2202001</v>
      </c>
      <c r="C23" s="34" t="s">
        <v>347</v>
      </c>
      <c r="D23" s="47" t="s">
        <v>170</v>
      </c>
      <c r="E23" s="79" t="s">
        <v>172</v>
      </c>
      <c r="F23" s="14" t="s">
        <v>173</v>
      </c>
      <c r="G23" s="6" t="s">
        <v>171</v>
      </c>
      <c r="H23" s="6">
        <v>1</v>
      </c>
      <c r="I23" s="22">
        <v>40057</v>
      </c>
      <c r="J23" s="22">
        <v>40359</v>
      </c>
      <c r="K23" s="80">
        <f t="shared" si="0"/>
        <v>43.142857142857146</v>
      </c>
    </row>
    <row r="24" spans="1:11" ht="90" x14ac:dyDescent="0.2">
      <c r="A24" s="30">
        <v>6</v>
      </c>
      <c r="B24" s="81">
        <v>2205100</v>
      </c>
      <c r="C24" s="34" t="s">
        <v>445</v>
      </c>
      <c r="D24" s="82" t="s">
        <v>178</v>
      </c>
      <c r="E24" s="79" t="s">
        <v>177</v>
      </c>
      <c r="F24" s="14" t="s">
        <v>72</v>
      </c>
      <c r="G24" s="35" t="s">
        <v>179</v>
      </c>
      <c r="H24" s="35">
        <v>1</v>
      </c>
      <c r="I24" s="22">
        <v>39965</v>
      </c>
      <c r="J24" s="22">
        <v>40329</v>
      </c>
      <c r="K24" s="80">
        <f t="shared" si="0"/>
        <v>52</v>
      </c>
    </row>
    <row r="25" spans="1:11" ht="38.25" x14ac:dyDescent="0.2">
      <c r="A25" s="349">
        <v>7</v>
      </c>
      <c r="B25" s="325">
        <v>1201100</v>
      </c>
      <c r="C25" s="350" t="s">
        <v>446</v>
      </c>
      <c r="D25" s="353" t="s">
        <v>484</v>
      </c>
      <c r="E25" s="333" t="s">
        <v>189</v>
      </c>
      <c r="F25" s="5" t="s">
        <v>485</v>
      </c>
      <c r="G25" s="2" t="s">
        <v>486</v>
      </c>
      <c r="H25" s="20">
        <v>12</v>
      </c>
      <c r="I25" s="26">
        <v>39995</v>
      </c>
      <c r="J25" s="26">
        <v>40359</v>
      </c>
      <c r="K25" s="80">
        <f t="shared" si="0"/>
        <v>52</v>
      </c>
    </row>
    <row r="26" spans="1:11" ht="76.5" x14ac:dyDescent="0.2">
      <c r="A26" s="349"/>
      <c r="B26" s="325"/>
      <c r="C26" s="350"/>
      <c r="D26" s="353"/>
      <c r="E26" s="333"/>
      <c r="F26" s="5" t="s">
        <v>487</v>
      </c>
      <c r="G26" s="2" t="s">
        <v>190</v>
      </c>
      <c r="H26" s="35">
        <v>1</v>
      </c>
      <c r="I26" s="26">
        <v>39965</v>
      </c>
      <c r="J26" s="26">
        <v>40178</v>
      </c>
      <c r="K26" s="80">
        <f t="shared" si="0"/>
        <v>30.428571428571427</v>
      </c>
    </row>
    <row r="27" spans="1:11" ht="76.5" x14ac:dyDescent="0.2">
      <c r="A27" s="30">
        <v>8</v>
      </c>
      <c r="B27" s="77">
        <v>1201100</v>
      </c>
      <c r="C27" s="29" t="s">
        <v>286</v>
      </c>
      <c r="D27" s="82" t="s">
        <v>450</v>
      </c>
      <c r="E27" s="79" t="s">
        <v>451</v>
      </c>
      <c r="F27" s="14" t="s">
        <v>452</v>
      </c>
      <c r="G27" s="6" t="s">
        <v>453</v>
      </c>
      <c r="H27" s="2">
        <v>8</v>
      </c>
      <c r="I27" s="22">
        <v>40087</v>
      </c>
      <c r="J27" s="22">
        <v>40329</v>
      </c>
      <c r="K27" s="83">
        <f t="shared" si="0"/>
        <v>34.571428571428569</v>
      </c>
    </row>
    <row r="28" spans="1:11" ht="191.25" x14ac:dyDescent="0.2">
      <c r="A28" s="30">
        <v>9</v>
      </c>
      <c r="B28" s="77">
        <v>1201003</v>
      </c>
      <c r="C28" s="34" t="s">
        <v>157</v>
      </c>
      <c r="D28" s="82" t="s">
        <v>457</v>
      </c>
      <c r="E28" s="79" t="s">
        <v>454</v>
      </c>
      <c r="F28" s="14" t="s">
        <v>265</v>
      </c>
      <c r="G28" s="6" t="s">
        <v>302</v>
      </c>
      <c r="H28" s="6">
        <v>2049</v>
      </c>
      <c r="I28" s="22">
        <v>39965</v>
      </c>
      <c r="J28" s="26">
        <v>40329</v>
      </c>
      <c r="K28" s="80">
        <f t="shared" si="0"/>
        <v>52</v>
      </c>
    </row>
    <row r="29" spans="1:11" ht="123.75" x14ac:dyDescent="0.2">
      <c r="A29" s="30">
        <v>10</v>
      </c>
      <c r="B29" s="77">
        <v>1201100</v>
      </c>
      <c r="C29" s="34" t="s">
        <v>492</v>
      </c>
      <c r="D29" s="82" t="s">
        <v>188</v>
      </c>
      <c r="E29" s="79" t="s">
        <v>455</v>
      </c>
      <c r="F29" s="14" t="s">
        <v>456</v>
      </c>
      <c r="G29" s="6" t="s">
        <v>302</v>
      </c>
      <c r="H29" s="6">
        <v>2049</v>
      </c>
      <c r="I29" s="26">
        <v>39965</v>
      </c>
      <c r="J29" s="26">
        <v>40329</v>
      </c>
      <c r="K29" s="80">
        <f>+(J29-I29)/7</f>
        <v>52</v>
      </c>
    </row>
    <row r="30" spans="1:11" ht="30" customHeight="1" x14ac:dyDescent="0.2">
      <c r="A30" s="349">
        <v>11</v>
      </c>
      <c r="B30" s="325">
        <v>1404004</v>
      </c>
      <c r="C30" s="350" t="s">
        <v>493</v>
      </c>
      <c r="D30" s="84" t="s">
        <v>288</v>
      </c>
      <c r="E30" s="335" t="s">
        <v>290</v>
      </c>
      <c r="F30" s="5" t="s">
        <v>291</v>
      </c>
      <c r="G30" s="2" t="s">
        <v>294</v>
      </c>
      <c r="H30" s="2">
        <v>1</v>
      </c>
      <c r="I30" s="23">
        <v>40057</v>
      </c>
      <c r="J30" s="23">
        <v>40359</v>
      </c>
      <c r="K30" s="83">
        <f t="shared" si="0"/>
        <v>43.142857142857146</v>
      </c>
    </row>
    <row r="31" spans="1:11" ht="79.5" customHeight="1" x14ac:dyDescent="0.2">
      <c r="A31" s="349"/>
      <c r="B31" s="325"/>
      <c r="C31" s="350"/>
      <c r="D31" s="44" t="s">
        <v>289</v>
      </c>
      <c r="E31" s="335"/>
      <c r="F31" s="5" t="s">
        <v>292</v>
      </c>
      <c r="G31" s="2" t="s">
        <v>382</v>
      </c>
      <c r="H31" s="2">
        <v>1</v>
      </c>
      <c r="I31" s="23">
        <v>40057</v>
      </c>
      <c r="J31" s="23">
        <v>40086</v>
      </c>
      <c r="K31" s="83">
        <f t="shared" si="0"/>
        <v>4.1428571428571432</v>
      </c>
    </row>
    <row r="32" spans="1:11" ht="32.25" customHeight="1" x14ac:dyDescent="0.2">
      <c r="A32" s="349"/>
      <c r="B32" s="325"/>
      <c r="C32" s="350"/>
      <c r="D32" s="44" t="s">
        <v>287</v>
      </c>
      <c r="E32" s="335"/>
      <c r="F32" s="5" t="s">
        <v>295</v>
      </c>
      <c r="G32" s="2" t="s">
        <v>293</v>
      </c>
      <c r="H32" s="2">
        <v>1</v>
      </c>
      <c r="I32" s="23">
        <v>40057</v>
      </c>
      <c r="J32" s="23">
        <v>40359</v>
      </c>
      <c r="K32" s="83">
        <f t="shared" si="0"/>
        <v>43.142857142857146</v>
      </c>
    </row>
    <row r="33" spans="1:11" ht="165.75" x14ac:dyDescent="0.2">
      <c r="A33" s="30">
        <v>12</v>
      </c>
      <c r="B33" s="77">
        <v>1401004</v>
      </c>
      <c r="C33" s="34" t="s">
        <v>159</v>
      </c>
      <c r="D33" s="85" t="s">
        <v>389</v>
      </c>
      <c r="E33" s="37" t="s">
        <v>390</v>
      </c>
      <c r="F33" s="5" t="s">
        <v>391</v>
      </c>
      <c r="G33" s="2" t="s">
        <v>392</v>
      </c>
      <c r="H33" s="2">
        <v>1</v>
      </c>
      <c r="I33" s="23">
        <v>40179</v>
      </c>
      <c r="J33" s="23">
        <v>40359</v>
      </c>
      <c r="K33" s="83">
        <f t="shared" si="0"/>
        <v>25.714285714285715</v>
      </c>
    </row>
    <row r="34" spans="1:11" ht="140.25" x14ac:dyDescent="0.2">
      <c r="A34" s="30">
        <v>13</v>
      </c>
      <c r="B34" s="77">
        <v>1405001</v>
      </c>
      <c r="C34" s="34" t="s">
        <v>203</v>
      </c>
      <c r="D34" s="44" t="s">
        <v>393</v>
      </c>
      <c r="E34" s="5" t="s">
        <v>394</v>
      </c>
      <c r="F34" s="5" t="s">
        <v>387</v>
      </c>
      <c r="G34" s="2" t="s">
        <v>388</v>
      </c>
      <c r="H34" s="2">
        <v>1</v>
      </c>
      <c r="I34" s="23">
        <v>40057</v>
      </c>
      <c r="J34" s="27">
        <v>40359</v>
      </c>
      <c r="K34" s="83">
        <f t="shared" si="0"/>
        <v>43.142857142857146</v>
      </c>
    </row>
    <row r="35" spans="1:11" ht="129.75" customHeight="1" x14ac:dyDescent="0.2">
      <c r="A35" s="28">
        <v>14</v>
      </c>
      <c r="B35" s="86">
        <v>1404002</v>
      </c>
      <c r="C35" s="34" t="s">
        <v>447</v>
      </c>
      <c r="D35" s="44" t="s">
        <v>393</v>
      </c>
      <c r="E35" s="5" t="s">
        <v>394</v>
      </c>
      <c r="F35" s="5" t="s">
        <v>387</v>
      </c>
      <c r="G35" s="2" t="s">
        <v>388</v>
      </c>
      <c r="H35" s="2">
        <v>1</v>
      </c>
      <c r="I35" s="23">
        <v>40057</v>
      </c>
      <c r="J35" s="27">
        <v>40359</v>
      </c>
      <c r="K35" s="83">
        <f t="shared" si="0"/>
        <v>43.142857142857146</v>
      </c>
    </row>
    <row r="36" spans="1:11" ht="111.75" customHeight="1" x14ac:dyDescent="0.2">
      <c r="A36" s="28">
        <v>15</v>
      </c>
      <c r="B36" s="86">
        <v>1401007</v>
      </c>
      <c r="C36" s="29" t="s">
        <v>310</v>
      </c>
      <c r="D36" s="47" t="s">
        <v>395</v>
      </c>
      <c r="E36" s="14" t="s">
        <v>396</v>
      </c>
      <c r="F36" s="14" t="s">
        <v>397</v>
      </c>
      <c r="G36" s="6" t="s">
        <v>398</v>
      </c>
      <c r="H36" s="2">
        <v>1</v>
      </c>
      <c r="I36" s="23">
        <v>40179</v>
      </c>
      <c r="J36" s="27">
        <v>40359</v>
      </c>
      <c r="K36" s="83">
        <f t="shared" si="0"/>
        <v>25.714285714285715</v>
      </c>
    </row>
    <row r="37" spans="1:11" ht="140.25" x14ac:dyDescent="0.2">
      <c r="A37" s="28">
        <v>16</v>
      </c>
      <c r="B37" s="86">
        <v>1404004</v>
      </c>
      <c r="C37" s="29" t="s">
        <v>311</v>
      </c>
      <c r="D37" s="47" t="s">
        <v>393</v>
      </c>
      <c r="E37" s="14" t="s">
        <v>394</v>
      </c>
      <c r="F37" s="14" t="s">
        <v>387</v>
      </c>
      <c r="G37" s="6" t="s">
        <v>388</v>
      </c>
      <c r="H37" s="2">
        <v>1</v>
      </c>
      <c r="I37" s="23">
        <v>40179</v>
      </c>
      <c r="J37" s="27">
        <v>40359</v>
      </c>
      <c r="K37" s="83">
        <f t="shared" si="0"/>
        <v>25.714285714285715</v>
      </c>
    </row>
    <row r="38" spans="1:11" ht="38.25" customHeight="1" x14ac:dyDescent="0.2">
      <c r="A38" s="323">
        <v>17</v>
      </c>
      <c r="B38" s="360">
        <v>1201100</v>
      </c>
      <c r="C38" s="361" t="s">
        <v>381</v>
      </c>
      <c r="D38" s="353" t="s">
        <v>156</v>
      </c>
      <c r="E38" s="335" t="s">
        <v>320</v>
      </c>
      <c r="F38" s="12" t="s">
        <v>158</v>
      </c>
      <c r="G38" s="7" t="s">
        <v>321</v>
      </c>
      <c r="H38" s="7">
        <v>2</v>
      </c>
      <c r="I38" s="23">
        <v>40046</v>
      </c>
      <c r="J38" s="23">
        <v>40055</v>
      </c>
      <c r="K38" s="78">
        <f t="shared" si="0"/>
        <v>1.2857142857142858</v>
      </c>
    </row>
    <row r="39" spans="1:11" ht="38.25" x14ac:dyDescent="0.2">
      <c r="A39" s="323"/>
      <c r="B39" s="360"/>
      <c r="C39" s="346"/>
      <c r="D39" s="353"/>
      <c r="E39" s="366"/>
      <c r="F39" s="12" t="s">
        <v>322</v>
      </c>
      <c r="G39" s="7" t="s">
        <v>323</v>
      </c>
      <c r="H39" s="7">
        <v>1732</v>
      </c>
      <c r="I39" s="23">
        <v>40046</v>
      </c>
      <c r="J39" s="24">
        <v>40298</v>
      </c>
      <c r="K39" s="87">
        <f t="shared" si="0"/>
        <v>36</v>
      </c>
    </row>
    <row r="40" spans="1:11" ht="89.25" x14ac:dyDescent="0.2">
      <c r="A40" s="354"/>
      <c r="B40" s="356"/>
      <c r="C40" s="346"/>
      <c r="D40" s="353"/>
      <c r="E40" s="366"/>
      <c r="F40" s="13" t="s">
        <v>459</v>
      </c>
      <c r="G40" s="7" t="s">
        <v>323</v>
      </c>
      <c r="H40" s="7">
        <v>1732</v>
      </c>
      <c r="I40" s="23">
        <v>40046</v>
      </c>
      <c r="J40" s="24">
        <v>40410</v>
      </c>
      <c r="K40" s="87">
        <f t="shared" si="0"/>
        <v>52</v>
      </c>
    </row>
    <row r="41" spans="1:11" ht="38.25" customHeight="1" x14ac:dyDescent="0.2">
      <c r="A41" s="323">
        <v>18</v>
      </c>
      <c r="B41" s="360">
        <v>1701011</v>
      </c>
      <c r="C41" s="361" t="s">
        <v>180</v>
      </c>
      <c r="D41" s="353" t="s">
        <v>460</v>
      </c>
      <c r="E41" s="335" t="s">
        <v>222</v>
      </c>
      <c r="F41" s="12" t="s">
        <v>223</v>
      </c>
      <c r="G41" s="7" t="s">
        <v>323</v>
      </c>
      <c r="H41" s="7">
        <v>1732</v>
      </c>
      <c r="I41" s="23">
        <v>40046</v>
      </c>
      <c r="J41" s="24">
        <v>40237</v>
      </c>
      <c r="K41" s="87">
        <f t="shared" si="0"/>
        <v>27.285714285714285</v>
      </c>
    </row>
    <row r="42" spans="1:11" ht="25.5" x14ac:dyDescent="0.2">
      <c r="A42" s="323"/>
      <c r="B42" s="360"/>
      <c r="C42" s="361"/>
      <c r="D42" s="353"/>
      <c r="E42" s="335"/>
      <c r="F42" s="12" t="s">
        <v>224</v>
      </c>
      <c r="G42" s="7" t="s">
        <v>323</v>
      </c>
      <c r="H42" s="7">
        <v>1298</v>
      </c>
      <c r="I42" s="23">
        <v>40046</v>
      </c>
      <c r="J42" s="24">
        <v>40267</v>
      </c>
      <c r="K42" s="87">
        <f t="shared" si="0"/>
        <v>31.571428571428573</v>
      </c>
    </row>
    <row r="43" spans="1:11" ht="38.25" x14ac:dyDescent="0.2">
      <c r="A43" s="354"/>
      <c r="B43" s="356"/>
      <c r="C43" s="361"/>
      <c r="D43" s="353"/>
      <c r="E43" s="335"/>
      <c r="F43" s="12" t="s">
        <v>225</v>
      </c>
      <c r="G43" s="7" t="s">
        <v>323</v>
      </c>
      <c r="H43" s="7">
        <v>434</v>
      </c>
      <c r="I43" s="23">
        <v>40046</v>
      </c>
      <c r="J43" s="24">
        <v>40410</v>
      </c>
      <c r="K43" s="87">
        <f t="shared" si="0"/>
        <v>52</v>
      </c>
    </row>
    <row r="44" spans="1:11" ht="38.25" x14ac:dyDescent="0.2">
      <c r="A44" s="323">
        <v>19</v>
      </c>
      <c r="B44" s="360">
        <v>1701011</v>
      </c>
      <c r="C44" s="330" t="s">
        <v>168</v>
      </c>
      <c r="D44" s="353" t="s">
        <v>227</v>
      </c>
      <c r="E44" s="335" t="s">
        <v>228</v>
      </c>
      <c r="F44" s="12" t="s">
        <v>229</v>
      </c>
      <c r="G44" s="10" t="s">
        <v>323</v>
      </c>
      <c r="H44" s="10">
        <v>6739</v>
      </c>
      <c r="I44" s="23">
        <v>40046</v>
      </c>
      <c r="J44" s="24">
        <v>40147</v>
      </c>
      <c r="K44" s="87">
        <f t="shared" si="0"/>
        <v>14.428571428571429</v>
      </c>
    </row>
    <row r="45" spans="1:11" ht="71.25" customHeight="1" x14ac:dyDescent="0.2">
      <c r="A45" s="354"/>
      <c r="B45" s="356"/>
      <c r="C45" s="346"/>
      <c r="D45" s="353"/>
      <c r="E45" s="335"/>
      <c r="F45" s="12" t="s">
        <v>409</v>
      </c>
      <c r="G45" s="10" t="s">
        <v>323</v>
      </c>
      <c r="H45" s="10">
        <v>6739</v>
      </c>
      <c r="I45" s="23">
        <v>40046</v>
      </c>
      <c r="J45" s="24">
        <v>40268</v>
      </c>
      <c r="K45" s="87">
        <f t="shared" si="0"/>
        <v>31.714285714285715</v>
      </c>
    </row>
    <row r="46" spans="1:11" ht="51" x14ac:dyDescent="0.2">
      <c r="A46" s="354"/>
      <c r="B46" s="356"/>
      <c r="C46" s="346"/>
      <c r="D46" s="353"/>
      <c r="E46" s="335"/>
      <c r="F46" s="12" t="s">
        <v>372</v>
      </c>
      <c r="G46" s="10" t="s">
        <v>373</v>
      </c>
      <c r="H46" s="10">
        <v>1</v>
      </c>
      <c r="I46" s="23">
        <v>40046</v>
      </c>
      <c r="J46" s="24">
        <v>40359</v>
      </c>
      <c r="K46" s="87">
        <f t="shared" si="0"/>
        <v>44.714285714285715</v>
      </c>
    </row>
    <row r="47" spans="1:11" ht="63.75" x14ac:dyDescent="0.2">
      <c r="A47" s="354"/>
      <c r="B47" s="356"/>
      <c r="C47" s="346"/>
      <c r="D47" s="353"/>
      <c r="E47" s="335"/>
      <c r="F47" s="13" t="s">
        <v>374</v>
      </c>
      <c r="G47" s="10" t="s">
        <v>375</v>
      </c>
      <c r="H47" s="40">
        <v>1</v>
      </c>
      <c r="I47" s="23">
        <v>40046</v>
      </c>
      <c r="J47" s="24">
        <v>40359</v>
      </c>
      <c r="K47" s="87">
        <f t="shared" si="0"/>
        <v>44.714285714285715</v>
      </c>
    </row>
    <row r="48" spans="1:11" ht="38.25" x14ac:dyDescent="0.2">
      <c r="A48" s="323">
        <v>20</v>
      </c>
      <c r="B48" s="360">
        <v>1701100</v>
      </c>
      <c r="C48" s="361" t="s">
        <v>241</v>
      </c>
      <c r="D48" s="353" t="s">
        <v>377</v>
      </c>
      <c r="E48" s="335" t="s">
        <v>378</v>
      </c>
      <c r="F48" s="12" t="s">
        <v>379</v>
      </c>
      <c r="G48" s="7" t="s">
        <v>380</v>
      </c>
      <c r="H48" s="7">
        <v>1</v>
      </c>
      <c r="I48" s="23">
        <v>40046</v>
      </c>
      <c r="J48" s="24">
        <v>40055</v>
      </c>
      <c r="K48" s="87">
        <f t="shared" si="0"/>
        <v>1.2857142857142858</v>
      </c>
    </row>
    <row r="49" spans="1:11" ht="51" x14ac:dyDescent="0.2">
      <c r="A49" s="354"/>
      <c r="B49" s="356"/>
      <c r="C49" s="346"/>
      <c r="D49" s="353"/>
      <c r="E49" s="335"/>
      <c r="F49" s="12" t="s">
        <v>250</v>
      </c>
      <c r="G49" s="7" t="s">
        <v>469</v>
      </c>
      <c r="H49" s="7">
        <v>1</v>
      </c>
      <c r="I49" s="23">
        <v>40077</v>
      </c>
      <c r="J49" s="24">
        <v>40359</v>
      </c>
      <c r="K49" s="87">
        <f t="shared" si="0"/>
        <v>40.285714285714285</v>
      </c>
    </row>
    <row r="50" spans="1:11" ht="38.25" customHeight="1" x14ac:dyDescent="0.2">
      <c r="A50" s="354"/>
      <c r="B50" s="356"/>
      <c r="C50" s="346"/>
      <c r="D50" s="353"/>
      <c r="E50" s="335"/>
      <c r="F50" s="12" t="s">
        <v>470</v>
      </c>
      <c r="G50" s="7" t="s">
        <v>469</v>
      </c>
      <c r="H50" s="7">
        <v>1</v>
      </c>
      <c r="I50" s="23">
        <v>40046</v>
      </c>
      <c r="J50" s="24">
        <v>40055</v>
      </c>
      <c r="K50" s="87">
        <f t="shared" si="0"/>
        <v>1.2857142857142858</v>
      </c>
    </row>
    <row r="51" spans="1:11" ht="38.25" x14ac:dyDescent="0.2">
      <c r="A51" s="354"/>
      <c r="B51" s="356"/>
      <c r="C51" s="346"/>
      <c r="D51" s="353"/>
      <c r="E51" s="335"/>
      <c r="F51" s="13" t="s">
        <v>471</v>
      </c>
      <c r="G51" s="7" t="s">
        <v>469</v>
      </c>
      <c r="H51" s="7">
        <v>1</v>
      </c>
      <c r="I51" s="23">
        <v>40057</v>
      </c>
      <c r="J51" s="24">
        <v>40067</v>
      </c>
      <c r="K51" s="87">
        <f t="shared" si="0"/>
        <v>1.4285714285714286</v>
      </c>
    </row>
    <row r="52" spans="1:11" ht="51" customHeight="1" x14ac:dyDescent="0.2">
      <c r="A52" s="354"/>
      <c r="B52" s="356"/>
      <c r="C52" s="346"/>
      <c r="D52" s="353"/>
      <c r="E52" s="335"/>
      <c r="F52" s="13" t="s">
        <v>472</v>
      </c>
      <c r="G52" s="9" t="s">
        <v>376</v>
      </c>
      <c r="H52" s="9">
        <v>1</v>
      </c>
      <c r="I52" s="23">
        <v>40070</v>
      </c>
      <c r="J52" s="24">
        <v>40074</v>
      </c>
      <c r="K52" s="87">
        <f t="shared" si="0"/>
        <v>0.5714285714285714</v>
      </c>
    </row>
    <row r="53" spans="1:11" ht="38.25" x14ac:dyDescent="0.2">
      <c r="A53" s="354"/>
      <c r="B53" s="356"/>
      <c r="C53" s="346"/>
      <c r="D53" s="353"/>
      <c r="E53" s="335"/>
      <c r="F53" s="13" t="s">
        <v>473</v>
      </c>
      <c r="G53" s="7" t="s">
        <v>469</v>
      </c>
      <c r="H53" s="7">
        <v>1</v>
      </c>
      <c r="I53" s="23">
        <v>40077</v>
      </c>
      <c r="J53" s="24">
        <v>40359</v>
      </c>
      <c r="K53" s="87">
        <f t="shared" si="0"/>
        <v>40.285714285714285</v>
      </c>
    </row>
    <row r="54" spans="1:11" ht="51" customHeight="1" x14ac:dyDescent="0.2">
      <c r="A54" s="323">
        <v>21</v>
      </c>
      <c r="B54" s="360">
        <v>1701011</v>
      </c>
      <c r="C54" s="365" t="s">
        <v>196</v>
      </c>
      <c r="D54" s="353" t="s">
        <v>474</v>
      </c>
      <c r="E54" s="353" t="s">
        <v>475</v>
      </c>
      <c r="F54" s="13" t="s">
        <v>476</v>
      </c>
      <c r="G54" s="9" t="s">
        <v>477</v>
      </c>
      <c r="H54" s="9">
        <v>3</v>
      </c>
      <c r="I54" s="23">
        <v>40046</v>
      </c>
      <c r="J54" s="24">
        <v>40071</v>
      </c>
      <c r="K54" s="87">
        <f t="shared" si="0"/>
        <v>3.5714285714285716</v>
      </c>
    </row>
    <row r="55" spans="1:11" ht="25.5" x14ac:dyDescent="0.2">
      <c r="A55" s="354"/>
      <c r="B55" s="356"/>
      <c r="C55" s="346"/>
      <c r="D55" s="351"/>
      <c r="E55" s="351"/>
      <c r="F55" s="12" t="s">
        <v>359</v>
      </c>
      <c r="G55" s="9" t="s">
        <v>352</v>
      </c>
      <c r="H55" s="7">
        <v>1</v>
      </c>
      <c r="I55" s="23">
        <v>40046</v>
      </c>
      <c r="J55" s="24">
        <v>40177</v>
      </c>
      <c r="K55" s="87">
        <f t="shared" si="0"/>
        <v>18.714285714285715</v>
      </c>
    </row>
    <row r="56" spans="1:11" ht="38.25" x14ac:dyDescent="0.2">
      <c r="A56" s="354"/>
      <c r="B56" s="356"/>
      <c r="C56" s="346"/>
      <c r="D56" s="351"/>
      <c r="E56" s="351"/>
      <c r="F56" s="12" t="s">
        <v>361</v>
      </c>
      <c r="G56" s="9" t="s">
        <v>360</v>
      </c>
      <c r="H56" s="7">
        <v>1</v>
      </c>
      <c r="I56" s="23">
        <v>40046</v>
      </c>
      <c r="J56" s="24">
        <v>40359</v>
      </c>
      <c r="K56" s="87">
        <f t="shared" si="0"/>
        <v>44.714285714285715</v>
      </c>
    </row>
    <row r="57" spans="1:11" ht="38.25" x14ac:dyDescent="0.2">
      <c r="A57" s="354"/>
      <c r="B57" s="356"/>
      <c r="C57" s="346"/>
      <c r="D57" s="351"/>
      <c r="E57" s="351"/>
      <c r="F57" s="12" t="s">
        <v>362</v>
      </c>
      <c r="G57" s="7" t="s">
        <v>169</v>
      </c>
      <c r="H57" s="7">
        <v>1</v>
      </c>
      <c r="I57" s="23">
        <v>40046</v>
      </c>
      <c r="J57" s="24">
        <v>40359</v>
      </c>
      <c r="K57" s="87">
        <f t="shared" si="0"/>
        <v>44.714285714285715</v>
      </c>
    </row>
    <row r="58" spans="1:11" ht="63.75" x14ac:dyDescent="0.2">
      <c r="A58" s="354"/>
      <c r="B58" s="356"/>
      <c r="C58" s="346"/>
      <c r="D58" s="351"/>
      <c r="E58" s="351"/>
      <c r="F58" s="13" t="s">
        <v>181</v>
      </c>
      <c r="G58" s="9" t="s">
        <v>376</v>
      </c>
      <c r="H58" s="9">
        <v>1</v>
      </c>
      <c r="I58" s="23">
        <v>40046</v>
      </c>
      <c r="J58" s="24">
        <v>40055</v>
      </c>
      <c r="K58" s="87">
        <f t="shared" si="0"/>
        <v>1.2857142857142858</v>
      </c>
    </row>
    <row r="59" spans="1:11" ht="25.5" x14ac:dyDescent="0.2">
      <c r="A59" s="323">
        <v>22</v>
      </c>
      <c r="B59" s="360">
        <v>1701003</v>
      </c>
      <c r="C59" s="361" t="s">
        <v>151</v>
      </c>
      <c r="D59" s="353" t="s">
        <v>363</v>
      </c>
      <c r="E59" s="335" t="s">
        <v>364</v>
      </c>
      <c r="F59" s="12" t="s">
        <v>365</v>
      </c>
      <c r="G59" s="9" t="s">
        <v>360</v>
      </c>
      <c r="H59" s="7">
        <v>1</v>
      </c>
      <c r="I59" s="23">
        <v>40046</v>
      </c>
      <c r="J59" s="24">
        <v>40117</v>
      </c>
      <c r="K59" s="87">
        <f t="shared" si="0"/>
        <v>10.142857142857142</v>
      </c>
    </row>
    <row r="60" spans="1:11" ht="38.25" customHeight="1" x14ac:dyDescent="0.2">
      <c r="A60" s="354"/>
      <c r="B60" s="356"/>
      <c r="C60" s="346"/>
      <c r="D60" s="353"/>
      <c r="E60" s="335"/>
      <c r="F60" s="12" t="s">
        <v>366</v>
      </c>
      <c r="G60" s="7" t="s">
        <v>376</v>
      </c>
      <c r="H60" s="7">
        <v>1</v>
      </c>
      <c r="I60" s="23">
        <v>40120</v>
      </c>
      <c r="J60" s="24">
        <v>40132</v>
      </c>
      <c r="K60" s="87">
        <f t="shared" si="0"/>
        <v>1.7142857142857142</v>
      </c>
    </row>
    <row r="61" spans="1:11" ht="38.25" x14ac:dyDescent="0.2">
      <c r="A61" s="354"/>
      <c r="B61" s="356"/>
      <c r="C61" s="346"/>
      <c r="D61" s="353"/>
      <c r="E61" s="335"/>
      <c r="F61" s="12" t="s">
        <v>367</v>
      </c>
      <c r="G61" s="7" t="s">
        <v>368</v>
      </c>
      <c r="H61" s="18">
        <v>1</v>
      </c>
      <c r="I61" s="23">
        <v>40134</v>
      </c>
      <c r="J61" s="24">
        <v>40147</v>
      </c>
      <c r="K61" s="87">
        <f t="shared" si="0"/>
        <v>1.8571428571428572</v>
      </c>
    </row>
    <row r="62" spans="1:11" ht="38.25" x14ac:dyDescent="0.2">
      <c r="A62" s="354"/>
      <c r="B62" s="356"/>
      <c r="C62" s="346"/>
      <c r="D62" s="353"/>
      <c r="E62" s="335"/>
      <c r="F62" s="13" t="s">
        <v>369</v>
      </c>
      <c r="G62" s="7" t="s">
        <v>376</v>
      </c>
      <c r="H62" s="7">
        <v>1</v>
      </c>
      <c r="I62" s="23">
        <v>40148</v>
      </c>
      <c r="J62" s="24">
        <v>40162</v>
      </c>
      <c r="K62" s="87">
        <f t="shared" si="0"/>
        <v>2</v>
      </c>
    </row>
    <row r="63" spans="1:11" ht="38.25" customHeight="1" x14ac:dyDescent="0.2">
      <c r="A63" s="354"/>
      <c r="B63" s="356"/>
      <c r="C63" s="346"/>
      <c r="D63" s="353"/>
      <c r="E63" s="335"/>
      <c r="F63" s="13" t="s">
        <v>370</v>
      </c>
      <c r="G63" s="7" t="s">
        <v>376</v>
      </c>
      <c r="H63" s="7">
        <v>1</v>
      </c>
      <c r="I63" s="23">
        <v>40163</v>
      </c>
      <c r="J63" s="24">
        <v>40177</v>
      </c>
      <c r="K63" s="87">
        <f t="shared" si="0"/>
        <v>2</v>
      </c>
    </row>
    <row r="64" spans="1:11" ht="27.75" customHeight="1" x14ac:dyDescent="0.2">
      <c r="A64" s="354"/>
      <c r="B64" s="356"/>
      <c r="C64" s="346"/>
      <c r="D64" s="353"/>
      <c r="E64" s="335"/>
      <c r="F64" s="13" t="s">
        <v>371</v>
      </c>
      <c r="G64" s="7" t="s">
        <v>368</v>
      </c>
      <c r="H64" s="18">
        <v>1</v>
      </c>
      <c r="I64" s="23">
        <v>40182</v>
      </c>
      <c r="J64" s="24">
        <v>40390</v>
      </c>
      <c r="K64" s="87">
        <f t="shared" si="0"/>
        <v>29.714285714285715</v>
      </c>
    </row>
    <row r="65" spans="1:11" ht="138" customHeight="1" x14ac:dyDescent="0.2">
      <c r="A65" s="323">
        <v>23</v>
      </c>
      <c r="B65" s="360">
        <v>1701011</v>
      </c>
      <c r="C65" s="330" t="s">
        <v>160</v>
      </c>
      <c r="D65" s="351" t="s">
        <v>504</v>
      </c>
      <c r="E65" s="363" t="s">
        <v>505</v>
      </c>
      <c r="F65" s="12" t="s">
        <v>206</v>
      </c>
      <c r="G65" s="8" t="s">
        <v>207</v>
      </c>
      <c r="H65" s="19">
        <v>0</v>
      </c>
      <c r="I65" s="24">
        <v>0</v>
      </c>
      <c r="J65" s="24">
        <v>0</v>
      </c>
      <c r="K65" s="87">
        <v>0</v>
      </c>
    </row>
    <row r="66" spans="1:11" ht="95.25" customHeight="1" x14ac:dyDescent="0.2">
      <c r="A66" s="354"/>
      <c r="B66" s="356"/>
      <c r="C66" s="346"/>
      <c r="D66" s="351"/>
      <c r="E66" s="363"/>
      <c r="F66" s="12" t="s">
        <v>353</v>
      </c>
      <c r="G66" s="7" t="s">
        <v>360</v>
      </c>
      <c r="H66" s="7">
        <v>1</v>
      </c>
      <c r="I66" s="23">
        <v>40046</v>
      </c>
      <c r="J66" s="24">
        <v>40071</v>
      </c>
      <c r="K66" s="87">
        <f t="shared" si="0"/>
        <v>3.5714285714285716</v>
      </c>
    </row>
    <row r="67" spans="1:11" ht="38.25" customHeight="1" x14ac:dyDescent="0.2">
      <c r="A67" s="354"/>
      <c r="B67" s="356"/>
      <c r="C67" s="346"/>
      <c r="D67" s="351"/>
      <c r="E67" s="363"/>
      <c r="F67" s="13" t="s">
        <v>208</v>
      </c>
      <c r="G67" s="9" t="s">
        <v>209</v>
      </c>
      <c r="H67" s="9">
        <v>3</v>
      </c>
      <c r="I67" s="23">
        <v>40026</v>
      </c>
      <c r="J67" s="24">
        <v>40055</v>
      </c>
      <c r="K67" s="87">
        <f t="shared" si="0"/>
        <v>4.1428571428571432</v>
      </c>
    </row>
    <row r="68" spans="1:11" ht="25.5" x14ac:dyDescent="0.2">
      <c r="A68" s="354"/>
      <c r="B68" s="356"/>
      <c r="C68" s="346"/>
      <c r="D68" s="351"/>
      <c r="E68" s="363"/>
      <c r="F68" s="12" t="s">
        <v>354</v>
      </c>
      <c r="G68" s="7" t="s">
        <v>211</v>
      </c>
      <c r="H68" s="7">
        <v>6</v>
      </c>
      <c r="I68" s="23">
        <v>40046</v>
      </c>
      <c r="J68" s="24">
        <v>40178</v>
      </c>
      <c r="K68" s="87">
        <f t="shared" si="0"/>
        <v>18.857142857142858</v>
      </c>
    </row>
    <row r="69" spans="1:11" ht="63.75" x14ac:dyDescent="0.2">
      <c r="A69" s="323">
        <v>24</v>
      </c>
      <c r="B69" s="360">
        <v>1701011</v>
      </c>
      <c r="C69" s="361" t="s">
        <v>238</v>
      </c>
      <c r="D69" s="351" t="s">
        <v>504</v>
      </c>
      <c r="E69" s="363" t="s">
        <v>212</v>
      </c>
      <c r="F69" s="12" t="s">
        <v>213</v>
      </c>
      <c r="G69" s="7" t="s">
        <v>214</v>
      </c>
      <c r="H69" s="7">
        <v>2</v>
      </c>
      <c r="I69" s="23">
        <v>40046</v>
      </c>
      <c r="J69" s="24">
        <v>40055</v>
      </c>
      <c r="K69" s="87">
        <f t="shared" si="0"/>
        <v>1.2857142857142858</v>
      </c>
    </row>
    <row r="70" spans="1:11" ht="89.25" x14ac:dyDescent="0.2">
      <c r="A70" s="354"/>
      <c r="B70" s="356"/>
      <c r="C70" s="346"/>
      <c r="D70" s="351"/>
      <c r="E70" s="363"/>
      <c r="F70" s="12" t="s">
        <v>215</v>
      </c>
      <c r="G70" s="7" t="s">
        <v>214</v>
      </c>
      <c r="H70" s="7">
        <v>2</v>
      </c>
      <c r="I70" s="23">
        <v>40057</v>
      </c>
      <c r="J70" s="24">
        <v>40086</v>
      </c>
      <c r="K70" s="87">
        <f t="shared" si="0"/>
        <v>4.1428571428571432</v>
      </c>
    </row>
    <row r="71" spans="1:11" ht="51" x14ac:dyDescent="0.2">
      <c r="A71" s="354"/>
      <c r="B71" s="356"/>
      <c r="C71" s="346"/>
      <c r="D71" s="351"/>
      <c r="E71" s="363"/>
      <c r="F71" s="12" t="s">
        <v>216</v>
      </c>
      <c r="G71" s="7" t="s">
        <v>214</v>
      </c>
      <c r="H71" s="7">
        <v>2</v>
      </c>
      <c r="I71" s="23">
        <v>40087</v>
      </c>
      <c r="J71" s="24">
        <v>40147</v>
      </c>
      <c r="K71" s="87">
        <f t="shared" si="0"/>
        <v>8.5714285714285712</v>
      </c>
    </row>
    <row r="72" spans="1:11" ht="89.25" x14ac:dyDescent="0.2">
      <c r="A72" s="354"/>
      <c r="B72" s="356"/>
      <c r="C72" s="346"/>
      <c r="D72" s="351"/>
      <c r="E72" s="363"/>
      <c r="F72" s="12" t="s">
        <v>73</v>
      </c>
      <c r="G72" s="8" t="s">
        <v>207</v>
      </c>
      <c r="H72" s="19">
        <v>0</v>
      </c>
      <c r="I72" s="24">
        <v>0</v>
      </c>
      <c r="J72" s="24">
        <v>0</v>
      </c>
      <c r="K72" s="87">
        <v>0</v>
      </c>
    </row>
    <row r="73" spans="1:11" ht="25.5" x14ac:dyDescent="0.2">
      <c r="A73" s="354"/>
      <c r="B73" s="356"/>
      <c r="C73" s="346"/>
      <c r="D73" s="351"/>
      <c r="E73" s="363"/>
      <c r="F73" s="12" t="s">
        <v>210</v>
      </c>
      <c r="G73" s="7" t="s">
        <v>211</v>
      </c>
      <c r="H73" s="7">
        <v>6</v>
      </c>
      <c r="I73" s="23">
        <v>40046</v>
      </c>
      <c r="J73" s="24">
        <v>40178</v>
      </c>
      <c r="K73" s="87">
        <f t="shared" si="0"/>
        <v>18.857142857142858</v>
      </c>
    </row>
    <row r="74" spans="1:11" ht="38.25" x14ac:dyDescent="0.2">
      <c r="A74" s="323">
        <v>25</v>
      </c>
      <c r="B74" s="360">
        <v>1701011</v>
      </c>
      <c r="C74" s="361" t="s">
        <v>239</v>
      </c>
      <c r="D74" s="364" t="s">
        <v>464</v>
      </c>
      <c r="E74" s="363" t="s">
        <v>234</v>
      </c>
      <c r="F74" s="12" t="s">
        <v>235</v>
      </c>
      <c r="G74" s="41" t="s">
        <v>207</v>
      </c>
      <c r="H74" s="19">
        <v>0</v>
      </c>
      <c r="I74" s="24">
        <v>0</v>
      </c>
      <c r="J74" s="24">
        <v>0</v>
      </c>
      <c r="K74" s="87">
        <v>0</v>
      </c>
    </row>
    <row r="75" spans="1:11" ht="38.25" x14ac:dyDescent="0.2">
      <c r="A75" s="354"/>
      <c r="B75" s="356"/>
      <c r="C75" s="346"/>
      <c r="D75" s="364"/>
      <c r="E75" s="363"/>
      <c r="F75" s="12" t="s">
        <v>74</v>
      </c>
      <c r="G75" s="7" t="s">
        <v>236</v>
      </c>
      <c r="H75" s="7">
        <v>1</v>
      </c>
      <c r="I75" s="88">
        <v>40046</v>
      </c>
      <c r="J75" s="24">
        <v>40055</v>
      </c>
      <c r="K75" s="87">
        <f t="shared" si="0"/>
        <v>1.2857142857142858</v>
      </c>
    </row>
    <row r="76" spans="1:11" ht="63.75" x14ac:dyDescent="0.2">
      <c r="A76" s="354"/>
      <c r="B76" s="356"/>
      <c r="C76" s="346"/>
      <c r="D76" s="364"/>
      <c r="E76" s="363"/>
      <c r="F76" s="12" t="s">
        <v>75</v>
      </c>
      <c r="G76" s="7" t="s">
        <v>226</v>
      </c>
      <c r="H76" s="7">
        <v>1</v>
      </c>
      <c r="I76" s="88">
        <v>40046</v>
      </c>
      <c r="J76" s="23">
        <v>40046</v>
      </c>
      <c r="K76" s="87">
        <f t="shared" si="0"/>
        <v>0</v>
      </c>
    </row>
    <row r="77" spans="1:11" ht="63.75" x14ac:dyDescent="0.2">
      <c r="A77" s="354"/>
      <c r="B77" s="356"/>
      <c r="C77" s="346"/>
      <c r="D77" s="364"/>
      <c r="E77" s="363"/>
      <c r="F77" s="13" t="s">
        <v>237</v>
      </c>
      <c r="G77" s="9" t="s">
        <v>477</v>
      </c>
      <c r="H77" s="9">
        <v>3848</v>
      </c>
      <c r="I77" s="89">
        <v>40046</v>
      </c>
      <c r="J77" s="24">
        <v>40359</v>
      </c>
      <c r="K77" s="87">
        <f t="shared" si="0"/>
        <v>44.714285714285715</v>
      </c>
    </row>
    <row r="78" spans="1:11" ht="43.5" customHeight="1" x14ac:dyDescent="0.2">
      <c r="A78" s="323">
        <v>26</v>
      </c>
      <c r="B78" s="360">
        <v>1903007</v>
      </c>
      <c r="C78" s="361" t="s">
        <v>410</v>
      </c>
      <c r="D78" s="351" t="s">
        <v>260</v>
      </c>
      <c r="E78" s="338" t="s">
        <v>261</v>
      </c>
      <c r="F78" s="14" t="s">
        <v>262</v>
      </c>
      <c r="G78" s="6" t="s">
        <v>297</v>
      </c>
      <c r="H78" s="6">
        <v>1</v>
      </c>
      <c r="I78" s="22">
        <v>40118</v>
      </c>
      <c r="J78" s="22">
        <v>40147</v>
      </c>
      <c r="K78" s="80">
        <f t="shared" si="0"/>
        <v>4.1428571428571432</v>
      </c>
    </row>
    <row r="79" spans="1:11" ht="45" customHeight="1" x14ac:dyDescent="0.2">
      <c r="A79" s="323"/>
      <c r="B79" s="360"/>
      <c r="C79" s="346"/>
      <c r="D79" s="351"/>
      <c r="E79" s="338"/>
      <c r="F79" s="14" t="s">
        <v>263</v>
      </c>
      <c r="G79" s="6" t="s">
        <v>298</v>
      </c>
      <c r="H79" s="6">
        <v>7</v>
      </c>
      <c r="I79" s="22">
        <v>40118</v>
      </c>
      <c r="J79" s="22">
        <v>40147</v>
      </c>
      <c r="K79" s="80">
        <f t="shared" ref="K79:K99" si="1">+(J79-I79)/7</f>
        <v>4.1428571428571432</v>
      </c>
    </row>
    <row r="80" spans="1:11" ht="33" customHeight="1" x14ac:dyDescent="0.2">
      <c r="A80" s="354"/>
      <c r="B80" s="356"/>
      <c r="C80" s="346"/>
      <c r="D80" s="351"/>
      <c r="E80" s="338"/>
      <c r="F80" s="14" t="s">
        <v>264</v>
      </c>
      <c r="G80" s="6" t="s">
        <v>296</v>
      </c>
      <c r="H80" s="6">
        <v>7</v>
      </c>
      <c r="I80" s="22">
        <v>40179</v>
      </c>
      <c r="J80" s="22">
        <v>40543</v>
      </c>
      <c r="K80" s="80">
        <f t="shared" si="1"/>
        <v>52</v>
      </c>
    </row>
    <row r="81" spans="1:11" ht="38.25" customHeight="1" x14ac:dyDescent="0.2">
      <c r="A81" s="323">
        <v>27</v>
      </c>
      <c r="B81" s="360">
        <v>1501100</v>
      </c>
      <c r="C81" s="361" t="s">
        <v>468</v>
      </c>
      <c r="D81" s="353" t="s">
        <v>319</v>
      </c>
      <c r="E81" s="335" t="s">
        <v>351</v>
      </c>
      <c r="F81" s="36" t="s">
        <v>312</v>
      </c>
      <c r="G81" s="2" t="s">
        <v>355</v>
      </c>
      <c r="H81" s="6">
        <v>7</v>
      </c>
      <c r="I81" s="25">
        <v>40057</v>
      </c>
      <c r="J81" s="25">
        <v>40071</v>
      </c>
      <c r="K81" s="80">
        <f t="shared" si="1"/>
        <v>2</v>
      </c>
    </row>
    <row r="82" spans="1:11" ht="38.25" x14ac:dyDescent="0.2">
      <c r="A82" s="354"/>
      <c r="B82" s="356"/>
      <c r="C82" s="346"/>
      <c r="D82" s="353"/>
      <c r="E82" s="335"/>
      <c r="F82" s="5" t="s">
        <v>191</v>
      </c>
      <c r="G82" s="2" t="s">
        <v>193</v>
      </c>
      <c r="H82" s="6">
        <v>7</v>
      </c>
      <c r="I82" s="25">
        <v>40087</v>
      </c>
      <c r="J82" s="25">
        <v>40162</v>
      </c>
      <c r="K82" s="80">
        <f t="shared" si="1"/>
        <v>10.714285714285714</v>
      </c>
    </row>
    <row r="83" spans="1:11" ht="51" x14ac:dyDescent="0.2">
      <c r="A83" s="354"/>
      <c r="B83" s="356"/>
      <c r="C83" s="346"/>
      <c r="D83" s="353"/>
      <c r="E83" s="335"/>
      <c r="F83" s="36" t="s">
        <v>192</v>
      </c>
      <c r="G83" s="2" t="s">
        <v>194</v>
      </c>
      <c r="H83" s="6">
        <v>7</v>
      </c>
      <c r="I83" s="22">
        <v>39995</v>
      </c>
      <c r="J83" s="25">
        <v>40162</v>
      </c>
      <c r="K83" s="80">
        <f t="shared" si="1"/>
        <v>23.857142857142858</v>
      </c>
    </row>
    <row r="84" spans="1:11" ht="78.75" customHeight="1" x14ac:dyDescent="0.2">
      <c r="A84" s="28">
        <v>28</v>
      </c>
      <c r="B84" s="86">
        <v>1201100</v>
      </c>
      <c r="C84" s="38" t="s">
        <v>400</v>
      </c>
      <c r="D84" s="47" t="s">
        <v>406</v>
      </c>
      <c r="E84" s="14" t="s">
        <v>407</v>
      </c>
      <c r="F84" s="14" t="s">
        <v>408</v>
      </c>
      <c r="G84" s="35" t="s">
        <v>251</v>
      </c>
      <c r="H84" s="35">
        <v>1</v>
      </c>
      <c r="I84" s="22">
        <v>39995</v>
      </c>
      <c r="J84" s="25">
        <v>40359</v>
      </c>
      <c r="K84" s="80">
        <f t="shared" si="1"/>
        <v>52</v>
      </c>
    </row>
    <row r="85" spans="1:11" ht="25.5" x14ac:dyDescent="0.2">
      <c r="A85" s="323">
        <v>29</v>
      </c>
      <c r="B85" s="360">
        <v>1201100</v>
      </c>
      <c r="C85" s="361" t="s">
        <v>149</v>
      </c>
      <c r="D85" s="353" t="s">
        <v>195</v>
      </c>
      <c r="E85" s="335" t="s">
        <v>325</v>
      </c>
      <c r="F85" s="5" t="s">
        <v>326</v>
      </c>
      <c r="G85" s="2" t="s">
        <v>184</v>
      </c>
      <c r="H85" s="6">
        <v>1</v>
      </c>
      <c r="I85" s="25">
        <v>40087</v>
      </c>
      <c r="J85" s="25">
        <v>40116</v>
      </c>
      <c r="K85" s="83">
        <f t="shared" si="1"/>
        <v>4.1428571428571432</v>
      </c>
    </row>
    <row r="86" spans="1:11" ht="38.25" x14ac:dyDescent="0.2">
      <c r="A86" s="323"/>
      <c r="B86" s="360"/>
      <c r="C86" s="361"/>
      <c r="D86" s="353"/>
      <c r="E86" s="335"/>
      <c r="F86" s="5" t="s">
        <v>327</v>
      </c>
      <c r="G86" s="6" t="s">
        <v>187</v>
      </c>
      <c r="H86" s="6">
        <v>1</v>
      </c>
      <c r="I86" s="25">
        <v>40118</v>
      </c>
      <c r="J86" s="25">
        <v>40131</v>
      </c>
      <c r="K86" s="80">
        <f t="shared" si="1"/>
        <v>1.8571428571428572</v>
      </c>
    </row>
    <row r="87" spans="1:11" ht="38.25" x14ac:dyDescent="0.2">
      <c r="A87" s="323"/>
      <c r="B87" s="360"/>
      <c r="C87" s="361"/>
      <c r="D87" s="353"/>
      <c r="E87" s="335"/>
      <c r="F87" s="5" t="s">
        <v>182</v>
      </c>
      <c r="G87" s="2" t="s">
        <v>186</v>
      </c>
      <c r="H87" s="6">
        <v>1</v>
      </c>
      <c r="I87" s="25">
        <v>40132</v>
      </c>
      <c r="J87" s="25">
        <v>40147</v>
      </c>
      <c r="K87" s="80">
        <f t="shared" si="1"/>
        <v>2.1428571428571428</v>
      </c>
    </row>
    <row r="88" spans="1:11" ht="38.25" customHeight="1" x14ac:dyDescent="0.2">
      <c r="A88" s="354"/>
      <c r="B88" s="356"/>
      <c r="C88" s="362"/>
      <c r="D88" s="353"/>
      <c r="E88" s="335"/>
      <c r="F88" s="5" t="s">
        <v>183</v>
      </c>
      <c r="G88" s="2" t="s">
        <v>185</v>
      </c>
      <c r="H88" s="35">
        <v>1</v>
      </c>
      <c r="I88" s="25">
        <v>40179</v>
      </c>
      <c r="J88" s="25">
        <v>40359</v>
      </c>
      <c r="K88" s="80">
        <f t="shared" si="1"/>
        <v>25.714285714285715</v>
      </c>
    </row>
    <row r="89" spans="1:11" ht="31.5" customHeight="1" x14ac:dyDescent="0.2">
      <c r="A89" s="323">
        <v>30</v>
      </c>
      <c r="B89" s="360">
        <v>1601100</v>
      </c>
      <c r="C89" s="330" t="s">
        <v>76</v>
      </c>
      <c r="D89" s="351" t="s">
        <v>383</v>
      </c>
      <c r="E89" s="352" t="s">
        <v>384</v>
      </c>
      <c r="F89" s="14" t="s">
        <v>356</v>
      </c>
      <c r="G89" s="6" t="s">
        <v>385</v>
      </c>
      <c r="H89" s="6">
        <v>1</v>
      </c>
      <c r="I89" s="25">
        <v>40049</v>
      </c>
      <c r="J89" s="25">
        <v>40053</v>
      </c>
      <c r="K89" s="80">
        <f t="shared" si="1"/>
        <v>0.5714285714285714</v>
      </c>
    </row>
    <row r="90" spans="1:11" ht="38.25" x14ac:dyDescent="0.2">
      <c r="A90" s="323"/>
      <c r="B90" s="360"/>
      <c r="C90" s="346"/>
      <c r="D90" s="351"/>
      <c r="E90" s="352"/>
      <c r="F90" s="14" t="s">
        <v>357</v>
      </c>
      <c r="G90" s="6" t="s">
        <v>386</v>
      </c>
      <c r="H90" s="6">
        <v>4</v>
      </c>
      <c r="I90" s="25">
        <v>40049</v>
      </c>
      <c r="J90" s="25">
        <v>40053</v>
      </c>
      <c r="K90" s="80">
        <f t="shared" si="1"/>
        <v>0.5714285714285714</v>
      </c>
    </row>
    <row r="91" spans="1:11" ht="32.25" customHeight="1" x14ac:dyDescent="0.2">
      <c r="A91" s="323"/>
      <c r="B91" s="360"/>
      <c r="C91" s="346"/>
      <c r="D91" s="351"/>
      <c r="E91" s="352"/>
      <c r="F91" s="14" t="s">
        <v>358</v>
      </c>
      <c r="G91" s="6" t="s">
        <v>385</v>
      </c>
      <c r="H91" s="6">
        <v>1</v>
      </c>
      <c r="I91" s="25">
        <v>40056</v>
      </c>
      <c r="J91" s="25">
        <v>40178</v>
      </c>
      <c r="K91" s="80">
        <f t="shared" si="1"/>
        <v>17.428571428571427</v>
      </c>
    </row>
    <row r="92" spans="1:11" ht="36.75" customHeight="1" x14ac:dyDescent="0.2">
      <c r="A92" s="323"/>
      <c r="B92" s="360"/>
      <c r="C92" s="346"/>
      <c r="D92" s="351"/>
      <c r="E92" s="352"/>
      <c r="F92" s="5" t="s">
        <v>252</v>
      </c>
      <c r="G92" s="6" t="s">
        <v>368</v>
      </c>
      <c r="H92" s="35">
        <v>1</v>
      </c>
      <c r="I92" s="25">
        <v>40162</v>
      </c>
      <c r="J92" s="25">
        <v>40359</v>
      </c>
      <c r="K92" s="80">
        <f t="shared" si="1"/>
        <v>28.142857142857142</v>
      </c>
    </row>
    <row r="93" spans="1:11" ht="63.75" x14ac:dyDescent="0.2">
      <c r="A93" s="28">
        <v>31</v>
      </c>
      <c r="B93" s="86">
        <v>1201100</v>
      </c>
      <c r="C93" s="38" t="s">
        <v>150</v>
      </c>
      <c r="D93" s="47" t="s">
        <v>439</v>
      </c>
      <c r="E93" s="14" t="s">
        <v>301</v>
      </c>
      <c r="F93" s="14" t="s">
        <v>302</v>
      </c>
      <c r="G93" s="6" t="s">
        <v>303</v>
      </c>
      <c r="H93" s="6">
        <v>10</v>
      </c>
      <c r="I93" s="22">
        <v>40057</v>
      </c>
      <c r="J93" s="25">
        <v>40359</v>
      </c>
      <c r="K93" s="80">
        <f t="shared" si="1"/>
        <v>43.142857142857146</v>
      </c>
    </row>
    <row r="94" spans="1:11" ht="85.5" customHeight="1" x14ac:dyDescent="0.2">
      <c r="A94" s="28">
        <v>32</v>
      </c>
      <c r="B94" s="86">
        <v>1801001</v>
      </c>
      <c r="C94" s="38" t="s">
        <v>152</v>
      </c>
      <c r="D94" s="47" t="s">
        <v>309</v>
      </c>
      <c r="E94" s="79" t="s">
        <v>441</v>
      </c>
      <c r="F94" s="14" t="s">
        <v>483</v>
      </c>
      <c r="G94" s="6" t="s">
        <v>299</v>
      </c>
      <c r="H94" s="6">
        <v>1</v>
      </c>
      <c r="I94" s="22">
        <v>40087</v>
      </c>
      <c r="J94" s="22">
        <v>40359</v>
      </c>
      <c r="K94" s="80">
        <f t="shared" si="1"/>
        <v>38.857142857142854</v>
      </c>
    </row>
    <row r="95" spans="1:11" ht="92.25" customHeight="1" x14ac:dyDescent="0.2">
      <c r="A95" s="28">
        <v>33</v>
      </c>
      <c r="B95" s="86">
        <v>1801002</v>
      </c>
      <c r="C95" s="38" t="s">
        <v>77</v>
      </c>
      <c r="D95" s="47" t="s">
        <v>490</v>
      </c>
      <c r="E95" s="79" t="s">
        <v>441</v>
      </c>
      <c r="F95" s="14" t="s">
        <v>440</v>
      </c>
      <c r="G95" s="6" t="s">
        <v>299</v>
      </c>
      <c r="H95" s="6">
        <v>1</v>
      </c>
      <c r="I95" s="22">
        <v>40087</v>
      </c>
      <c r="J95" s="22">
        <v>40359</v>
      </c>
      <c r="K95" s="80">
        <f t="shared" si="1"/>
        <v>38.857142857142854</v>
      </c>
    </row>
    <row r="96" spans="1:11" ht="89.25" x14ac:dyDescent="0.2">
      <c r="A96" s="28">
        <v>34</v>
      </c>
      <c r="B96" s="86">
        <v>1801002</v>
      </c>
      <c r="C96" s="38" t="s">
        <v>488</v>
      </c>
      <c r="D96" s="82" t="s">
        <v>491</v>
      </c>
      <c r="E96" s="79" t="s">
        <v>442</v>
      </c>
      <c r="F96" s="14" t="s">
        <v>174</v>
      </c>
      <c r="G96" s="6" t="s">
        <v>300</v>
      </c>
      <c r="H96" s="6">
        <v>1</v>
      </c>
      <c r="I96" s="22">
        <v>40087</v>
      </c>
      <c r="J96" s="22">
        <v>40359</v>
      </c>
      <c r="K96" s="80">
        <f t="shared" si="1"/>
        <v>38.857142857142854</v>
      </c>
    </row>
    <row r="97" spans="1:14" ht="102" x14ac:dyDescent="0.2">
      <c r="A97" s="45">
        <v>35</v>
      </c>
      <c r="B97" s="38">
        <v>1801002</v>
      </c>
      <c r="C97" s="38" t="s">
        <v>489</v>
      </c>
      <c r="D97" s="82" t="s">
        <v>491</v>
      </c>
      <c r="E97" s="79" t="s">
        <v>442</v>
      </c>
      <c r="F97" s="14" t="s">
        <v>174</v>
      </c>
      <c r="G97" s="6" t="s">
        <v>458</v>
      </c>
      <c r="H97" s="6">
        <v>1</v>
      </c>
      <c r="I97" s="22">
        <v>40087</v>
      </c>
      <c r="J97" s="26">
        <v>40359</v>
      </c>
      <c r="K97" s="80">
        <f t="shared" si="1"/>
        <v>38.857142857142854</v>
      </c>
    </row>
    <row r="98" spans="1:14" ht="102" x14ac:dyDescent="0.2">
      <c r="A98" s="28">
        <v>36</v>
      </c>
      <c r="B98" s="86">
        <v>1801002</v>
      </c>
      <c r="C98" s="29" t="s">
        <v>494</v>
      </c>
      <c r="D98" s="82" t="s">
        <v>307</v>
      </c>
      <c r="E98" s="79" t="s">
        <v>305</v>
      </c>
      <c r="F98" s="14" t="s">
        <v>443</v>
      </c>
      <c r="G98" s="6" t="s">
        <v>299</v>
      </c>
      <c r="H98" s="6">
        <v>2</v>
      </c>
      <c r="I98" s="22">
        <v>40087</v>
      </c>
      <c r="J98" s="22">
        <v>40359</v>
      </c>
      <c r="K98" s="80">
        <f t="shared" si="1"/>
        <v>38.857142857142854</v>
      </c>
    </row>
    <row r="99" spans="1:14" ht="76.5" x14ac:dyDescent="0.2">
      <c r="A99" s="28">
        <v>37</v>
      </c>
      <c r="B99" s="86">
        <v>1801100</v>
      </c>
      <c r="C99" s="29" t="s">
        <v>444</v>
      </c>
      <c r="D99" s="82" t="s">
        <v>308</v>
      </c>
      <c r="E99" s="79" t="s">
        <v>304</v>
      </c>
      <c r="F99" s="14" t="s">
        <v>306</v>
      </c>
      <c r="G99" s="6" t="s">
        <v>299</v>
      </c>
      <c r="H99" s="6">
        <v>2</v>
      </c>
      <c r="I99" s="22">
        <v>40087</v>
      </c>
      <c r="J99" s="22">
        <v>40359</v>
      </c>
      <c r="K99" s="80">
        <f t="shared" si="1"/>
        <v>38.857142857142854</v>
      </c>
    </row>
    <row r="100" spans="1:14" ht="114.75" x14ac:dyDescent="0.2">
      <c r="A100" s="28">
        <v>38</v>
      </c>
      <c r="B100" s="86">
        <v>1801100</v>
      </c>
      <c r="C100" s="29" t="s">
        <v>219</v>
      </c>
      <c r="D100" s="82" t="s">
        <v>308</v>
      </c>
      <c r="E100" s="79" t="s">
        <v>304</v>
      </c>
      <c r="F100" s="14" t="s">
        <v>306</v>
      </c>
      <c r="G100" s="6" t="s">
        <v>299</v>
      </c>
      <c r="H100" s="6">
        <v>2</v>
      </c>
      <c r="I100" s="22">
        <v>40087</v>
      </c>
      <c r="J100" s="22">
        <v>40359</v>
      </c>
      <c r="K100" s="80">
        <f>+(J100-I100)/7</f>
        <v>38.857142857142854</v>
      </c>
    </row>
    <row r="101" spans="1:14" ht="30" customHeight="1" x14ac:dyDescent="0.2">
      <c r="A101" s="357" t="s">
        <v>64</v>
      </c>
      <c r="B101" s="358"/>
      <c r="C101" s="358"/>
      <c r="D101" s="358"/>
      <c r="E101" s="358"/>
      <c r="F101" s="358"/>
      <c r="G101" s="358"/>
      <c r="H101" s="358"/>
      <c r="I101" s="358"/>
      <c r="J101" s="358"/>
      <c r="K101" s="359"/>
    </row>
    <row r="102" spans="1:14" ht="25.5" customHeight="1" x14ac:dyDescent="0.2">
      <c r="A102" s="354">
        <v>39</v>
      </c>
      <c r="B102" s="356">
        <v>2202003</v>
      </c>
      <c r="C102" s="330" t="s">
        <v>166</v>
      </c>
      <c r="D102" s="351" t="s">
        <v>242</v>
      </c>
      <c r="E102" s="338" t="s">
        <v>243</v>
      </c>
      <c r="F102" s="5" t="s">
        <v>244</v>
      </c>
      <c r="G102" s="2" t="s">
        <v>245</v>
      </c>
      <c r="H102" s="2">
        <v>1</v>
      </c>
      <c r="I102" s="23">
        <v>37608</v>
      </c>
      <c r="J102" s="23">
        <v>40165</v>
      </c>
      <c r="K102" s="78">
        <f t="shared" ref="K102:K129" si="2">+(J102-I102)/7</f>
        <v>365.28571428571428</v>
      </c>
    </row>
    <row r="103" spans="1:14" ht="54.75" customHeight="1" x14ac:dyDescent="0.2">
      <c r="A103" s="354"/>
      <c r="B103" s="356"/>
      <c r="C103" s="330"/>
      <c r="D103" s="351"/>
      <c r="E103" s="338"/>
      <c r="F103" s="5" t="s">
        <v>246</v>
      </c>
      <c r="G103" s="2" t="s">
        <v>247</v>
      </c>
      <c r="H103" s="2">
        <v>1</v>
      </c>
      <c r="I103" s="23">
        <v>40168</v>
      </c>
      <c r="J103" s="23">
        <v>40172</v>
      </c>
      <c r="K103" s="90">
        <f t="shared" si="2"/>
        <v>0.5714285714285714</v>
      </c>
    </row>
    <row r="104" spans="1:14" ht="34.5" customHeight="1" x14ac:dyDescent="0.2">
      <c r="A104" s="354"/>
      <c r="B104" s="356"/>
      <c r="C104" s="330"/>
      <c r="D104" s="351"/>
      <c r="E104" s="338"/>
      <c r="F104" s="5" t="s">
        <v>248</v>
      </c>
      <c r="G104" s="2" t="s">
        <v>249</v>
      </c>
      <c r="H104" s="2">
        <v>1</v>
      </c>
      <c r="I104" s="23">
        <v>40210</v>
      </c>
      <c r="J104" s="23">
        <v>40512</v>
      </c>
      <c r="K104" s="78">
        <f t="shared" si="2"/>
        <v>43.142857142857146</v>
      </c>
    </row>
    <row r="105" spans="1:14" ht="61.5" customHeight="1" x14ac:dyDescent="0.2">
      <c r="A105" s="354">
        <v>40</v>
      </c>
      <c r="B105" s="356">
        <v>1402003</v>
      </c>
      <c r="C105" s="330" t="s">
        <v>167</v>
      </c>
      <c r="D105" s="351" t="s">
        <v>230</v>
      </c>
      <c r="E105" s="352" t="s">
        <v>231</v>
      </c>
      <c r="F105" s="5" t="s">
        <v>232</v>
      </c>
      <c r="G105" s="2" t="s">
        <v>233</v>
      </c>
      <c r="H105" s="2">
        <v>1</v>
      </c>
      <c r="I105" s="23">
        <v>40179</v>
      </c>
      <c r="J105" s="23">
        <v>40329</v>
      </c>
      <c r="K105" s="78">
        <f t="shared" si="2"/>
        <v>21.428571428571427</v>
      </c>
    </row>
    <row r="106" spans="1:14" ht="54" customHeight="1" x14ac:dyDescent="0.2">
      <c r="A106" s="354"/>
      <c r="B106" s="356"/>
      <c r="C106" s="330"/>
      <c r="D106" s="351"/>
      <c r="E106" s="352"/>
      <c r="F106" s="5" t="s">
        <v>428</v>
      </c>
      <c r="G106" s="2" t="s">
        <v>429</v>
      </c>
      <c r="H106" s="2">
        <v>1</v>
      </c>
      <c r="I106" s="23">
        <v>40330</v>
      </c>
      <c r="J106" s="23">
        <v>40543</v>
      </c>
      <c r="K106" s="78">
        <f t="shared" si="2"/>
        <v>30.428571428571427</v>
      </c>
    </row>
    <row r="107" spans="1:14" ht="81" customHeight="1" x14ac:dyDescent="0.2">
      <c r="A107" s="354"/>
      <c r="B107" s="356"/>
      <c r="C107" s="330"/>
      <c r="D107" s="351"/>
      <c r="E107" s="352"/>
      <c r="F107" s="5" t="s">
        <v>430</v>
      </c>
      <c r="G107" s="2" t="s">
        <v>431</v>
      </c>
      <c r="H107" s="2">
        <v>3</v>
      </c>
      <c r="I107" s="27">
        <v>40360</v>
      </c>
      <c r="J107" s="27">
        <v>40543</v>
      </c>
      <c r="K107" s="83">
        <f t="shared" si="2"/>
        <v>26.142857142857142</v>
      </c>
    </row>
    <row r="108" spans="1:14" ht="84.75" customHeight="1" x14ac:dyDescent="0.2">
      <c r="A108" s="354">
        <v>41</v>
      </c>
      <c r="B108" s="356">
        <v>1402003</v>
      </c>
      <c r="C108" s="330" t="s">
        <v>324</v>
      </c>
      <c r="D108" s="351" t="s">
        <v>230</v>
      </c>
      <c r="E108" s="352" t="s">
        <v>231</v>
      </c>
      <c r="F108" s="5" t="s">
        <v>232</v>
      </c>
      <c r="G108" s="2" t="s">
        <v>233</v>
      </c>
      <c r="H108" s="2">
        <v>1</v>
      </c>
      <c r="I108" s="23">
        <v>40179</v>
      </c>
      <c r="J108" s="23">
        <v>40329</v>
      </c>
      <c r="K108" s="78">
        <f t="shared" si="2"/>
        <v>21.428571428571427</v>
      </c>
    </row>
    <row r="109" spans="1:14" ht="45.75" customHeight="1" x14ac:dyDescent="0.2">
      <c r="A109" s="354"/>
      <c r="B109" s="356"/>
      <c r="C109" s="330"/>
      <c r="D109" s="351"/>
      <c r="E109" s="352"/>
      <c r="F109" s="5" t="s">
        <v>428</v>
      </c>
      <c r="G109" s="2" t="s">
        <v>429</v>
      </c>
      <c r="H109" s="2">
        <v>1</v>
      </c>
      <c r="I109" s="23">
        <v>40330</v>
      </c>
      <c r="J109" s="23">
        <v>40543</v>
      </c>
      <c r="K109" s="78">
        <f t="shared" si="2"/>
        <v>30.428571428571427</v>
      </c>
    </row>
    <row r="110" spans="1:14" ht="78" customHeight="1" x14ac:dyDescent="0.2">
      <c r="A110" s="354"/>
      <c r="B110" s="356"/>
      <c r="C110" s="330"/>
      <c r="D110" s="351"/>
      <c r="E110" s="352"/>
      <c r="F110" s="5" t="s">
        <v>430</v>
      </c>
      <c r="G110" s="2" t="s">
        <v>431</v>
      </c>
      <c r="H110" s="2">
        <v>3</v>
      </c>
      <c r="I110" s="27">
        <v>40360</v>
      </c>
      <c r="J110" s="27">
        <v>40543</v>
      </c>
      <c r="K110" s="83">
        <f t="shared" si="2"/>
        <v>26.142857142857142</v>
      </c>
      <c r="N110" s="91"/>
    </row>
    <row r="111" spans="1:14" ht="41.25" customHeight="1" x14ac:dyDescent="0.2">
      <c r="A111" s="354">
        <v>42</v>
      </c>
      <c r="B111" s="356">
        <v>1404004</v>
      </c>
      <c r="C111" s="330" t="s">
        <v>481</v>
      </c>
      <c r="D111" s="351" t="s">
        <v>230</v>
      </c>
      <c r="E111" s="352" t="s">
        <v>231</v>
      </c>
      <c r="F111" s="5" t="s">
        <v>232</v>
      </c>
      <c r="G111" s="2" t="s">
        <v>233</v>
      </c>
      <c r="H111" s="2">
        <v>1</v>
      </c>
      <c r="I111" s="23">
        <v>40179</v>
      </c>
      <c r="J111" s="23">
        <v>40329</v>
      </c>
      <c r="K111" s="78">
        <f t="shared" si="2"/>
        <v>21.428571428571427</v>
      </c>
      <c r="N111" s="46"/>
    </row>
    <row r="112" spans="1:14" ht="60" customHeight="1" x14ac:dyDescent="0.2">
      <c r="A112" s="354"/>
      <c r="B112" s="356"/>
      <c r="C112" s="330"/>
      <c r="D112" s="351"/>
      <c r="E112" s="352"/>
      <c r="F112" s="5" t="s">
        <v>428</v>
      </c>
      <c r="G112" s="2" t="s">
        <v>429</v>
      </c>
      <c r="H112" s="2">
        <v>1</v>
      </c>
      <c r="I112" s="23">
        <v>40330</v>
      </c>
      <c r="J112" s="23">
        <v>40543</v>
      </c>
      <c r="K112" s="78">
        <f t="shared" si="2"/>
        <v>30.428571428571427</v>
      </c>
      <c r="N112" s="46"/>
    </row>
    <row r="113" spans="1:14" ht="51" x14ac:dyDescent="0.2">
      <c r="A113" s="354"/>
      <c r="B113" s="356"/>
      <c r="C113" s="330"/>
      <c r="D113" s="351"/>
      <c r="E113" s="352"/>
      <c r="F113" s="5" t="s">
        <v>430</v>
      </c>
      <c r="G113" s="2" t="s">
        <v>431</v>
      </c>
      <c r="H113" s="2">
        <v>3</v>
      </c>
      <c r="I113" s="27">
        <v>40360</v>
      </c>
      <c r="J113" s="27">
        <v>40543</v>
      </c>
      <c r="K113" s="83">
        <f t="shared" si="2"/>
        <v>26.142857142857142</v>
      </c>
      <c r="N113" s="46"/>
    </row>
    <row r="114" spans="1:14" ht="25.5" customHeight="1" x14ac:dyDescent="0.2">
      <c r="A114" s="354">
        <v>43</v>
      </c>
      <c r="B114" s="356">
        <v>1404004</v>
      </c>
      <c r="C114" s="330" t="s">
        <v>482</v>
      </c>
      <c r="D114" s="351" t="s">
        <v>230</v>
      </c>
      <c r="E114" s="352" t="s">
        <v>231</v>
      </c>
      <c r="F114" s="5" t="s">
        <v>232</v>
      </c>
      <c r="G114" s="2" t="s">
        <v>233</v>
      </c>
      <c r="H114" s="2">
        <v>1</v>
      </c>
      <c r="I114" s="23">
        <v>40179</v>
      </c>
      <c r="J114" s="23">
        <v>40329</v>
      </c>
      <c r="K114" s="78">
        <f t="shared" si="2"/>
        <v>21.428571428571427</v>
      </c>
      <c r="N114" s="46"/>
    </row>
    <row r="115" spans="1:14" ht="25.5" x14ac:dyDescent="0.2">
      <c r="A115" s="354">
        <v>5</v>
      </c>
      <c r="B115" s="356"/>
      <c r="C115" s="330"/>
      <c r="D115" s="351"/>
      <c r="E115" s="352"/>
      <c r="F115" s="5" t="s">
        <v>428</v>
      </c>
      <c r="G115" s="2" t="s">
        <v>429</v>
      </c>
      <c r="H115" s="2">
        <v>1</v>
      </c>
      <c r="I115" s="23">
        <v>40330</v>
      </c>
      <c r="J115" s="23">
        <v>40543</v>
      </c>
      <c r="K115" s="78">
        <f t="shared" si="2"/>
        <v>30.428571428571427</v>
      </c>
      <c r="N115" s="46"/>
    </row>
    <row r="116" spans="1:14" ht="51" x14ac:dyDescent="0.2">
      <c r="A116" s="354"/>
      <c r="B116" s="356"/>
      <c r="C116" s="330"/>
      <c r="D116" s="351"/>
      <c r="E116" s="352"/>
      <c r="F116" s="5" t="s">
        <v>430</v>
      </c>
      <c r="G116" s="2" t="s">
        <v>431</v>
      </c>
      <c r="H116" s="2">
        <v>3</v>
      </c>
      <c r="I116" s="27">
        <v>40360</v>
      </c>
      <c r="J116" s="27">
        <v>40543</v>
      </c>
      <c r="K116" s="83">
        <f t="shared" si="2"/>
        <v>26.142857142857142</v>
      </c>
    </row>
    <row r="117" spans="1:14" ht="38.25" customHeight="1" x14ac:dyDescent="0.2">
      <c r="A117" s="349">
        <v>44</v>
      </c>
      <c r="B117" s="325">
        <v>1404004</v>
      </c>
      <c r="C117" s="330" t="s">
        <v>465</v>
      </c>
      <c r="D117" s="351" t="s">
        <v>230</v>
      </c>
      <c r="E117" s="352" t="s">
        <v>231</v>
      </c>
      <c r="F117" s="5" t="s">
        <v>232</v>
      </c>
      <c r="G117" s="2" t="s">
        <v>233</v>
      </c>
      <c r="H117" s="2">
        <v>1</v>
      </c>
      <c r="I117" s="23">
        <v>40179</v>
      </c>
      <c r="J117" s="23">
        <v>40329</v>
      </c>
      <c r="K117" s="78">
        <f t="shared" si="2"/>
        <v>21.428571428571427</v>
      </c>
    </row>
    <row r="118" spans="1:14" ht="25.5" x14ac:dyDescent="0.2">
      <c r="A118" s="349"/>
      <c r="B118" s="325"/>
      <c r="C118" s="330"/>
      <c r="D118" s="351"/>
      <c r="E118" s="352"/>
      <c r="F118" s="5" t="s">
        <v>428</v>
      </c>
      <c r="G118" s="2" t="s">
        <v>429</v>
      </c>
      <c r="H118" s="2">
        <v>1</v>
      </c>
      <c r="I118" s="23">
        <v>40330</v>
      </c>
      <c r="J118" s="23">
        <v>40543</v>
      </c>
      <c r="K118" s="78">
        <f t="shared" si="2"/>
        <v>30.428571428571427</v>
      </c>
    </row>
    <row r="119" spans="1:14" ht="51" x14ac:dyDescent="0.2">
      <c r="A119" s="349"/>
      <c r="B119" s="325"/>
      <c r="C119" s="330"/>
      <c r="D119" s="351"/>
      <c r="E119" s="352"/>
      <c r="F119" s="5" t="s">
        <v>430</v>
      </c>
      <c r="G119" s="2" t="s">
        <v>257</v>
      </c>
      <c r="H119" s="2">
        <v>3</v>
      </c>
      <c r="I119" s="27">
        <v>40360</v>
      </c>
      <c r="J119" s="27">
        <v>40543</v>
      </c>
      <c r="K119" s="83">
        <f t="shared" si="2"/>
        <v>26.142857142857142</v>
      </c>
    </row>
    <row r="120" spans="1:14" ht="60.75" customHeight="1" x14ac:dyDescent="0.2">
      <c r="A120" s="349">
        <v>45</v>
      </c>
      <c r="B120" s="325">
        <v>1405100</v>
      </c>
      <c r="C120" s="330" t="s">
        <v>258</v>
      </c>
      <c r="D120" s="351" t="s">
        <v>230</v>
      </c>
      <c r="E120" s="352" t="s">
        <v>231</v>
      </c>
      <c r="F120" s="5" t="s">
        <v>232</v>
      </c>
      <c r="G120" s="2" t="s">
        <v>233</v>
      </c>
      <c r="H120" s="2">
        <v>1</v>
      </c>
      <c r="I120" s="23">
        <v>40179</v>
      </c>
      <c r="J120" s="23">
        <v>40329</v>
      </c>
      <c r="K120" s="78">
        <f t="shared" si="2"/>
        <v>21.428571428571427</v>
      </c>
    </row>
    <row r="121" spans="1:14" ht="25.5" x14ac:dyDescent="0.2">
      <c r="A121" s="354"/>
      <c r="B121" s="356"/>
      <c r="C121" s="330"/>
      <c r="D121" s="351"/>
      <c r="E121" s="352"/>
      <c r="F121" s="5" t="s">
        <v>428</v>
      </c>
      <c r="G121" s="2" t="s">
        <v>429</v>
      </c>
      <c r="H121" s="2">
        <v>1</v>
      </c>
      <c r="I121" s="23">
        <v>40330</v>
      </c>
      <c r="J121" s="23">
        <v>40543</v>
      </c>
      <c r="K121" s="78">
        <f t="shared" si="2"/>
        <v>30.428571428571427</v>
      </c>
    </row>
    <row r="122" spans="1:14" ht="51" x14ac:dyDescent="0.2">
      <c r="A122" s="354"/>
      <c r="B122" s="356"/>
      <c r="C122" s="330"/>
      <c r="D122" s="351"/>
      <c r="E122" s="352"/>
      <c r="F122" s="5" t="s">
        <v>430</v>
      </c>
      <c r="G122" s="2" t="s">
        <v>431</v>
      </c>
      <c r="H122" s="2">
        <v>3</v>
      </c>
      <c r="I122" s="27">
        <v>40360</v>
      </c>
      <c r="J122" s="27">
        <v>40543</v>
      </c>
      <c r="K122" s="83">
        <f t="shared" si="2"/>
        <v>26.142857142857142</v>
      </c>
    </row>
    <row r="123" spans="1:14" ht="26.25" customHeight="1" x14ac:dyDescent="0.2">
      <c r="A123" s="349">
        <v>46</v>
      </c>
      <c r="B123" s="325">
        <v>1404004</v>
      </c>
      <c r="C123" s="330" t="s">
        <v>259</v>
      </c>
      <c r="D123" s="351" t="s">
        <v>230</v>
      </c>
      <c r="E123" s="352" t="s">
        <v>231</v>
      </c>
      <c r="F123" s="5" t="s">
        <v>232</v>
      </c>
      <c r="G123" s="2" t="s">
        <v>233</v>
      </c>
      <c r="H123" s="2">
        <v>1</v>
      </c>
      <c r="I123" s="23">
        <v>40179</v>
      </c>
      <c r="J123" s="23">
        <v>40329</v>
      </c>
      <c r="K123" s="78">
        <f t="shared" si="2"/>
        <v>21.428571428571427</v>
      </c>
    </row>
    <row r="124" spans="1:14" ht="63.75" customHeight="1" x14ac:dyDescent="0.2">
      <c r="A124" s="354"/>
      <c r="B124" s="356"/>
      <c r="C124" s="330"/>
      <c r="D124" s="351"/>
      <c r="E124" s="352"/>
      <c r="F124" s="5" t="s">
        <v>428</v>
      </c>
      <c r="G124" s="2" t="s">
        <v>429</v>
      </c>
      <c r="H124" s="2">
        <v>1</v>
      </c>
      <c r="I124" s="23">
        <v>40330</v>
      </c>
      <c r="J124" s="23">
        <v>40543</v>
      </c>
      <c r="K124" s="78">
        <f t="shared" si="2"/>
        <v>30.428571428571427</v>
      </c>
    </row>
    <row r="125" spans="1:14" ht="51" x14ac:dyDescent="0.2">
      <c r="A125" s="354"/>
      <c r="B125" s="356"/>
      <c r="C125" s="330"/>
      <c r="D125" s="351"/>
      <c r="E125" s="352"/>
      <c r="F125" s="5" t="s">
        <v>430</v>
      </c>
      <c r="G125" s="2" t="s">
        <v>431</v>
      </c>
      <c r="H125" s="2">
        <v>3</v>
      </c>
      <c r="I125" s="27">
        <v>40360</v>
      </c>
      <c r="J125" s="27">
        <v>40543</v>
      </c>
      <c r="K125" s="83">
        <f t="shared" si="2"/>
        <v>26.142857142857142</v>
      </c>
    </row>
    <row r="126" spans="1:14" ht="28.5" customHeight="1" x14ac:dyDescent="0.2">
      <c r="A126" s="349">
        <v>47</v>
      </c>
      <c r="B126" s="325">
        <v>1404004</v>
      </c>
      <c r="C126" s="330" t="s">
        <v>466</v>
      </c>
      <c r="D126" s="351" t="s">
        <v>230</v>
      </c>
      <c r="E126" s="352" t="s">
        <v>231</v>
      </c>
      <c r="F126" s="5" t="s">
        <v>232</v>
      </c>
      <c r="G126" s="2" t="s">
        <v>233</v>
      </c>
      <c r="H126" s="2">
        <v>1</v>
      </c>
      <c r="I126" s="23">
        <v>40179</v>
      </c>
      <c r="J126" s="23">
        <v>40329</v>
      </c>
      <c r="K126" s="78">
        <f t="shared" si="2"/>
        <v>21.428571428571427</v>
      </c>
    </row>
    <row r="127" spans="1:14" ht="25.5" x14ac:dyDescent="0.2">
      <c r="A127" s="349"/>
      <c r="B127" s="325"/>
      <c r="C127" s="330"/>
      <c r="D127" s="351"/>
      <c r="E127" s="352"/>
      <c r="F127" s="5" t="s">
        <v>428</v>
      </c>
      <c r="G127" s="2" t="s">
        <v>425</v>
      </c>
      <c r="H127" s="2">
        <v>1</v>
      </c>
      <c r="I127" s="23">
        <v>40330</v>
      </c>
      <c r="J127" s="23">
        <v>40543</v>
      </c>
      <c r="K127" s="78">
        <f t="shared" si="2"/>
        <v>30.428571428571427</v>
      </c>
    </row>
    <row r="128" spans="1:14" ht="51" x14ac:dyDescent="0.2">
      <c r="A128" s="349"/>
      <c r="B128" s="325"/>
      <c r="C128" s="330"/>
      <c r="D128" s="351"/>
      <c r="E128" s="352"/>
      <c r="F128" s="5" t="s">
        <v>430</v>
      </c>
      <c r="G128" s="2" t="s">
        <v>431</v>
      </c>
      <c r="H128" s="2">
        <v>3</v>
      </c>
      <c r="I128" s="27">
        <v>40360</v>
      </c>
      <c r="J128" s="27">
        <v>40543</v>
      </c>
      <c r="K128" s="83">
        <f t="shared" si="2"/>
        <v>26.142857142857142</v>
      </c>
    </row>
    <row r="129" spans="1:11" ht="38.25" customHeight="1" x14ac:dyDescent="0.2">
      <c r="A129" s="349"/>
      <c r="B129" s="325"/>
      <c r="C129" s="330"/>
      <c r="D129" s="351"/>
      <c r="E129" s="352"/>
      <c r="F129" s="14" t="s">
        <v>426</v>
      </c>
      <c r="G129" s="6" t="s">
        <v>427</v>
      </c>
      <c r="H129" s="6">
        <v>1</v>
      </c>
      <c r="I129" s="26">
        <v>40179</v>
      </c>
      <c r="J129" s="26">
        <v>40298</v>
      </c>
      <c r="K129" s="80">
        <f t="shared" si="2"/>
        <v>17</v>
      </c>
    </row>
    <row r="130" spans="1:11" ht="113.25" customHeight="1" x14ac:dyDescent="0.2">
      <c r="A130" s="21">
        <v>48</v>
      </c>
      <c r="B130" s="42">
        <v>1802100</v>
      </c>
      <c r="C130" s="34" t="s">
        <v>467</v>
      </c>
      <c r="D130" s="44" t="s">
        <v>253</v>
      </c>
      <c r="E130" s="5" t="s">
        <v>254</v>
      </c>
      <c r="F130" s="14" t="s">
        <v>255</v>
      </c>
      <c r="G130" s="6" t="s">
        <v>256</v>
      </c>
      <c r="H130" s="6">
        <v>2</v>
      </c>
      <c r="I130" s="26">
        <v>40180</v>
      </c>
      <c r="J130" s="26">
        <v>40238</v>
      </c>
      <c r="K130" s="80">
        <v>23</v>
      </c>
    </row>
    <row r="131" spans="1:11" ht="25.5" customHeight="1" x14ac:dyDescent="0.2">
      <c r="A131" s="349">
        <v>49</v>
      </c>
      <c r="B131" s="325">
        <v>1404006</v>
      </c>
      <c r="C131" s="330" t="s">
        <v>344</v>
      </c>
      <c r="D131" s="351" t="s">
        <v>230</v>
      </c>
      <c r="E131" s="352" t="s">
        <v>231</v>
      </c>
      <c r="F131" s="5" t="s">
        <v>232</v>
      </c>
      <c r="G131" s="2" t="s">
        <v>233</v>
      </c>
      <c r="H131" s="2">
        <v>1</v>
      </c>
      <c r="I131" s="23">
        <v>40179</v>
      </c>
      <c r="J131" s="23">
        <v>40329</v>
      </c>
      <c r="K131" s="78">
        <f t="shared" ref="K131:K195" si="3">+(J131-I131)/7</f>
        <v>21.428571428571427</v>
      </c>
    </row>
    <row r="132" spans="1:11" ht="25.5" x14ac:dyDescent="0.2">
      <c r="A132" s="349"/>
      <c r="B132" s="325"/>
      <c r="C132" s="330"/>
      <c r="D132" s="351"/>
      <c r="E132" s="352"/>
      <c r="F132" s="5" t="s">
        <v>428</v>
      </c>
      <c r="G132" s="2" t="s">
        <v>429</v>
      </c>
      <c r="H132" s="2">
        <v>1</v>
      </c>
      <c r="I132" s="23">
        <v>40330</v>
      </c>
      <c r="J132" s="23">
        <v>40543</v>
      </c>
      <c r="K132" s="78">
        <f t="shared" si="3"/>
        <v>30.428571428571427</v>
      </c>
    </row>
    <row r="133" spans="1:11" ht="51" x14ac:dyDescent="0.2">
      <c r="A133" s="349"/>
      <c r="B133" s="325"/>
      <c r="C133" s="330"/>
      <c r="D133" s="351"/>
      <c r="E133" s="352"/>
      <c r="F133" s="5" t="s">
        <v>430</v>
      </c>
      <c r="G133" s="2" t="s">
        <v>431</v>
      </c>
      <c r="H133" s="2">
        <v>3</v>
      </c>
      <c r="I133" s="27">
        <v>40360</v>
      </c>
      <c r="J133" s="27">
        <v>40543</v>
      </c>
      <c r="K133" s="83">
        <f t="shared" si="3"/>
        <v>26.142857142857142</v>
      </c>
    </row>
    <row r="134" spans="1:11" ht="39" customHeight="1" x14ac:dyDescent="0.2">
      <c r="A134" s="342">
        <v>50</v>
      </c>
      <c r="B134" s="325">
        <v>2205100</v>
      </c>
      <c r="C134" s="330" t="s">
        <v>78</v>
      </c>
      <c r="D134" s="351" t="s">
        <v>230</v>
      </c>
      <c r="E134" s="352" t="s">
        <v>231</v>
      </c>
      <c r="F134" s="5" t="s">
        <v>232</v>
      </c>
      <c r="G134" s="2" t="s">
        <v>233</v>
      </c>
      <c r="H134" s="2">
        <v>1</v>
      </c>
      <c r="I134" s="23">
        <v>40179</v>
      </c>
      <c r="J134" s="23">
        <v>40329</v>
      </c>
      <c r="K134" s="78">
        <f t="shared" si="3"/>
        <v>21.428571428571427</v>
      </c>
    </row>
    <row r="135" spans="1:11" ht="36.75" customHeight="1" x14ac:dyDescent="0.2">
      <c r="A135" s="342"/>
      <c r="B135" s="325"/>
      <c r="C135" s="330"/>
      <c r="D135" s="351"/>
      <c r="E135" s="352"/>
      <c r="F135" s="5" t="s">
        <v>428</v>
      </c>
      <c r="G135" s="2" t="s">
        <v>429</v>
      </c>
      <c r="H135" s="2">
        <v>1</v>
      </c>
      <c r="I135" s="23">
        <v>40330</v>
      </c>
      <c r="J135" s="23">
        <v>40543</v>
      </c>
      <c r="K135" s="78">
        <f t="shared" si="3"/>
        <v>30.428571428571427</v>
      </c>
    </row>
    <row r="136" spans="1:11" ht="57.75" customHeight="1" x14ac:dyDescent="0.2">
      <c r="A136" s="342"/>
      <c r="B136" s="325"/>
      <c r="C136" s="330"/>
      <c r="D136" s="351"/>
      <c r="E136" s="352"/>
      <c r="F136" s="5" t="s">
        <v>501</v>
      </c>
      <c r="G136" s="2" t="s">
        <v>431</v>
      </c>
      <c r="H136" s="2">
        <v>3</v>
      </c>
      <c r="I136" s="27">
        <v>40360</v>
      </c>
      <c r="J136" s="27">
        <v>40543</v>
      </c>
      <c r="K136" s="83">
        <f t="shared" si="3"/>
        <v>26.142857142857142</v>
      </c>
    </row>
    <row r="137" spans="1:11" ht="25.5" customHeight="1" x14ac:dyDescent="0.2">
      <c r="A137" s="342">
        <v>51</v>
      </c>
      <c r="B137" s="325">
        <v>1404100</v>
      </c>
      <c r="C137" s="330" t="s">
        <v>478</v>
      </c>
      <c r="D137" s="351" t="s">
        <v>230</v>
      </c>
      <c r="E137" s="352" t="s">
        <v>231</v>
      </c>
      <c r="F137" s="5" t="s">
        <v>232</v>
      </c>
      <c r="G137" s="2" t="s">
        <v>233</v>
      </c>
      <c r="H137" s="2">
        <v>1</v>
      </c>
      <c r="I137" s="23">
        <v>40179</v>
      </c>
      <c r="J137" s="23">
        <v>40329</v>
      </c>
      <c r="K137" s="78">
        <f t="shared" si="3"/>
        <v>21.428571428571427</v>
      </c>
    </row>
    <row r="138" spans="1:11" ht="30.75" customHeight="1" x14ac:dyDescent="0.2">
      <c r="A138" s="342"/>
      <c r="B138" s="325"/>
      <c r="C138" s="330"/>
      <c r="D138" s="351"/>
      <c r="E138" s="352"/>
      <c r="F138" s="5" t="s">
        <v>428</v>
      </c>
      <c r="G138" s="2" t="s">
        <v>429</v>
      </c>
      <c r="H138" s="2">
        <v>1</v>
      </c>
      <c r="I138" s="23">
        <v>40330</v>
      </c>
      <c r="J138" s="23">
        <v>40543</v>
      </c>
      <c r="K138" s="78">
        <f t="shared" si="3"/>
        <v>30.428571428571427</v>
      </c>
    </row>
    <row r="139" spans="1:11" ht="51" x14ac:dyDescent="0.2">
      <c r="A139" s="342"/>
      <c r="B139" s="325"/>
      <c r="C139" s="330"/>
      <c r="D139" s="351"/>
      <c r="E139" s="352"/>
      <c r="F139" s="5" t="s">
        <v>430</v>
      </c>
      <c r="G139" s="2" t="s">
        <v>431</v>
      </c>
      <c r="H139" s="2">
        <v>3</v>
      </c>
      <c r="I139" s="27">
        <v>40360</v>
      </c>
      <c r="J139" s="27">
        <v>40543</v>
      </c>
      <c r="K139" s="83">
        <f t="shared" si="3"/>
        <v>26.142857142857142</v>
      </c>
    </row>
    <row r="140" spans="1:11" ht="51.75" customHeight="1" x14ac:dyDescent="0.2">
      <c r="A140" s="354">
        <v>52</v>
      </c>
      <c r="B140" s="325">
        <v>2202003</v>
      </c>
      <c r="C140" s="350" t="s">
        <v>479</v>
      </c>
      <c r="D140" s="353" t="s">
        <v>411</v>
      </c>
      <c r="E140" s="353" t="s">
        <v>412</v>
      </c>
      <c r="F140" s="5" t="s">
        <v>413</v>
      </c>
      <c r="G140" s="2" t="s">
        <v>414</v>
      </c>
      <c r="H140" s="20">
        <v>1</v>
      </c>
      <c r="I140" s="26">
        <v>40203</v>
      </c>
      <c r="J140" s="26">
        <v>40214</v>
      </c>
      <c r="K140" s="80">
        <f t="shared" si="3"/>
        <v>1.5714285714285714</v>
      </c>
    </row>
    <row r="141" spans="1:11" ht="25.5" customHeight="1" x14ac:dyDescent="0.2">
      <c r="A141" s="354"/>
      <c r="B141" s="325"/>
      <c r="C141" s="355"/>
      <c r="D141" s="353"/>
      <c r="E141" s="353"/>
      <c r="F141" s="5" t="s">
        <v>415</v>
      </c>
      <c r="G141" s="2" t="s">
        <v>392</v>
      </c>
      <c r="H141" s="20">
        <v>1</v>
      </c>
      <c r="I141" s="26">
        <v>40217</v>
      </c>
      <c r="J141" s="26">
        <v>40235</v>
      </c>
      <c r="K141" s="80">
        <f t="shared" si="3"/>
        <v>2.5714285714285716</v>
      </c>
    </row>
    <row r="142" spans="1:11" ht="63.75" x14ac:dyDescent="0.2">
      <c r="A142" s="354"/>
      <c r="B142" s="325"/>
      <c r="C142" s="355"/>
      <c r="D142" s="353"/>
      <c r="E142" s="353"/>
      <c r="F142" s="5" t="s">
        <v>416</v>
      </c>
      <c r="G142" s="2" t="s">
        <v>392</v>
      </c>
      <c r="H142" s="20">
        <v>1</v>
      </c>
      <c r="I142" s="26">
        <v>40238</v>
      </c>
      <c r="J142" s="26">
        <v>40263</v>
      </c>
      <c r="K142" s="80">
        <f t="shared" si="3"/>
        <v>3.5714285714285716</v>
      </c>
    </row>
    <row r="143" spans="1:11" ht="25.5" x14ac:dyDescent="0.2">
      <c r="A143" s="354"/>
      <c r="B143" s="325"/>
      <c r="C143" s="355"/>
      <c r="D143" s="353"/>
      <c r="E143" s="353"/>
      <c r="F143" s="5" t="s">
        <v>417</v>
      </c>
      <c r="G143" s="2" t="s">
        <v>418</v>
      </c>
      <c r="H143" s="20">
        <v>1</v>
      </c>
      <c r="I143" s="26">
        <v>40360</v>
      </c>
      <c r="J143" s="26">
        <v>40452</v>
      </c>
      <c r="K143" s="80">
        <f t="shared" si="3"/>
        <v>13.142857142857142</v>
      </c>
    </row>
    <row r="144" spans="1:11" ht="25.5" x14ac:dyDescent="0.2">
      <c r="A144" s="354"/>
      <c r="B144" s="325"/>
      <c r="C144" s="355"/>
      <c r="D144" s="353"/>
      <c r="E144" s="353"/>
      <c r="F144" s="5" t="s">
        <v>419</v>
      </c>
      <c r="G144" s="2" t="s">
        <v>420</v>
      </c>
      <c r="H144" s="20">
        <v>3</v>
      </c>
      <c r="I144" s="26">
        <v>40455</v>
      </c>
      <c r="J144" s="26">
        <v>40480</v>
      </c>
      <c r="K144" s="80">
        <f t="shared" si="3"/>
        <v>3.5714285714285716</v>
      </c>
    </row>
    <row r="145" spans="1:254" ht="25.5" customHeight="1" x14ac:dyDescent="0.2">
      <c r="A145" s="354"/>
      <c r="B145" s="325"/>
      <c r="C145" s="355"/>
      <c r="D145" s="353"/>
      <c r="E145" s="353"/>
      <c r="F145" s="5" t="s">
        <v>421</v>
      </c>
      <c r="G145" s="2" t="s">
        <v>422</v>
      </c>
      <c r="H145" s="20">
        <v>3</v>
      </c>
      <c r="I145" s="26">
        <v>40484</v>
      </c>
      <c r="J145" s="26">
        <v>40543</v>
      </c>
      <c r="K145" s="80">
        <f t="shared" si="3"/>
        <v>8.4285714285714288</v>
      </c>
    </row>
    <row r="146" spans="1:254" ht="25.5" customHeight="1" x14ac:dyDescent="0.2">
      <c r="A146" s="354">
        <v>53</v>
      </c>
      <c r="B146" s="325">
        <v>2202002</v>
      </c>
      <c r="C146" s="330" t="s">
        <v>480</v>
      </c>
      <c r="D146" s="351" t="s">
        <v>230</v>
      </c>
      <c r="E146" s="352" t="s">
        <v>231</v>
      </c>
      <c r="F146" s="5" t="s">
        <v>232</v>
      </c>
      <c r="G146" s="2" t="s">
        <v>233</v>
      </c>
      <c r="H146" s="2">
        <v>1</v>
      </c>
      <c r="I146" s="23">
        <v>40179</v>
      </c>
      <c r="J146" s="23">
        <v>40329</v>
      </c>
      <c r="K146" s="78">
        <f>+(J146-I146)/7</f>
        <v>21.428571428571427</v>
      </c>
    </row>
    <row r="147" spans="1:254" ht="25.5" x14ac:dyDescent="0.2">
      <c r="A147" s="354"/>
      <c r="B147" s="325"/>
      <c r="C147" s="330"/>
      <c r="D147" s="351"/>
      <c r="E147" s="352"/>
      <c r="F147" s="5" t="s">
        <v>428</v>
      </c>
      <c r="G147" s="2" t="s">
        <v>429</v>
      </c>
      <c r="H147" s="2">
        <v>1</v>
      </c>
      <c r="I147" s="23">
        <v>40330</v>
      </c>
      <c r="J147" s="23">
        <v>40543</v>
      </c>
      <c r="K147" s="78">
        <f>+(J147-I147)/7</f>
        <v>30.428571428571427</v>
      </c>
    </row>
    <row r="148" spans="1:254" ht="51" x14ac:dyDescent="0.2">
      <c r="A148" s="354"/>
      <c r="B148" s="325"/>
      <c r="C148" s="330"/>
      <c r="D148" s="351"/>
      <c r="E148" s="352"/>
      <c r="F148" s="5" t="s">
        <v>430</v>
      </c>
      <c r="G148" s="2" t="s">
        <v>431</v>
      </c>
      <c r="H148" s="2">
        <v>3</v>
      </c>
      <c r="I148" s="27">
        <v>40360</v>
      </c>
      <c r="J148" s="27">
        <v>40543</v>
      </c>
      <c r="K148" s="83">
        <f>+(J148-I148)/7</f>
        <v>26.142857142857142</v>
      </c>
    </row>
    <row r="149" spans="1:254" ht="26.25" customHeight="1" x14ac:dyDescent="0.2">
      <c r="A149" s="354"/>
      <c r="B149" s="325"/>
      <c r="C149" s="330"/>
      <c r="D149" s="351"/>
      <c r="E149" s="352"/>
      <c r="F149" s="43" t="s">
        <v>423</v>
      </c>
      <c r="G149" s="4" t="s">
        <v>424</v>
      </c>
      <c r="H149" s="20">
        <v>1</v>
      </c>
      <c r="I149" s="26">
        <v>40238</v>
      </c>
      <c r="J149" s="26">
        <v>40268</v>
      </c>
      <c r="K149" s="83">
        <f>+(J149-I149)/7</f>
        <v>4.2857142857142856</v>
      </c>
    </row>
    <row r="150" spans="1:254" ht="25.5" customHeight="1" x14ac:dyDescent="0.2">
      <c r="A150" s="354">
        <v>54</v>
      </c>
      <c r="B150" s="325">
        <v>2202002</v>
      </c>
      <c r="C150" s="330" t="s">
        <v>204</v>
      </c>
      <c r="D150" s="347" t="s">
        <v>275</v>
      </c>
      <c r="E150" s="345" t="s">
        <v>276</v>
      </c>
      <c r="F150" s="5" t="s">
        <v>277</v>
      </c>
      <c r="G150" s="4" t="s">
        <v>399</v>
      </c>
      <c r="H150" s="2">
        <v>1</v>
      </c>
      <c r="I150" s="26">
        <v>40148</v>
      </c>
      <c r="J150" s="26">
        <v>40178</v>
      </c>
      <c r="K150" s="78">
        <f t="shared" si="3"/>
        <v>4.2857142857142856</v>
      </c>
    </row>
    <row r="151" spans="1:254" ht="42.75" customHeight="1" x14ac:dyDescent="0.2">
      <c r="A151" s="354"/>
      <c r="B151" s="325"/>
      <c r="C151" s="330"/>
      <c r="D151" s="347"/>
      <c r="E151" s="345"/>
      <c r="F151" s="5" t="s">
        <v>278</v>
      </c>
      <c r="G151" s="4" t="s">
        <v>279</v>
      </c>
      <c r="H151" s="2">
        <v>1</v>
      </c>
      <c r="I151" s="26">
        <v>40179</v>
      </c>
      <c r="J151" s="26">
        <v>40209</v>
      </c>
      <c r="K151" s="78">
        <f t="shared" si="3"/>
        <v>4.2857142857142856</v>
      </c>
    </row>
    <row r="152" spans="1:254" ht="38.25" x14ac:dyDescent="0.2">
      <c r="A152" s="354"/>
      <c r="B152" s="325"/>
      <c r="C152" s="330"/>
      <c r="D152" s="347"/>
      <c r="E152" s="345"/>
      <c r="F152" s="5" t="s">
        <v>280</v>
      </c>
      <c r="G152" s="4" t="s">
        <v>281</v>
      </c>
      <c r="H152" s="2">
        <v>1</v>
      </c>
      <c r="I152" s="26">
        <v>40179</v>
      </c>
      <c r="J152" s="26">
        <v>40359</v>
      </c>
      <c r="K152" s="83">
        <f t="shared" si="3"/>
        <v>25.714285714285715</v>
      </c>
    </row>
    <row r="153" spans="1:254" ht="63.75" x14ac:dyDescent="0.2">
      <c r="A153" s="354"/>
      <c r="B153" s="325"/>
      <c r="C153" s="346"/>
      <c r="D153" s="347"/>
      <c r="E153" s="345"/>
      <c r="F153" s="5" t="s">
        <v>282</v>
      </c>
      <c r="G153" s="4" t="s">
        <v>422</v>
      </c>
      <c r="H153" s="2">
        <v>1</v>
      </c>
      <c r="I153" s="26">
        <v>40210</v>
      </c>
      <c r="J153" s="26">
        <v>40543</v>
      </c>
      <c r="K153" s="83">
        <f t="shared" si="3"/>
        <v>47.571428571428569</v>
      </c>
    </row>
    <row r="154" spans="1:254" ht="39" customHeight="1" x14ac:dyDescent="0.2">
      <c r="A154" s="354">
        <v>55</v>
      </c>
      <c r="B154" s="325">
        <v>2202002</v>
      </c>
      <c r="C154" s="330" t="s">
        <v>205</v>
      </c>
      <c r="D154" s="347" t="s">
        <v>283</v>
      </c>
      <c r="E154" s="345" t="s">
        <v>284</v>
      </c>
      <c r="F154" s="44" t="s">
        <v>285</v>
      </c>
      <c r="G154" s="2" t="s">
        <v>499</v>
      </c>
      <c r="H154" s="2">
        <v>1</v>
      </c>
      <c r="I154" s="26">
        <v>40210</v>
      </c>
      <c r="J154" s="26">
        <v>40268</v>
      </c>
      <c r="K154" s="83">
        <f t="shared" si="3"/>
        <v>8.2857142857142865</v>
      </c>
    </row>
    <row r="155" spans="1:254" ht="51" x14ac:dyDescent="0.2">
      <c r="A155" s="354"/>
      <c r="B155" s="325"/>
      <c r="C155" s="346"/>
      <c r="D155" s="347"/>
      <c r="E155" s="345"/>
      <c r="F155" s="44" t="s">
        <v>500</v>
      </c>
      <c r="G155" s="2" t="s">
        <v>422</v>
      </c>
      <c r="H155" s="2">
        <v>1</v>
      </c>
      <c r="I155" s="26">
        <v>40269</v>
      </c>
      <c r="J155" s="26">
        <v>40359</v>
      </c>
      <c r="K155" s="83">
        <f t="shared" si="3"/>
        <v>12.857142857142858</v>
      </c>
    </row>
    <row r="156" spans="1:254" ht="39" customHeight="1" thickBot="1" x14ac:dyDescent="0.25">
      <c r="A156" s="349">
        <v>56</v>
      </c>
      <c r="B156" s="325">
        <v>2202002</v>
      </c>
      <c r="C156" s="330" t="s">
        <v>348</v>
      </c>
      <c r="D156" s="347" t="s">
        <v>275</v>
      </c>
      <c r="E156" s="345" t="s">
        <v>271</v>
      </c>
      <c r="F156" s="5" t="s">
        <v>277</v>
      </c>
      <c r="G156" s="4" t="s">
        <v>399</v>
      </c>
      <c r="H156" s="2">
        <v>1</v>
      </c>
      <c r="I156" s="26">
        <v>40148</v>
      </c>
      <c r="J156" s="26">
        <v>40178</v>
      </c>
      <c r="K156" s="83">
        <f t="shared" si="3"/>
        <v>4.2857142857142856</v>
      </c>
    </row>
    <row r="157" spans="1:254" ht="51" x14ac:dyDescent="0.2">
      <c r="A157" s="349"/>
      <c r="B157" s="325"/>
      <c r="C157" s="330"/>
      <c r="D157" s="347"/>
      <c r="E157" s="345"/>
      <c r="F157" s="5" t="s">
        <v>278</v>
      </c>
      <c r="G157" s="4" t="s">
        <v>279</v>
      </c>
      <c r="H157" s="2">
        <v>1</v>
      </c>
      <c r="I157" s="26">
        <v>40179</v>
      </c>
      <c r="J157" s="26">
        <v>40209</v>
      </c>
      <c r="K157" s="83">
        <f t="shared" si="3"/>
        <v>4.2857142857142856</v>
      </c>
      <c r="L157" s="92"/>
      <c r="M157" s="93"/>
      <c r="N157" s="94"/>
      <c r="O157" s="95"/>
      <c r="P157" s="95"/>
      <c r="Q157" s="95"/>
      <c r="R157" s="96"/>
      <c r="S157" s="96"/>
      <c r="T157" s="97"/>
      <c r="U157" s="97"/>
      <c r="V157" s="98"/>
      <c r="W157" s="65"/>
      <c r="X157" s="99"/>
      <c r="Y157" s="93"/>
      <c r="Z157" s="94"/>
      <c r="AA157" s="95"/>
      <c r="AB157" s="95"/>
      <c r="AC157" s="95"/>
      <c r="AD157" s="96"/>
      <c r="AE157" s="96"/>
      <c r="AF157" s="97"/>
      <c r="AG157" s="97"/>
      <c r="AH157" s="98"/>
      <c r="AI157" s="65"/>
      <c r="AJ157" s="99"/>
      <c r="AK157" s="93"/>
      <c r="AL157" s="94"/>
      <c r="AM157" s="95"/>
      <c r="AN157" s="95"/>
      <c r="AO157" s="95"/>
      <c r="AP157" s="96"/>
      <c r="AQ157" s="96"/>
      <c r="AR157" s="97"/>
      <c r="AS157" s="97"/>
      <c r="AT157" s="98"/>
      <c r="AU157" s="65"/>
      <c r="AV157" s="99"/>
      <c r="AW157" s="93"/>
      <c r="AX157" s="94"/>
      <c r="AY157" s="95"/>
      <c r="AZ157" s="95"/>
      <c r="BA157" s="95"/>
      <c r="BB157" s="96"/>
      <c r="BC157" s="96"/>
      <c r="BD157" s="97"/>
      <c r="BE157" s="97"/>
      <c r="BF157" s="98"/>
      <c r="BG157" s="65"/>
      <c r="BH157" s="99"/>
      <c r="BI157" s="93"/>
      <c r="BJ157" s="94"/>
      <c r="BK157" s="95"/>
      <c r="BL157" s="95"/>
      <c r="BM157" s="95"/>
      <c r="BN157" s="96"/>
      <c r="BO157" s="96"/>
      <c r="BP157" s="97"/>
      <c r="BQ157" s="97"/>
      <c r="BR157" s="98"/>
      <c r="BS157" s="65"/>
      <c r="BT157" s="99"/>
      <c r="BU157" s="93"/>
      <c r="BV157" s="94"/>
      <c r="BW157" s="95"/>
      <c r="BX157" s="95"/>
      <c r="BY157" s="95"/>
      <c r="BZ157" s="96"/>
      <c r="CA157" s="96"/>
      <c r="CB157" s="97"/>
      <c r="CC157" s="97"/>
      <c r="CD157" s="98"/>
      <c r="CE157" s="65"/>
      <c r="CF157" s="99"/>
      <c r="CG157" s="93"/>
      <c r="CH157" s="94"/>
      <c r="CI157" s="95"/>
      <c r="CJ157" s="95"/>
      <c r="CK157" s="95"/>
      <c r="CL157" s="96"/>
      <c r="CM157" s="96"/>
      <c r="CN157" s="97"/>
      <c r="CO157" s="97"/>
      <c r="CP157" s="98"/>
      <c r="CQ157" s="65"/>
      <c r="CR157" s="99"/>
      <c r="CS157" s="93"/>
      <c r="CT157" s="94"/>
      <c r="CU157" s="95"/>
      <c r="CV157" s="95"/>
      <c r="CW157" s="95"/>
      <c r="CX157" s="96"/>
      <c r="CY157" s="96"/>
      <c r="CZ157" s="97"/>
      <c r="DA157" s="97"/>
      <c r="DB157" s="98"/>
      <c r="DC157" s="65"/>
      <c r="DD157" s="99"/>
      <c r="DE157" s="93"/>
      <c r="DF157" s="94"/>
      <c r="DG157" s="95"/>
      <c r="DH157" s="95"/>
      <c r="DI157" s="95"/>
      <c r="DJ157" s="96"/>
      <c r="DK157" s="96"/>
      <c r="DL157" s="97"/>
      <c r="DM157" s="97"/>
      <c r="DN157" s="98"/>
      <c r="DO157" s="65"/>
      <c r="DP157" s="99"/>
      <c r="DQ157" s="93"/>
      <c r="DR157" s="94"/>
      <c r="DS157" s="95"/>
      <c r="DT157" s="95"/>
      <c r="DU157" s="95"/>
      <c r="DV157" s="96"/>
      <c r="DW157" s="96"/>
      <c r="DX157" s="97"/>
      <c r="DY157" s="97"/>
      <c r="DZ157" s="98"/>
      <c r="EA157" s="65"/>
      <c r="EB157" s="99"/>
      <c r="EC157" s="93"/>
      <c r="ED157" s="94"/>
      <c r="EE157" s="95"/>
      <c r="EF157" s="95"/>
      <c r="EG157" s="95"/>
      <c r="EH157" s="96"/>
      <c r="EI157" s="96"/>
      <c r="EJ157" s="97"/>
      <c r="EK157" s="97"/>
      <c r="EL157" s="98"/>
      <c r="EM157" s="65"/>
      <c r="EN157" s="99"/>
      <c r="EO157" s="93"/>
      <c r="EP157" s="94"/>
      <c r="EQ157" s="95"/>
      <c r="ER157" s="95"/>
      <c r="ES157" s="95"/>
      <c r="ET157" s="96"/>
      <c r="EU157" s="96"/>
      <c r="EV157" s="97"/>
      <c r="EW157" s="97"/>
      <c r="EX157" s="98"/>
      <c r="EY157" s="65"/>
      <c r="EZ157" s="99"/>
      <c r="FA157" s="93"/>
      <c r="FB157" s="94"/>
      <c r="FC157" s="95"/>
      <c r="FD157" s="95"/>
      <c r="FE157" s="95"/>
      <c r="FF157" s="96"/>
      <c r="FG157" s="96"/>
      <c r="FH157" s="97"/>
      <c r="FI157" s="97"/>
      <c r="FJ157" s="98"/>
      <c r="FK157" s="65"/>
      <c r="FL157" s="99"/>
      <c r="FM157" s="93"/>
      <c r="FN157" s="94"/>
      <c r="FO157" s="95"/>
      <c r="FP157" s="95"/>
      <c r="FQ157" s="95"/>
      <c r="FR157" s="96"/>
      <c r="FS157" s="96"/>
      <c r="FT157" s="97"/>
      <c r="FU157" s="97"/>
      <c r="FV157" s="98"/>
      <c r="FW157" s="65"/>
      <c r="FX157" s="99"/>
      <c r="FY157" s="93"/>
      <c r="FZ157" s="94"/>
      <c r="GA157" s="95"/>
      <c r="GB157" s="95"/>
      <c r="GC157" s="95"/>
      <c r="GD157" s="96"/>
      <c r="GE157" s="96"/>
      <c r="GF157" s="97"/>
      <c r="GG157" s="97"/>
      <c r="GH157" s="98"/>
      <c r="GI157" s="65"/>
      <c r="GJ157" s="99"/>
      <c r="GK157" s="93"/>
      <c r="GL157" s="94"/>
      <c r="GM157" s="95"/>
      <c r="GN157" s="95"/>
      <c r="GO157" s="95"/>
      <c r="GP157" s="96"/>
      <c r="GQ157" s="96"/>
      <c r="GR157" s="97"/>
      <c r="GS157" s="97"/>
      <c r="GT157" s="98"/>
      <c r="GU157" s="65"/>
      <c r="GV157" s="99"/>
      <c r="GW157" s="93"/>
      <c r="GX157" s="94"/>
      <c r="GY157" s="95"/>
      <c r="GZ157" s="95"/>
      <c r="HA157" s="95"/>
      <c r="HB157" s="96"/>
      <c r="HC157" s="96"/>
      <c r="HD157" s="97"/>
      <c r="HE157" s="97"/>
      <c r="HF157" s="98"/>
      <c r="HG157" s="65"/>
      <c r="HH157" s="99"/>
      <c r="HI157" s="93"/>
      <c r="HJ157" s="94"/>
      <c r="HK157" s="95"/>
      <c r="HL157" s="95"/>
      <c r="HM157" s="95"/>
      <c r="HN157" s="96"/>
      <c r="HO157" s="96"/>
      <c r="HP157" s="97"/>
      <c r="HQ157" s="97"/>
      <c r="HR157" s="98"/>
      <c r="HS157" s="65"/>
      <c r="HT157" s="99"/>
      <c r="HU157" s="93"/>
      <c r="HV157" s="94"/>
      <c r="HW157" s="95"/>
      <c r="HX157" s="95"/>
      <c r="HY157" s="95"/>
      <c r="HZ157" s="96"/>
      <c r="IA157" s="96"/>
      <c r="IB157" s="97"/>
      <c r="IC157" s="97"/>
      <c r="ID157" s="98"/>
      <c r="IE157" s="65"/>
      <c r="IF157" s="99"/>
      <c r="IG157" s="93"/>
      <c r="IH157" s="94"/>
      <c r="II157" s="95"/>
      <c r="IJ157" s="95"/>
      <c r="IK157" s="95"/>
      <c r="IL157" s="96"/>
      <c r="IM157" s="96"/>
      <c r="IN157" s="97"/>
      <c r="IO157" s="97"/>
      <c r="IP157" s="98"/>
      <c r="IQ157" s="65"/>
      <c r="IR157" s="99"/>
      <c r="IS157" s="93"/>
      <c r="IT157" s="94"/>
    </row>
    <row r="158" spans="1:254" ht="38.25" x14ac:dyDescent="0.2">
      <c r="A158" s="349"/>
      <c r="B158" s="325"/>
      <c r="C158" s="330"/>
      <c r="D158" s="347"/>
      <c r="E158" s="345"/>
      <c r="F158" s="5" t="s">
        <v>280</v>
      </c>
      <c r="G158" s="4" t="s">
        <v>281</v>
      </c>
      <c r="H158" s="2">
        <v>1</v>
      </c>
      <c r="I158" s="26">
        <v>40179</v>
      </c>
      <c r="J158" s="26">
        <v>40359</v>
      </c>
      <c r="K158" s="83">
        <f t="shared" si="3"/>
        <v>25.714285714285715</v>
      </c>
    </row>
    <row r="159" spans="1:254" ht="63.75" x14ac:dyDescent="0.2">
      <c r="A159" s="349"/>
      <c r="B159" s="325"/>
      <c r="C159" s="346"/>
      <c r="D159" s="347"/>
      <c r="E159" s="345"/>
      <c r="F159" s="5" t="s">
        <v>282</v>
      </c>
      <c r="G159" s="4" t="s">
        <v>422</v>
      </c>
      <c r="H159" s="2">
        <v>1</v>
      </c>
      <c r="I159" s="26">
        <v>40210</v>
      </c>
      <c r="J159" s="26">
        <v>40543</v>
      </c>
      <c r="K159" s="83">
        <f t="shared" si="3"/>
        <v>47.571428571428569</v>
      </c>
    </row>
    <row r="160" spans="1:254" ht="143.25" customHeight="1" x14ac:dyDescent="0.2">
      <c r="A160" s="21">
        <v>57</v>
      </c>
      <c r="B160" s="100">
        <v>2202001</v>
      </c>
      <c r="C160" s="29" t="s">
        <v>349</v>
      </c>
      <c r="D160" s="44" t="s">
        <v>272</v>
      </c>
      <c r="E160" s="5" t="s">
        <v>272</v>
      </c>
      <c r="F160" s="5" t="s">
        <v>273</v>
      </c>
      <c r="G160" s="2" t="s">
        <v>274</v>
      </c>
      <c r="H160" s="2">
        <v>1</v>
      </c>
      <c r="I160" s="26">
        <v>40269</v>
      </c>
      <c r="J160" s="26">
        <v>40359</v>
      </c>
      <c r="K160" s="83">
        <f t="shared" si="3"/>
        <v>12.857142857142858</v>
      </c>
    </row>
    <row r="161" spans="1:11" ht="39" customHeight="1" x14ac:dyDescent="0.2">
      <c r="A161" s="342">
        <v>58</v>
      </c>
      <c r="B161" s="325">
        <v>2202001</v>
      </c>
      <c r="C161" s="330" t="s">
        <v>350</v>
      </c>
      <c r="D161" s="347" t="s">
        <v>275</v>
      </c>
      <c r="E161" s="345" t="s">
        <v>271</v>
      </c>
      <c r="F161" s="5" t="s">
        <v>277</v>
      </c>
      <c r="G161" s="4" t="s">
        <v>399</v>
      </c>
      <c r="H161" s="2">
        <v>1</v>
      </c>
      <c r="I161" s="26">
        <v>40148</v>
      </c>
      <c r="J161" s="26">
        <v>40178</v>
      </c>
      <c r="K161" s="83">
        <f t="shared" si="3"/>
        <v>4.2857142857142856</v>
      </c>
    </row>
    <row r="162" spans="1:11" ht="42" customHeight="1" x14ac:dyDescent="0.2">
      <c r="A162" s="342"/>
      <c r="B162" s="325"/>
      <c r="C162" s="330"/>
      <c r="D162" s="347"/>
      <c r="E162" s="345"/>
      <c r="F162" s="5" t="s">
        <v>278</v>
      </c>
      <c r="G162" s="4" t="s">
        <v>279</v>
      </c>
      <c r="H162" s="2">
        <v>1</v>
      </c>
      <c r="I162" s="26">
        <v>40179</v>
      </c>
      <c r="J162" s="26">
        <v>40209</v>
      </c>
      <c r="K162" s="83">
        <f t="shared" si="3"/>
        <v>4.2857142857142856</v>
      </c>
    </row>
    <row r="163" spans="1:11" ht="46.5" customHeight="1" x14ac:dyDescent="0.2">
      <c r="A163" s="342"/>
      <c r="B163" s="325"/>
      <c r="C163" s="330"/>
      <c r="D163" s="347"/>
      <c r="E163" s="345"/>
      <c r="F163" s="5" t="s">
        <v>280</v>
      </c>
      <c r="G163" s="4" t="s">
        <v>281</v>
      </c>
      <c r="H163" s="2">
        <v>1</v>
      </c>
      <c r="I163" s="26">
        <v>40179</v>
      </c>
      <c r="J163" s="26">
        <v>40359</v>
      </c>
      <c r="K163" s="83">
        <f t="shared" si="3"/>
        <v>25.714285714285715</v>
      </c>
    </row>
    <row r="164" spans="1:11" ht="60" customHeight="1" x14ac:dyDescent="0.2">
      <c r="A164" s="342"/>
      <c r="B164" s="325"/>
      <c r="C164" s="346"/>
      <c r="D164" s="347"/>
      <c r="E164" s="345"/>
      <c r="F164" s="5" t="s">
        <v>282</v>
      </c>
      <c r="G164" s="4" t="s">
        <v>422</v>
      </c>
      <c r="H164" s="2">
        <v>1</v>
      </c>
      <c r="I164" s="26">
        <v>40210</v>
      </c>
      <c r="J164" s="26">
        <v>40543</v>
      </c>
      <c r="K164" s="83">
        <f t="shared" si="3"/>
        <v>47.571428571428569</v>
      </c>
    </row>
    <row r="165" spans="1:11" ht="42" customHeight="1" x14ac:dyDescent="0.2">
      <c r="A165" s="342">
        <v>59</v>
      </c>
      <c r="B165" s="325">
        <v>2202001</v>
      </c>
      <c r="C165" s="350" t="s">
        <v>461</v>
      </c>
      <c r="D165" s="351" t="s">
        <v>230</v>
      </c>
      <c r="E165" s="352" t="s">
        <v>231</v>
      </c>
      <c r="F165" s="5" t="s">
        <v>232</v>
      </c>
      <c r="G165" s="2" t="s">
        <v>233</v>
      </c>
      <c r="H165" s="2">
        <v>1</v>
      </c>
      <c r="I165" s="23">
        <v>40179</v>
      </c>
      <c r="J165" s="23">
        <v>40329</v>
      </c>
      <c r="K165" s="78">
        <f t="shared" si="3"/>
        <v>21.428571428571427</v>
      </c>
    </row>
    <row r="166" spans="1:11" ht="43.5" customHeight="1" x14ac:dyDescent="0.2">
      <c r="A166" s="342"/>
      <c r="B166" s="325"/>
      <c r="C166" s="350"/>
      <c r="D166" s="351"/>
      <c r="E166" s="352"/>
      <c r="F166" s="5" t="s">
        <v>428</v>
      </c>
      <c r="G166" s="2" t="s">
        <v>429</v>
      </c>
      <c r="H166" s="2">
        <v>1</v>
      </c>
      <c r="I166" s="23">
        <v>40330</v>
      </c>
      <c r="J166" s="23">
        <v>40543</v>
      </c>
      <c r="K166" s="78">
        <f t="shared" si="3"/>
        <v>30.428571428571427</v>
      </c>
    </row>
    <row r="167" spans="1:11" ht="51.75" customHeight="1" x14ac:dyDescent="0.2">
      <c r="A167" s="342"/>
      <c r="B167" s="325"/>
      <c r="C167" s="350"/>
      <c r="D167" s="351"/>
      <c r="E167" s="352"/>
      <c r="F167" s="5" t="s">
        <v>430</v>
      </c>
      <c r="G167" s="2" t="s">
        <v>431</v>
      </c>
      <c r="H167" s="2">
        <v>3</v>
      </c>
      <c r="I167" s="27">
        <v>40360</v>
      </c>
      <c r="J167" s="27">
        <v>40543</v>
      </c>
      <c r="K167" s="83">
        <f t="shared" si="3"/>
        <v>26.142857142857142</v>
      </c>
    </row>
    <row r="168" spans="1:11" ht="36.75" customHeight="1" x14ac:dyDescent="0.2">
      <c r="A168" s="342"/>
      <c r="B168" s="325"/>
      <c r="C168" s="350"/>
      <c r="D168" s="351"/>
      <c r="E168" s="352"/>
      <c r="F168" s="5" t="s">
        <v>266</v>
      </c>
      <c r="G168" s="2" t="s">
        <v>267</v>
      </c>
      <c r="H168" s="2">
        <v>1</v>
      </c>
      <c r="I168" s="26">
        <v>40269</v>
      </c>
      <c r="J168" s="26">
        <v>40390</v>
      </c>
      <c r="K168" s="83">
        <f t="shared" si="3"/>
        <v>17.285714285714285</v>
      </c>
    </row>
    <row r="169" spans="1:11" ht="129.75" customHeight="1" x14ac:dyDescent="0.2">
      <c r="A169" s="21">
        <v>60</v>
      </c>
      <c r="B169" s="100">
        <v>1504001</v>
      </c>
      <c r="C169" s="34" t="s">
        <v>462</v>
      </c>
      <c r="D169" s="44" t="s">
        <v>268</v>
      </c>
      <c r="E169" s="5" t="s">
        <v>269</v>
      </c>
      <c r="F169" s="5" t="s">
        <v>270</v>
      </c>
      <c r="G169" s="2" t="s">
        <v>422</v>
      </c>
      <c r="H169" s="2">
        <v>1</v>
      </c>
      <c r="I169" s="26">
        <v>40360</v>
      </c>
      <c r="J169" s="26">
        <v>40390</v>
      </c>
      <c r="K169" s="83">
        <f t="shared" si="3"/>
        <v>4.2857142857142856</v>
      </c>
    </row>
    <row r="170" spans="1:11" ht="130.5" customHeight="1" x14ac:dyDescent="0.2">
      <c r="A170" s="21">
        <v>61</v>
      </c>
      <c r="B170" s="100">
        <v>2202002</v>
      </c>
      <c r="C170" s="34" t="s">
        <v>463</v>
      </c>
      <c r="D170" s="44" t="s">
        <v>448</v>
      </c>
      <c r="E170" s="5" t="s">
        <v>449</v>
      </c>
      <c r="F170" s="5" t="s">
        <v>163</v>
      </c>
      <c r="G170" s="2" t="s">
        <v>164</v>
      </c>
      <c r="H170" s="2">
        <v>1</v>
      </c>
      <c r="I170" s="26">
        <v>40179</v>
      </c>
      <c r="J170" s="26">
        <v>40268</v>
      </c>
      <c r="K170" s="83">
        <f t="shared" si="3"/>
        <v>12.714285714285714</v>
      </c>
    </row>
    <row r="171" spans="1:11" ht="32.25" customHeight="1" x14ac:dyDescent="0.2">
      <c r="A171" s="342" t="s">
        <v>79</v>
      </c>
      <c r="B171" s="343"/>
      <c r="C171" s="343"/>
      <c r="D171" s="343"/>
      <c r="E171" s="343"/>
      <c r="F171" s="343"/>
      <c r="G171" s="343"/>
      <c r="H171" s="343"/>
      <c r="I171" s="343"/>
      <c r="J171" s="343"/>
      <c r="K171" s="344"/>
    </row>
    <row r="172" spans="1:11" ht="63.75" customHeight="1" x14ac:dyDescent="0.2">
      <c r="A172" s="323">
        <v>62</v>
      </c>
      <c r="B172" s="325">
        <v>2205100</v>
      </c>
      <c r="C172" s="330" t="s">
        <v>432</v>
      </c>
      <c r="D172" s="14" t="s">
        <v>433</v>
      </c>
      <c r="E172" s="338" t="s">
        <v>434</v>
      </c>
      <c r="F172" s="333" t="s">
        <v>435</v>
      </c>
      <c r="G172" s="348" t="s">
        <v>436</v>
      </c>
      <c r="H172" s="348">
        <v>1</v>
      </c>
      <c r="I172" s="341">
        <v>40452</v>
      </c>
      <c r="J172" s="341">
        <v>40724</v>
      </c>
      <c r="K172" s="321">
        <f t="shared" si="3"/>
        <v>38.857142857142854</v>
      </c>
    </row>
    <row r="173" spans="1:11" ht="102" x14ac:dyDescent="0.2">
      <c r="A173" s="323"/>
      <c r="B173" s="325"/>
      <c r="C173" s="330"/>
      <c r="D173" s="14" t="s">
        <v>437</v>
      </c>
      <c r="E173" s="338"/>
      <c r="F173" s="333"/>
      <c r="G173" s="348"/>
      <c r="H173" s="348"/>
      <c r="I173" s="341"/>
      <c r="J173" s="341"/>
      <c r="K173" s="321"/>
    </row>
    <row r="174" spans="1:11" ht="76.5" x14ac:dyDescent="0.2">
      <c r="A174" s="323"/>
      <c r="B174" s="325"/>
      <c r="C174" s="330"/>
      <c r="D174" s="14" t="s">
        <v>240</v>
      </c>
      <c r="E174" s="338"/>
      <c r="F174" s="333"/>
      <c r="G174" s="348"/>
      <c r="H174" s="348"/>
      <c r="I174" s="341"/>
      <c r="J174" s="341"/>
      <c r="K174" s="321"/>
    </row>
    <row r="175" spans="1:11" ht="46.5" customHeight="1" x14ac:dyDescent="0.2">
      <c r="A175" s="323">
        <v>63</v>
      </c>
      <c r="B175" s="325">
        <v>1501006</v>
      </c>
      <c r="C175" s="330" t="s">
        <v>148</v>
      </c>
      <c r="D175" s="79" t="s">
        <v>112</v>
      </c>
      <c r="E175" s="338" t="s">
        <v>113</v>
      </c>
      <c r="F175" s="5" t="s">
        <v>114</v>
      </c>
      <c r="G175" s="101">
        <v>1</v>
      </c>
      <c r="H175" s="101" t="s">
        <v>115</v>
      </c>
      <c r="I175" s="102">
        <v>40360</v>
      </c>
      <c r="J175" s="102">
        <v>40372</v>
      </c>
      <c r="K175" s="78">
        <f t="shared" si="3"/>
        <v>1.7142857142857142</v>
      </c>
    </row>
    <row r="176" spans="1:11" ht="42" customHeight="1" x14ac:dyDescent="0.2">
      <c r="A176" s="323"/>
      <c r="B176" s="325"/>
      <c r="C176" s="330"/>
      <c r="D176" s="79" t="s">
        <v>116</v>
      </c>
      <c r="E176" s="338"/>
      <c r="F176" s="333" t="s">
        <v>117</v>
      </c>
      <c r="G176" s="334">
        <v>1</v>
      </c>
      <c r="H176" s="334" t="s">
        <v>392</v>
      </c>
      <c r="I176" s="339">
        <v>40364</v>
      </c>
      <c r="J176" s="340">
        <v>40451</v>
      </c>
      <c r="K176" s="321">
        <f t="shared" si="3"/>
        <v>12.428571428571429</v>
      </c>
    </row>
    <row r="177" spans="1:11" ht="54.75" customHeight="1" x14ac:dyDescent="0.2">
      <c r="A177" s="323"/>
      <c r="B177" s="325"/>
      <c r="C177" s="330"/>
      <c r="D177" s="79" t="s">
        <v>118</v>
      </c>
      <c r="E177" s="338"/>
      <c r="F177" s="333"/>
      <c r="G177" s="334"/>
      <c r="H177" s="334"/>
      <c r="I177" s="339"/>
      <c r="J177" s="340"/>
      <c r="K177" s="321"/>
    </row>
    <row r="178" spans="1:11" ht="138" customHeight="1" x14ac:dyDescent="0.2">
      <c r="A178" s="323"/>
      <c r="B178" s="325"/>
      <c r="C178" s="330"/>
      <c r="D178" s="79" t="s">
        <v>119</v>
      </c>
      <c r="E178" s="338"/>
      <c r="F178" s="5" t="s">
        <v>120</v>
      </c>
      <c r="G178" s="103">
        <v>1</v>
      </c>
      <c r="H178" s="103" t="s">
        <v>392</v>
      </c>
      <c r="I178" s="104">
        <v>40452</v>
      </c>
      <c r="J178" s="4">
        <v>40816</v>
      </c>
      <c r="K178" s="78">
        <f t="shared" si="3"/>
        <v>52</v>
      </c>
    </row>
    <row r="179" spans="1:11" ht="56.25" customHeight="1" x14ac:dyDescent="0.2">
      <c r="A179" s="323">
        <v>64</v>
      </c>
      <c r="B179" s="325">
        <v>1506100</v>
      </c>
      <c r="C179" s="330" t="s">
        <v>121</v>
      </c>
      <c r="D179" s="79" t="s">
        <v>122</v>
      </c>
      <c r="E179" s="328" t="s">
        <v>123</v>
      </c>
      <c r="F179" s="5" t="s">
        <v>124</v>
      </c>
      <c r="G179" s="101">
        <v>1</v>
      </c>
      <c r="H179" s="101" t="s">
        <v>125</v>
      </c>
      <c r="I179" s="102">
        <v>40344</v>
      </c>
      <c r="J179" s="102">
        <v>40350</v>
      </c>
      <c r="K179" s="78">
        <f t="shared" si="3"/>
        <v>0.8571428571428571</v>
      </c>
    </row>
    <row r="180" spans="1:11" ht="56.25" x14ac:dyDescent="0.2">
      <c r="A180" s="323"/>
      <c r="B180" s="325"/>
      <c r="C180" s="330"/>
      <c r="D180" s="79" t="s">
        <v>126</v>
      </c>
      <c r="E180" s="328"/>
      <c r="F180" s="5" t="s">
        <v>127</v>
      </c>
      <c r="G180" s="103">
        <v>1</v>
      </c>
      <c r="H180" s="103" t="s">
        <v>292</v>
      </c>
      <c r="I180" s="104">
        <v>40407</v>
      </c>
      <c r="J180" s="4">
        <v>40410</v>
      </c>
      <c r="K180" s="78">
        <f t="shared" si="3"/>
        <v>0.42857142857142855</v>
      </c>
    </row>
    <row r="181" spans="1:11" ht="25.5" x14ac:dyDescent="0.2">
      <c r="A181" s="323"/>
      <c r="B181" s="325"/>
      <c r="C181" s="330"/>
      <c r="D181" s="79" t="s">
        <v>128</v>
      </c>
      <c r="E181" s="328"/>
      <c r="F181" s="5" t="s">
        <v>129</v>
      </c>
      <c r="G181" s="103">
        <v>1</v>
      </c>
      <c r="H181" s="103" t="s">
        <v>292</v>
      </c>
      <c r="I181" s="104">
        <v>40422</v>
      </c>
      <c r="J181" s="4">
        <v>40724</v>
      </c>
      <c r="K181" s="78">
        <f t="shared" si="3"/>
        <v>43.142857142857146</v>
      </c>
    </row>
    <row r="182" spans="1:11" ht="48" customHeight="1" x14ac:dyDescent="0.2">
      <c r="A182" s="323">
        <v>65</v>
      </c>
      <c r="B182" s="325">
        <v>1404004</v>
      </c>
      <c r="C182" s="330" t="s">
        <v>130</v>
      </c>
      <c r="D182" s="79" t="s">
        <v>131</v>
      </c>
      <c r="E182" s="328" t="s">
        <v>132</v>
      </c>
      <c r="F182" s="5" t="s">
        <v>133</v>
      </c>
      <c r="G182" s="101">
        <v>1</v>
      </c>
      <c r="H182" s="101" t="s">
        <v>134</v>
      </c>
      <c r="I182" s="102">
        <v>40210</v>
      </c>
      <c r="J182" s="102">
        <v>40542</v>
      </c>
      <c r="K182" s="78">
        <f t="shared" si="3"/>
        <v>47.428571428571431</v>
      </c>
    </row>
    <row r="183" spans="1:11" ht="50.25" customHeight="1" x14ac:dyDescent="0.2">
      <c r="A183" s="323"/>
      <c r="B183" s="325"/>
      <c r="C183" s="330"/>
      <c r="D183" s="328" t="s">
        <v>135</v>
      </c>
      <c r="E183" s="328"/>
      <c r="F183" s="333" t="s">
        <v>136</v>
      </c>
      <c r="G183" s="334">
        <v>1</v>
      </c>
      <c r="H183" s="334" t="s">
        <v>137</v>
      </c>
      <c r="I183" s="339">
        <v>40545</v>
      </c>
      <c r="J183" s="340">
        <v>40617</v>
      </c>
      <c r="K183" s="321">
        <f t="shared" si="3"/>
        <v>10.285714285714286</v>
      </c>
    </row>
    <row r="184" spans="1:11" ht="49.5" customHeight="1" x14ac:dyDescent="0.2">
      <c r="A184" s="323"/>
      <c r="B184" s="325"/>
      <c r="C184" s="330"/>
      <c r="D184" s="328"/>
      <c r="E184" s="328"/>
      <c r="F184" s="333"/>
      <c r="G184" s="334"/>
      <c r="H184" s="334"/>
      <c r="I184" s="339"/>
      <c r="J184" s="340"/>
      <c r="K184" s="321"/>
    </row>
    <row r="185" spans="1:11" ht="84.75" customHeight="1" x14ac:dyDescent="0.2">
      <c r="A185" s="323">
        <v>66</v>
      </c>
      <c r="B185" s="325">
        <v>1404004</v>
      </c>
      <c r="C185" s="330" t="s">
        <v>138</v>
      </c>
      <c r="D185" s="79" t="s">
        <v>139</v>
      </c>
      <c r="E185" s="328" t="s">
        <v>140</v>
      </c>
      <c r="F185" s="335" t="s">
        <v>141</v>
      </c>
      <c r="G185" s="317">
        <v>1</v>
      </c>
      <c r="H185" s="336" t="s">
        <v>292</v>
      </c>
      <c r="I185" s="102">
        <v>40330</v>
      </c>
      <c r="J185" s="102">
        <v>40359</v>
      </c>
      <c r="K185" s="78">
        <f t="shared" si="3"/>
        <v>4.1428571428571432</v>
      </c>
    </row>
    <row r="186" spans="1:11" ht="72.75" customHeight="1" x14ac:dyDescent="0.2">
      <c r="A186" s="323"/>
      <c r="B186" s="325"/>
      <c r="C186" s="330"/>
      <c r="D186" s="79" t="s">
        <v>142</v>
      </c>
      <c r="E186" s="328"/>
      <c r="F186" s="335"/>
      <c r="G186" s="317"/>
      <c r="H186" s="336"/>
      <c r="I186" s="104">
        <v>40360</v>
      </c>
      <c r="J186" s="4">
        <v>40542</v>
      </c>
      <c r="K186" s="78">
        <f t="shared" si="3"/>
        <v>26</v>
      </c>
    </row>
    <row r="187" spans="1:11" ht="76.5" customHeight="1" x14ac:dyDescent="0.2">
      <c r="A187" s="323">
        <v>67</v>
      </c>
      <c r="B187" s="325">
        <v>1402015</v>
      </c>
      <c r="C187" s="330" t="s">
        <v>143</v>
      </c>
      <c r="D187" s="328" t="s">
        <v>144</v>
      </c>
      <c r="E187" s="328" t="s">
        <v>145</v>
      </c>
      <c r="F187" s="5" t="s">
        <v>232</v>
      </c>
      <c r="G187" s="2" t="s">
        <v>233</v>
      </c>
      <c r="H187" s="2">
        <v>1</v>
      </c>
      <c r="I187" s="11">
        <v>40179</v>
      </c>
      <c r="J187" s="11">
        <v>40329</v>
      </c>
      <c r="K187" s="78">
        <f t="shared" si="3"/>
        <v>21.428571428571427</v>
      </c>
    </row>
    <row r="188" spans="1:11" ht="38.25" x14ac:dyDescent="0.2">
      <c r="A188" s="323"/>
      <c r="B188" s="325"/>
      <c r="C188" s="330"/>
      <c r="D188" s="328"/>
      <c r="E188" s="328"/>
      <c r="F188" s="5" t="s">
        <v>146</v>
      </c>
      <c r="G188" s="2" t="s">
        <v>429</v>
      </c>
      <c r="H188" s="2">
        <v>1</v>
      </c>
      <c r="I188" s="11">
        <v>40360</v>
      </c>
      <c r="J188" s="11">
        <v>40543</v>
      </c>
      <c r="K188" s="78">
        <f t="shared" si="3"/>
        <v>26.142857142857142</v>
      </c>
    </row>
    <row r="189" spans="1:11" ht="51" x14ac:dyDescent="0.2">
      <c r="A189" s="323"/>
      <c r="B189" s="325"/>
      <c r="C189" s="330"/>
      <c r="D189" s="328"/>
      <c r="E189" s="328"/>
      <c r="F189" s="5" t="s">
        <v>147</v>
      </c>
      <c r="G189" s="2" t="s">
        <v>431</v>
      </c>
      <c r="H189" s="2">
        <v>2</v>
      </c>
      <c r="I189" s="3">
        <v>40360</v>
      </c>
      <c r="J189" s="3">
        <v>40633</v>
      </c>
      <c r="K189" s="78">
        <f t="shared" si="3"/>
        <v>39</v>
      </c>
    </row>
    <row r="190" spans="1:11" ht="33.75" customHeight="1" x14ac:dyDescent="0.2">
      <c r="A190" s="323">
        <v>68</v>
      </c>
      <c r="B190" s="325">
        <v>2205100</v>
      </c>
      <c r="C190" s="330" t="s">
        <v>111</v>
      </c>
      <c r="D190" s="79" t="s">
        <v>52</v>
      </c>
      <c r="E190" s="338" t="s">
        <v>53</v>
      </c>
      <c r="F190" s="333" t="s">
        <v>54</v>
      </c>
      <c r="G190" s="334">
        <v>2</v>
      </c>
      <c r="H190" s="334" t="s">
        <v>55</v>
      </c>
      <c r="I190" s="337">
        <v>40483</v>
      </c>
      <c r="J190" s="337">
        <v>40633</v>
      </c>
      <c r="K190" s="321">
        <f t="shared" si="3"/>
        <v>21.428571428571427</v>
      </c>
    </row>
    <row r="191" spans="1:11" ht="42.75" customHeight="1" x14ac:dyDescent="0.2">
      <c r="A191" s="323"/>
      <c r="B191" s="325"/>
      <c r="C191" s="330"/>
      <c r="D191" s="79" t="s">
        <v>56</v>
      </c>
      <c r="E191" s="338"/>
      <c r="F191" s="333"/>
      <c r="G191" s="334"/>
      <c r="H191" s="334"/>
      <c r="I191" s="337"/>
      <c r="J191" s="337"/>
      <c r="K191" s="321"/>
    </row>
    <row r="192" spans="1:11" ht="53.25" customHeight="1" x14ac:dyDescent="0.2">
      <c r="A192" s="323"/>
      <c r="B192" s="325"/>
      <c r="C192" s="330"/>
      <c r="D192" s="79" t="s">
        <v>57</v>
      </c>
      <c r="E192" s="338"/>
      <c r="F192" s="5" t="s">
        <v>58</v>
      </c>
      <c r="G192" s="103">
        <v>1</v>
      </c>
      <c r="H192" s="103" t="s">
        <v>59</v>
      </c>
      <c r="I192" s="4">
        <v>40483</v>
      </c>
      <c r="J192" s="4">
        <v>40512</v>
      </c>
      <c r="K192" s="78">
        <f t="shared" si="3"/>
        <v>4.1428571428571432</v>
      </c>
    </row>
    <row r="193" spans="1:11" ht="87" customHeight="1" x14ac:dyDescent="0.2">
      <c r="A193" s="323">
        <v>69</v>
      </c>
      <c r="B193" s="325">
        <v>2205100</v>
      </c>
      <c r="C193" s="330" t="s">
        <v>60</v>
      </c>
      <c r="D193" s="79" t="s">
        <v>61</v>
      </c>
      <c r="E193" s="328" t="s">
        <v>17</v>
      </c>
      <c r="F193" s="5" t="s">
        <v>18</v>
      </c>
      <c r="G193" s="101">
        <v>1</v>
      </c>
      <c r="H193" s="101" t="s">
        <v>19</v>
      </c>
      <c r="I193" s="102">
        <v>40448</v>
      </c>
      <c r="J193" s="102">
        <v>40480</v>
      </c>
      <c r="K193" s="78">
        <f t="shared" si="3"/>
        <v>4.5714285714285712</v>
      </c>
    </row>
    <row r="194" spans="1:11" ht="52.5" customHeight="1" x14ac:dyDescent="0.2">
      <c r="A194" s="323"/>
      <c r="B194" s="325"/>
      <c r="C194" s="330"/>
      <c r="D194" s="79" t="s">
        <v>20</v>
      </c>
      <c r="E194" s="328"/>
      <c r="F194" s="5" t="s">
        <v>21</v>
      </c>
      <c r="G194" s="103">
        <v>1</v>
      </c>
      <c r="H194" s="103" t="s">
        <v>22</v>
      </c>
      <c r="I194" s="104">
        <v>40483</v>
      </c>
      <c r="J194" s="4">
        <v>40512</v>
      </c>
      <c r="K194" s="78">
        <f t="shared" si="3"/>
        <v>4.1428571428571432</v>
      </c>
    </row>
    <row r="195" spans="1:11" ht="52.5" customHeight="1" x14ac:dyDescent="0.2">
      <c r="A195" s="323"/>
      <c r="B195" s="325"/>
      <c r="C195" s="330"/>
      <c r="D195" s="79" t="s">
        <v>23</v>
      </c>
      <c r="E195" s="328"/>
      <c r="F195" s="5" t="s">
        <v>24</v>
      </c>
      <c r="G195" s="105">
        <v>1</v>
      </c>
      <c r="H195" s="105" t="s">
        <v>25</v>
      </c>
      <c r="I195" s="106">
        <v>40634</v>
      </c>
      <c r="J195" s="3">
        <v>40724</v>
      </c>
      <c r="K195" s="78">
        <f t="shared" si="3"/>
        <v>12.857142857142858</v>
      </c>
    </row>
    <row r="196" spans="1:11" ht="62.25" customHeight="1" x14ac:dyDescent="0.2">
      <c r="A196" s="323">
        <v>70</v>
      </c>
      <c r="B196" s="325">
        <v>2205100</v>
      </c>
      <c r="C196" s="330" t="s">
        <v>26</v>
      </c>
      <c r="D196" s="79" t="s">
        <v>80</v>
      </c>
      <c r="E196" s="328" t="s">
        <v>27</v>
      </c>
      <c r="F196" s="333" t="s">
        <v>28</v>
      </c>
      <c r="G196" s="317">
        <v>1</v>
      </c>
      <c r="H196" s="317" t="s">
        <v>29</v>
      </c>
      <c r="I196" s="102">
        <v>40360</v>
      </c>
      <c r="J196" s="102">
        <v>40542</v>
      </c>
      <c r="K196" s="78">
        <f t="shared" ref="K196:K208" si="4">+(J196-I196)/7</f>
        <v>26</v>
      </c>
    </row>
    <row r="197" spans="1:11" ht="62.25" customHeight="1" x14ac:dyDescent="0.2">
      <c r="A197" s="323"/>
      <c r="B197" s="325"/>
      <c r="C197" s="330"/>
      <c r="D197" s="79" t="s">
        <v>30</v>
      </c>
      <c r="E197" s="328"/>
      <c r="F197" s="333"/>
      <c r="G197" s="317"/>
      <c r="H197" s="317"/>
      <c r="I197" s="104">
        <v>40360</v>
      </c>
      <c r="J197" s="4">
        <v>40389</v>
      </c>
      <c r="K197" s="78">
        <f t="shared" si="4"/>
        <v>4.1428571428571432</v>
      </c>
    </row>
    <row r="198" spans="1:11" ht="42.75" customHeight="1" x14ac:dyDescent="0.2">
      <c r="A198" s="323"/>
      <c r="B198" s="325"/>
      <c r="C198" s="330"/>
      <c r="D198" s="79" t="s">
        <v>31</v>
      </c>
      <c r="E198" s="328"/>
      <c r="F198" s="333"/>
      <c r="G198" s="103">
        <v>1</v>
      </c>
      <c r="H198" s="103" t="s">
        <v>22</v>
      </c>
      <c r="I198" s="104">
        <v>40407</v>
      </c>
      <c r="J198" s="4">
        <v>40420</v>
      </c>
      <c r="K198" s="78">
        <f t="shared" si="4"/>
        <v>1.8571428571428572</v>
      </c>
    </row>
    <row r="199" spans="1:11" ht="53.25" customHeight="1" x14ac:dyDescent="0.2">
      <c r="A199" s="323"/>
      <c r="B199" s="325"/>
      <c r="C199" s="330"/>
      <c r="D199" s="79" t="s">
        <v>32</v>
      </c>
      <c r="E199" s="328"/>
      <c r="F199" s="5" t="s">
        <v>24</v>
      </c>
      <c r="G199" s="103">
        <v>1</v>
      </c>
      <c r="H199" s="103" t="s">
        <v>392</v>
      </c>
      <c r="I199" s="106">
        <v>40634</v>
      </c>
      <c r="J199" s="3">
        <v>40724</v>
      </c>
      <c r="K199" s="78">
        <f t="shared" si="4"/>
        <v>12.857142857142858</v>
      </c>
    </row>
    <row r="200" spans="1:11" ht="22.5" x14ac:dyDescent="0.2">
      <c r="A200" s="323">
        <v>71</v>
      </c>
      <c r="B200" s="325">
        <v>2205100</v>
      </c>
      <c r="C200" s="330" t="s">
        <v>33</v>
      </c>
      <c r="D200" s="79" t="s">
        <v>34</v>
      </c>
      <c r="E200" s="328" t="s">
        <v>35</v>
      </c>
      <c r="F200" s="5" t="s">
        <v>36</v>
      </c>
      <c r="G200" s="103">
        <v>1</v>
      </c>
      <c r="H200" s="103" t="s">
        <v>37</v>
      </c>
      <c r="I200" s="104">
        <v>40407</v>
      </c>
      <c r="J200" s="4">
        <v>40420</v>
      </c>
      <c r="K200" s="78">
        <f t="shared" si="4"/>
        <v>1.8571428571428572</v>
      </c>
    </row>
    <row r="201" spans="1:11" ht="54.75" customHeight="1" x14ac:dyDescent="0.2">
      <c r="A201" s="323"/>
      <c r="B201" s="325"/>
      <c r="C201" s="330"/>
      <c r="D201" s="79" t="s">
        <v>38</v>
      </c>
      <c r="E201" s="328"/>
      <c r="F201" s="333" t="s">
        <v>39</v>
      </c>
      <c r="G201" s="334">
        <v>1</v>
      </c>
      <c r="H201" s="334" t="s">
        <v>382</v>
      </c>
      <c r="I201" s="104">
        <v>40422</v>
      </c>
      <c r="J201" s="4">
        <v>40754</v>
      </c>
      <c r="K201" s="78">
        <f t="shared" si="4"/>
        <v>47.428571428571431</v>
      </c>
    </row>
    <row r="202" spans="1:11" ht="50.25" customHeight="1" x14ac:dyDescent="0.2">
      <c r="A202" s="323"/>
      <c r="B202" s="325"/>
      <c r="C202" s="330"/>
      <c r="D202" s="79" t="s">
        <v>40</v>
      </c>
      <c r="E202" s="328"/>
      <c r="F202" s="333"/>
      <c r="G202" s="334"/>
      <c r="H202" s="334"/>
      <c r="I202" s="104">
        <v>40756</v>
      </c>
      <c r="J202" s="4">
        <v>40785</v>
      </c>
      <c r="K202" s="78">
        <f t="shared" si="4"/>
        <v>4.1428571428571432</v>
      </c>
    </row>
    <row r="203" spans="1:11" ht="56.25" customHeight="1" x14ac:dyDescent="0.2">
      <c r="A203" s="323">
        <v>72</v>
      </c>
      <c r="B203" s="325">
        <v>2205100</v>
      </c>
      <c r="C203" s="330" t="s">
        <v>41</v>
      </c>
      <c r="D203" s="79" t="s">
        <v>42</v>
      </c>
      <c r="E203" s="328" t="s">
        <v>43</v>
      </c>
      <c r="F203" s="107" t="s">
        <v>44</v>
      </c>
      <c r="G203" s="101">
        <v>1</v>
      </c>
      <c r="H203" s="101" t="s">
        <v>392</v>
      </c>
      <c r="I203" s="102">
        <v>40452</v>
      </c>
      <c r="J203" s="102">
        <v>40543</v>
      </c>
      <c r="K203" s="78">
        <f t="shared" si="4"/>
        <v>13</v>
      </c>
    </row>
    <row r="204" spans="1:11" ht="75.75" customHeight="1" x14ac:dyDescent="0.2">
      <c r="A204" s="323"/>
      <c r="B204" s="325"/>
      <c r="C204" s="330"/>
      <c r="D204" s="79" t="s">
        <v>45</v>
      </c>
      <c r="E204" s="328"/>
      <c r="F204" s="327" t="s">
        <v>46</v>
      </c>
      <c r="G204" s="101">
        <v>1</v>
      </c>
      <c r="H204" s="101" t="s">
        <v>392</v>
      </c>
      <c r="I204" s="102">
        <v>40452</v>
      </c>
      <c r="J204" s="102">
        <v>40816</v>
      </c>
      <c r="K204" s="78">
        <f t="shared" si="4"/>
        <v>52</v>
      </c>
    </row>
    <row r="205" spans="1:11" ht="69.75" customHeight="1" x14ac:dyDescent="0.2">
      <c r="A205" s="323"/>
      <c r="B205" s="325"/>
      <c r="C205" s="330"/>
      <c r="D205" s="79" t="s">
        <v>47</v>
      </c>
      <c r="E205" s="328"/>
      <c r="F205" s="329"/>
      <c r="G205" s="101">
        <v>1</v>
      </c>
      <c r="H205" s="101" t="s">
        <v>392</v>
      </c>
      <c r="I205" s="102">
        <v>40452</v>
      </c>
      <c r="J205" s="102">
        <v>40816</v>
      </c>
      <c r="K205" s="78">
        <f t="shared" si="4"/>
        <v>52</v>
      </c>
    </row>
    <row r="206" spans="1:11" ht="67.5" customHeight="1" x14ac:dyDescent="0.2">
      <c r="A206" s="323">
        <v>73</v>
      </c>
      <c r="B206" s="325">
        <v>2205100</v>
      </c>
      <c r="C206" s="330" t="s">
        <v>48</v>
      </c>
      <c r="D206" s="39" t="s">
        <v>49</v>
      </c>
      <c r="E206" s="328" t="s">
        <v>43</v>
      </c>
      <c r="F206" s="327" t="s">
        <v>44</v>
      </c>
      <c r="G206" s="101">
        <v>1</v>
      </c>
      <c r="H206" s="101" t="s">
        <v>392</v>
      </c>
      <c r="I206" s="102">
        <v>40452</v>
      </c>
      <c r="J206" s="102">
        <v>40816</v>
      </c>
      <c r="K206" s="78">
        <f t="shared" si="4"/>
        <v>52</v>
      </c>
    </row>
    <row r="207" spans="1:11" ht="72" customHeight="1" x14ac:dyDescent="0.2">
      <c r="A207" s="323"/>
      <c r="B207" s="325"/>
      <c r="C207" s="330"/>
      <c r="D207" s="79" t="s">
        <v>81</v>
      </c>
      <c r="E207" s="328"/>
      <c r="F207" s="327"/>
      <c r="G207" s="101">
        <v>1</v>
      </c>
      <c r="H207" s="101" t="s">
        <v>392</v>
      </c>
      <c r="I207" s="102">
        <v>40452</v>
      </c>
      <c r="J207" s="102">
        <v>40816</v>
      </c>
      <c r="K207" s="78">
        <f t="shared" si="4"/>
        <v>52</v>
      </c>
    </row>
    <row r="208" spans="1:11" ht="66.75" customHeight="1" x14ac:dyDescent="0.2">
      <c r="A208" s="323"/>
      <c r="B208" s="325"/>
      <c r="C208" s="330"/>
      <c r="D208" s="79" t="s">
        <v>45</v>
      </c>
      <c r="E208" s="328"/>
      <c r="F208" s="317" t="s">
        <v>46</v>
      </c>
      <c r="G208" s="317">
        <v>1</v>
      </c>
      <c r="H208" s="317" t="s">
        <v>392</v>
      </c>
      <c r="I208" s="319">
        <v>40452</v>
      </c>
      <c r="J208" s="319">
        <v>40816</v>
      </c>
      <c r="K208" s="321">
        <f t="shared" si="4"/>
        <v>52</v>
      </c>
    </row>
    <row r="209" spans="1:15" ht="56.25" customHeight="1" thickBot="1" x14ac:dyDescent="0.25">
      <c r="A209" s="324"/>
      <c r="B209" s="326"/>
      <c r="C209" s="331"/>
      <c r="D209" s="108" t="s">
        <v>47</v>
      </c>
      <c r="E209" s="332"/>
      <c r="F209" s="318"/>
      <c r="G209" s="318"/>
      <c r="H209" s="318"/>
      <c r="I209" s="320"/>
      <c r="J209" s="320"/>
      <c r="K209" s="322"/>
    </row>
    <row r="210" spans="1:15" ht="39.75" customHeight="1" thickBot="1" x14ac:dyDescent="0.25">
      <c r="A210" s="314" t="s">
        <v>89</v>
      </c>
      <c r="B210" s="315"/>
      <c r="C210" s="315"/>
      <c r="D210" s="315"/>
      <c r="E210" s="315"/>
      <c r="F210" s="315"/>
      <c r="G210" s="315"/>
      <c r="H210" s="315"/>
      <c r="I210" s="315"/>
      <c r="J210" s="315"/>
      <c r="K210" s="316"/>
    </row>
    <row r="211" spans="1:15" ht="137.25" customHeight="1" thickBot="1" x14ac:dyDescent="0.25">
      <c r="A211" s="48">
        <v>74</v>
      </c>
      <c r="B211" s="49">
        <v>1301100</v>
      </c>
      <c r="C211" s="50" t="s">
        <v>91</v>
      </c>
      <c r="D211" s="51" t="s">
        <v>92</v>
      </c>
      <c r="E211" s="51" t="s">
        <v>93</v>
      </c>
      <c r="F211" s="51" t="s">
        <v>94</v>
      </c>
      <c r="G211" s="51" t="s">
        <v>95</v>
      </c>
      <c r="H211" s="51">
        <v>1</v>
      </c>
      <c r="I211" s="52">
        <v>40561</v>
      </c>
      <c r="J211" s="52">
        <v>40585</v>
      </c>
      <c r="K211" s="53">
        <v>4</v>
      </c>
    </row>
    <row r="212" spans="1:15" ht="110.25" customHeight="1" x14ac:dyDescent="0.2">
      <c r="A212" s="303">
        <v>75</v>
      </c>
      <c r="B212" s="305">
        <v>2205100</v>
      </c>
      <c r="C212" s="307" t="s">
        <v>96</v>
      </c>
      <c r="D212" s="55" t="s">
        <v>97</v>
      </c>
      <c r="E212" s="310" t="s">
        <v>98</v>
      </c>
      <c r="F212" s="55" t="s">
        <v>99</v>
      </c>
      <c r="G212" s="310" t="s">
        <v>100</v>
      </c>
      <c r="H212" s="310">
        <v>132</v>
      </c>
      <c r="I212" s="312">
        <v>40575</v>
      </c>
      <c r="J212" s="312">
        <v>40939</v>
      </c>
      <c r="K212" s="301">
        <v>52</v>
      </c>
    </row>
    <row r="213" spans="1:15" ht="106.5" customHeight="1" thickBot="1" x14ac:dyDescent="0.25">
      <c r="A213" s="304"/>
      <c r="B213" s="306"/>
      <c r="C213" s="308"/>
      <c r="D213" s="57" t="s">
        <v>101</v>
      </c>
      <c r="E213" s="311"/>
      <c r="F213" s="57" t="s">
        <v>102</v>
      </c>
      <c r="G213" s="311"/>
      <c r="H213" s="311"/>
      <c r="I213" s="313"/>
      <c r="J213" s="313"/>
      <c r="K213" s="302"/>
    </row>
    <row r="214" spans="1:15" s="59" customFormat="1" ht="85.5" customHeight="1" x14ac:dyDescent="0.2">
      <c r="A214" s="303">
        <v>76</v>
      </c>
      <c r="B214" s="305">
        <v>1501100</v>
      </c>
      <c r="C214" s="307" t="s">
        <v>103</v>
      </c>
      <c r="D214" s="55" t="s">
        <v>104</v>
      </c>
      <c r="E214" s="310" t="s">
        <v>105</v>
      </c>
      <c r="F214" s="55" t="s">
        <v>106</v>
      </c>
      <c r="G214" s="55" t="s">
        <v>107</v>
      </c>
      <c r="H214" s="55">
        <v>513</v>
      </c>
      <c r="I214" s="312">
        <v>40575</v>
      </c>
      <c r="J214" s="312">
        <v>40939</v>
      </c>
      <c r="K214" s="301">
        <v>52</v>
      </c>
      <c r="L214" s="15"/>
      <c r="M214" s="15"/>
      <c r="N214" s="15"/>
      <c r="O214" s="15"/>
    </row>
    <row r="215" spans="1:15" s="59" customFormat="1" ht="79.5" customHeight="1" thickBot="1" x14ac:dyDescent="0.25">
      <c r="A215" s="304"/>
      <c r="B215" s="306"/>
      <c r="C215" s="308"/>
      <c r="D215" s="57" t="s">
        <v>108</v>
      </c>
      <c r="E215" s="311"/>
      <c r="F215" s="57" t="s">
        <v>109</v>
      </c>
      <c r="G215" s="57" t="s">
        <v>110</v>
      </c>
      <c r="H215" s="57">
        <v>1</v>
      </c>
      <c r="I215" s="313"/>
      <c r="J215" s="313"/>
      <c r="K215" s="302"/>
      <c r="L215" s="15"/>
      <c r="M215" s="15"/>
      <c r="N215" s="15"/>
      <c r="O215" s="15"/>
    </row>
    <row r="216" spans="1:15" ht="226.5" customHeight="1" thickBot="1" x14ac:dyDescent="0.25">
      <c r="A216" s="48">
        <v>77</v>
      </c>
      <c r="B216" s="49">
        <v>1202002</v>
      </c>
      <c r="C216" s="50" t="s">
        <v>0</v>
      </c>
      <c r="D216" s="51" t="s">
        <v>1</v>
      </c>
      <c r="E216" s="51" t="s">
        <v>2</v>
      </c>
      <c r="F216" s="51" t="s">
        <v>3</v>
      </c>
      <c r="G216" s="51" t="s">
        <v>82</v>
      </c>
      <c r="H216" s="51">
        <v>7</v>
      </c>
      <c r="I216" s="52">
        <v>40575</v>
      </c>
      <c r="J216" s="52">
        <v>40939</v>
      </c>
      <c r="K216" s="53">
        <v>52</v>
      </c>
    </row>
    <row r="217" spans="1:15" ht="114" customHeight="1" x14ac:dyDescent="0.2">
      <c r="A217" s="303">
        <v>78</v>
      </c>
      <c r="B217" s="305">
        <v>1202002</v>
      </c>
      <c r="C217" s="307" t="s">
        <v>6</v>
      </c>
      <c r="D217" s="54" t="s">
        <v>7</v>
      </c>
      <c r="E217" s="55" t="s">
        <v>8</v>
      </c>
      <c r="F217" s="55" t="s">
        <v>9</v>
      </c>
      <c r="G217" s="55" t="s">
        <v>10</v>
      </c>
      <c r="H217" s="55" t="s">
        <v>10</v>
      </c>
      <c r="I217" s="56" t="s">
        <v>10</v>
      </c>
      <c r="J217" s="56" t="s">
        <v>10</v>
      </c>
      <c r="K217" s="110" t="s">
        <v>10</v>
      </c>
    </row>
    <row r="218" spans="1:15" ht="114" customHeight="1" thickBot="1" x14ac:dyDescent="0.25">
      <c r="A218" s="304"/>
      <c r="B218" s="306"/>
      <c r="C218" s="308"/>
      <c r="D218" s="57" t="s">
        <v>11</v>
      </c>
      <c r="E218" s="57" t="s">
        <v>12</v>
      </c>
      <c r="F218" s="57" t="s">
        <v>13</v>
      </c>
      <c r="G218" s="57" t="s">
        <v>83</v>
      </c>
      <c r="H218" s="57">
        <v>1</v>
      </c>
      <c r="I218" s="58">
        <v>40589</v>
      </c>
      <c r="J218" s="58">
        <v>40602</v>
      </c>
      <c r="K218" s="109">
        <v>2</v>
      </c>
    </row>
    <row r="219" spans="1:15" ht="9" customHeight="1" x14ac:dyDescent="0.2"/>
    <row r="220" spans="1:15" ht="15.75" customHeight="1" x14ac:dyDescent="0.2">
      <c r="C220" s="62" t="s">
        <v>87</v>
      </c>
      <c r="E220" s="59"/>
      <c r="F220" s="59" t="s">
        <v>14</v>
      </c>
    </row>
    <row r="221" spans="1:15" ht="25.5" customHeight="1" x14ac:dyDescent="0.2"/>
    <row r="222" spans="1:15" ht="15.75" customHeight="1" x14ac:dyDescent="0.2">
      <c r="C222" s="64"/>
      <c r="E222" s="17"/>
      <c r="F222" s="309"/>
      <c r="G222" s="309"/>
    </row>
    <row r="223" spans="1:15" ht="15.75" customHeight="1" x14ac:dyDescent="0.2">
      <c r="C223" s="62" t="s">
        <v>86</v>
      </c>
      <c r="D223" s="59"/>
      <c r="E223" s="59"/>
      <c r="F223" s="300" t="s">
        <v>165</v>
      </c>
      <c r="G223" s="300"/>
    </row>
    <row r="224" spans="1:15" ht="15.75" customHeight="1" x14ac:dyDescent="0.2">
      <c r="C224" s="62" t="s">
        <v>15</v>
      </c>
      <c r="D224" s="59"/>
      <c r="E224" s="59"/>
      <c r="F224" s="300" t="s">
        <v>16</v>
      </c>
      <c r="G224" s="300"/>
    </row>
  </sheetData>
  <mergeCells count="302">
    <mergeCell ref="C8:D8"/>
    <mergeCell ref="E8:F8"/>
    <mergeCell ref="A1:K1"/>
    <mergeCell ref="A2:K2"/>
    <mergeCell ref="A3:K3"/>
    <mergeCell ref="C7:K7"/>
    <mergeCell ref="A13:K13"/>
    <mergeCell ref="A14:A17"/>
    <mergeCell ref="B14:B17"/>
    <mergeCell ref="C14:C17"/>
    <mergeCell ref="D14:D17"/>
    <mergeCell ref="E14:E17"/>
    <mergeCell ref="E19:E21"/>
    <mergeCell ref="A25:A26"/>
    <mergeCell ref="B25:B26"/>
    <mergeCell ref="C25:C26"/>
    <mergeCell ref="D25:D26"/>
    <mergeCell ref="E25:E26"/>
    <mergeCell ref="A19:A21"/>
    <mergeCell ref="B19:B21"/>
    <mergeCell ref="C19:C21"/>
    <mergeCell ref="D19:D21"/>
    <mergeCell ref="E44:E47"/>
    <mergeCell ref="D41:D43"/>
    <mergeCell ref="A30:A32"/>
    <mergeCell ref="B30:B32"/>
    <mergeCell ref="C30:C32"/>
    <mergeCell ref="C41:C43"/>
    <mergeCell ref="A38:A40"/>
    <mergeCell ref="B38:B40"/>
    <mergeCell ref="C38:C40"/>
    <mergeCell ref="E30:E32"/>
    <mergeCell ref="E48:E53"/>
    <mergeCell ref="A41:A43"/>
    <mergeCell ref="B41:B43"/>
    <mergeCell ref="D38:D40"/>
    <mergeCell ref="A44:A47"/>
    <mergeCell ref="B44:B47"/>
    <mergeCell ref="C44:C47"/>
    <mergeCell ref="D44:D47"/>
    <mergeCell ref="E38:E40"/>
    <mergeCell ref="E41:E43"/>
    <mergeCell ref="E54:E58"/>
    <mergeCell ref="D59:D64"/>
    <mergeCell ref="E59:E64"/>
    <mergeCell ref="A48:A53"/>
    <mergeCell ref="B48:B53"/>
    <mergeCell ref="C48:C53"/>
    <mergeCell ref="D48:D53"/>
    <mergeCell ref="A54:A58"/>
    <mergeCell ref="B54:B58"/>
    <mergeCell ref="C54:C58"/>
    <mergeCell ref="D69:D73"/>
    <mergeCell ref="D54:D58"/>
    <mergeCell ref="E65:E68"/>
    <mergeCell ref="A59:A64"/>
    <mergeCell ref="B59:B64"/>
    <mergeCell ref="C59:C64"/>
    <mergeCell ref="A65:A68"/>
    <mergeCell ref="B65:B68"/>
    <mergeCell ref="C65:C68"/>
    <mergeCell ref="D65:D68"/>
    <mergeCell ref="C81:C83"/>
    <mergeCell ref="E69:E73"/>
    <mergeCell ref="A74:A77"/>
    <mergeCell ref="B74:B77"/>
    <mergeCell ref="C74:C77"/>
    <mergeCell ref="D74:D77"/>
    <mergeCell ref="E74:E77"/>
    <mergeCell ref="A69:A73"/>
    <mergeCell ref="B69:B73"/>
    <mergeCell ref="C69:C73"/>
    <mergeCell ref="E78:E80"/>
    <mergeCell ref="E81:E83"/>
    <mergeCell ref="D85:D88"/>
    <mergeCell ref="D78:D80"/>
    <mergeCell ref="D89:D92"/>
    <mergeCell ref="A78:A80"/>
    <mergeCell ref="B78:B80"/>
    <mergeCell ref="C78:C80"/>
    <mergeCell ref="A81:A83"/>
    <mergeCell ref="B81:B83"/>
    <mergeCell ref="D81:D83"/>
    <mergeCell ref="E102:E104"/>
    <mergeCell ref="A85:A88"/>
    <mergeCell ref="B85:B88"/>
    <mergeCell ref="C85:C88"/>
    <mergeCell ref="A89:A92"/>
    <mergeCell ref="B89:B92"/>
    <mergeCell ref="E85:E88"/>
    <mergeCell ref="E89:E92"/>
    <mergeCell ref="C89:C92"/>
    <mergeCell ref="A108:A110"/>
    <mergeCell ref="A114:A116"/>
    <mergeCell ref="A105:A107"/>
    <mergeCell ref="B105:B107"/>
    <mergeCell ref="A111:A113"/>
    <mergeCell ref="A101:K101"/>
    <mergeCell ref="A102:A104"/>
    <mergeCell ref="E105:E107"/>
    <mergeCell ref="E108:E110"/>
    <mergeCell ref="B111:B113"/>
    <mergeCell ref="E123:E125"/>
    <mergeCell ref="B120:B122"/>
    <mergeCell ref="C120:C122"/>
    <mergeCell ref="D120:D122"/>
    <mergeCell ref="E120:E122"/>
    <mergeCell ref="B114:B116"/>
    <mergeCell ref="D114:D116"/>
    <mergeCell ref="E114:E116"/>
    <mergeCell ref="E111:E113"/>
    <mergeCell ref="C111:C113"/>
    <mergeCell ref="D111:D113"/>
    <mergeCell ref="D108:D110"/>
    <mergeCell ref="B108:B110"/>
    <mergeCell ref="C108:C110"/>
    <mergeCell ref="C105:C107"/>
    <mergeCell ref="B102:B104"/>
    <mergeCell ref="C102:C104"/>
    <mergeCell ref="D102:D104"/>
    <mergeCell ref="B126:B129"/>
    <mergeCell ref="C126:C129"/>
    <mergeCell ref="B123:B125"/>
    <mergeCell ref="C123:C125"/>
    <mergeCell ref="D105:D107"/>
    <mergeCell ref="E126:E129"/>
    <mergeCell ref="A117:A119"/>
    <mergeCell ref="B117:B119"/>
    <mergeCell ref="C117:C119"/>
    <mergeCell ref="D117:D119"/>
    <mergeCell ref="E117:E119"/>
    <mergeCell ref="A120:A122"/>
    <mergeCell ref="A123:A125"/>
    <mergeCell ref="D126:D129"/>
    <mergeCell ref="D123:D125"/>
    <mergeCell ref="A126:A129"/>
    <mergeCell ref="C114:C116"/>
    <mergeCell ref="A137:A139"/>
    <mergeCell ref="B137:B139"/>
    <mergeCell ref="C137:C139"/>
    <mergeCell ref="A131:A133"/>
    <mergeCell ref="B131:B133"/>
    <mergeCell ref="C131:C133"/>
    <mergeCell ref="D137:D139"/>
    <mergeCell ref="E131:E133"/>
    <mergeCell ref="A134:A136"/>
    <mergeCell ref="B134:B136"/>
    <mergeCell ref="C134:C136"/>
    <mergeCell ref="D134:D136"/>
    <mergeCell ref="E134:E136"/>
    <mergeCell ref="E137:E139"/>
    <mergeCell ref="D131:D133"/>
    <mergeCell ref="D150:D153"/>
    <mergeCell ref="A140:A145"/>
    <mergeCell ref="B140:B145"/>
    <mergeCell ref="C140:C145"/>
    <mergeCell ref="D140:D145"/>
    <mergeCell ref="A146:A149"/>
    <mergeCell ref="B146:B149"/>
    <mergeCell ref="C146:C149"/>
    <mergeCell ref="D146:D149"/>
    <mergeCell ref="E156:E159"/>
    <mergeCell ref="E140:E145"/>
    <mergeCell ref="A154:A155"/>
    <mergeCell ref="B154:B155"/>
    <mergeCell ref="C154:C155"/>
    <mergeCell ref="D154:D155"/>
    <mergeCell ref="E146:E149"/>
    <mergeCell ref="A150:A153"/>
    <mergeCell ref="B150:B153"/>
    <mergeCell ref="C150:C153"/>
    <mergeCell ref="A156:A159"/>
    <mergeCell ref="B156:B159"/>
    <mergeCell ref="C156:C159"/>
    <mergeCell ref="D156:D159"/>
    <mergeCell ref="E150:E153"/>
    <mergeCell ref="B165:B168"/>
    <mergeCell ref="C165:C168"/>
    <mergeCell ref="D165:D168"/>
    <mergeCell ref="E165:E168"/>
    <mergeCell ref="E154:E155"/>
    <mergeCell ref="G172:G174"/>
    <mergeCell ref="H172:H174"/>
    <mergeCell ref="B172:B174"/>
    <mergeCell ref="C172:C174"/>
    <mergeCell ref="E172:E174"/>
    <mergeCell ref="F172:F174"/>
    <mergeCell ref="A171:K171"/>
    <mergeCell ref="A172:A174"/>
    <mergeCell ref="J176:J177"/>
    <mergeCell ref="E161:E164"/>
    <mergeCell ref="A165:A168"/>
    <mergeCell ref="I172:I174"/>
    <mergeCell ref="A161:A164"/>
    <mergeCell ref="B161:B164"/>
    <mergeCell ref="C161:C164"/>
    <mergeCell ref="D161:D164"/>
    <mergeCell ref="K183:K184"/>
    <mergeCell ref="K172:K174"/>
    <mergeCell ref="A175:A178"/>
    <mergeCell ref="B175:B178"/>
    <mergeCell ref="C175:C178"/>
    <mergeCell ref="E175:E178"/>
    <mergeCell ref="F176:F177"/>
    <mergeCell ref="K176:K177"/>
    <mergeCell ref="J172:J174"/>
    <mergeCell ref="I176:I177"/>
    <mergeCell ref="G176:G177"/>
    <mergeCell ref="H176:H177"/>
    <mergeCell ref="C179:C181"/>
    <mergeCell ref="E179:E181"/>
    <mergeCell ref="H183:H184"/>
    <mergeCell ref="B182:B184"/>
    <mergeCell ref="G183:G184"/>
    <mergeCell ref="C182:C184"/>
    <mergeCell ref="E182:E184"/>
    <mergeCell ref="D183:D184"/>
    <mergeCell ref="I183:I184"/>
    <mergeCell ref="J183:J184"/>
    <mergeCell ref="A179:A181"/>
    <mergeCell ref="B179:B181"/>
    <mergeCell ref="A185:A186"/>
    <mergeCell ref="B185:B186"/>
    <mergeCell ref="A182:A184"/>
    <mergeCell ref="F183:F184"/>
    <mergeCell ref="C185:C186"/>
    <mergeCell ref="E185:E186"/>
    <mergeCell ref="A187:A189"/>
    <mergeCell ref="D187:D189"/>
    <mergeCell ref="E187:E189"/>
    <mergeCell ref="E190:E192"/>
    <mergeCell ref="B187:B189"/>
    <mergeCell ref="C187:C189"/>
    <mergeCell ref="A196:A199"/>
    <mergeCell ref="B196:B199"/>
    <mergeCell ref="B190:B192"/>
    <mergeCell ref="C190:C192"/>
    <mergeCell ref="A193:A195"/>
    <mergeCell ref="B193:B195"/>
    <mergeCell ref="C193:C195"/>
    <mergeCell ref="A190:A192"/>
    <mergeCell ref="K190:K191"/>
    <mergeCell ref="F185:F186"/>
    <mergeCell ref="G185:G186"/>
    <mergeCell ref="H185:H186"/>
    <mergeCell ref="J190:J191"/>
    <mergeCell ref="I190:I191"/>
    <mergeCell ref="F190:F191"/>
    <mergeCell ref="G190:G191"/>
    <mergeCell ref="H190:H191"/>
    <mergeCell ref="E193:E195"/>
    <mergeCell ref="F196:F198"/>
    <mergeCell ref="G196:G197"/>
    <mergeCell ref="C196:C199"/>
    <mergeCell ref="H201:H202"/>
    <mergeCell ref="G201:G202"/>
    <mergeCell ref="F201:F202"/>
    <mergeCell ref="F206:F207"/>
    <mergeCell ref="E203:E205"/>
    <mergeCell ref="F204:F205"/>
    <mergeCell ref="E196:E199"/>
    <mergeCell ref="H196:H197"/>
    <mergeCell ref="C206:C209"/>
    <mergeCell ref="E206:E209"/>
    <mergeCell ref="C203:C205"/>
    <mergeCell ref="C200:C202"/>
    <mergeCell ref="E200:E202"/>
    <mergeCell ref="A206:A209"/>
    <mergeCell ref="B206:B209"/>
    <mergeCell ref="A200:A202"/>
    <mergeCell ref="B200:B202"/>
    <mergeCell ref="A203:A205"/>
    <mergeCell ref="B203:B205"/>
    <mergeCell ref="I212:I213"/>
    <mergeCell ref="J212:J213"/>
    <mergeCell ref="K212:K213"/>
    <mergeCell ref="F208:F209"/>
    <mergeCell ref="G208:G209"/>
    <mergeCell ref="H208:H209"/>
    <mergeCell ref="I208:I209"/>
    <mergeCell ref="J208:J209"/>
    <mergeCell ref="K208:K209"/>
    <mergeCell ref="E214:E215"/>
    <mergeCell ref="I214:I215"/>
    <mergeCell ref="J214:J215"/>
    <mergeCell ref="A210:K210"/>
    <mergeCell ref="A212:A213"/>
    <mergeCell ref="B212:B213"/>
    <mergeCell ref="C212:C213"/>
    <mergeCell ref="E212:E213"/>
    <mergeCell ref="G212:G213"/>
    <mergeCell ref="H212:H213"/>
    <mergeCell ref="F224:G224"/>
    <mergeCell ref="K214:K215"/>
    <mergeCell ref="A217:A218"/>
    <mergeCell ref="B217:B218"/>
    <mergeCell ref="C217:C218"/>
    <mergeCell ref="F222:G222"/>
    <mergeCell ref="F223:G223"/>
    <mergeCell ref="A214:A215"/>
    <mergeCell ref="B214:B215"/>
    <mergeCell ref="C214:C215"/>
  </mergeCells>
  <phoneticPr fontId="9" type="noConversion"/>
  <pageMargins left="0.7" right="0.7" top="0.75" bottom="0.75" header="0.3" footer="0.3"/>
  <pageSetup paperSize="5"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1"/>
  <sheetViews>
    <sheetView tabSelected="1" zoomScale="85" zoomScaleNormal="85" workbookViewId="0">
      <pane xSplit="3" ySplit="13" topLeftCell="D14" activePane="bottomRight" state="frozen"/>
      <selection pane="topRight" activeCell="D1" sqref="D1"/>
      <selection pane="bottomLeft" activeCell="A14" sqref="A14"/>
      <selection pane="bottomRight" activeCell="D14" sqref="D14:D15"/>
    </sheetView>
  </sheetViews>
  <sheetFormatPr baseColWidth="10" defaultRowHeight="12.75" x14ac:dyDescent="0.2"/>
  <cols>
    <col min="1" max="1" width="21" style="111" customWidth="1"/>
    <col min="2" max="2" width="10.42578125" style="111" customWidth="1"/>
    <col min="3" max="3" width="68.5703125" style="111" customWidth="1"/>
    <col min="4" max="4" width="50.140625" style="111" customWidth="1"/>
    <col min="5" max="5" width="41.28515625" style="111" customWidth="1"/>
    <col min="6" max="6" width="50.42578125" style="111" customWidth="1"/>
    <col min="7" max="7" width="19.7109375" style="111" customWidth="1"/>
    <col min="8" max="8" width="13.42578125" style="111" customWidth="1"/>
    <col min="9" max="9" width="13.5703125" style="112" customWidth="1"/>
    <col min="10" max="10" width="13.42578125" style="112" customWidth="1"/>
    <col min="11" max="11" width="12.28515625" style="111" customWidth="1"/>
    <col min="12" max="12" width="11.5703125" style="32" hidden="1" customWidth="1"/>
    <col min="13" max="13" width="14.5703125" style="32" hidden="1" customWidth="1"/>
    <col min="14" max="14" width="10.7109375" style="32" hidden="1" customWidth="1"/>
    <col min="15" max="15" width="13.5703125" style="32" hidden="1" customWidth="1"/>
    <col min="16" max="16" width="11.85546875" style="32" hidden="1" customWidth="1"/>
    <col min="17" max="17" width="26.42578125" style="111" customWidth="1"/>
    <col min="18" max="16384" width="11.42578125" style="111"/>
  </cols>
  <sheetData>
    <row r="1" spans="1:18" ht="14.25" customHeight="1" x14ac:dyDescent="0.25">
      <c r="A1" s="374" t="s">
        <v>498</v>
      </c>
      <c r="B1" s="374"/>
      <c r="C1" s="374"/>
      <c r="D1" s="374"/>
      <c r="E1" s="374"/>
      <c r="F1" s="374"/>
      <c r="G1" s="374"/>
      <c r="H1" s="374"/>
      <c r="I1" s="374"/>
      <c r="J1" s="374"/>
      <c r="K1" s="374"/>
      <c r="L1" s="374"/>
      <c r="M1" s="374"/>
      <c r="N1" s="374"/>
      <c r="O1" s="374"/>
      <c r="P1" s="374"/>
      <c r="Q1" s="127"/>
      <c r="R1" s="127"/>
    </row>
    <row r="2" spans="1:18" ht="14.25" customHeight="1" x14ac:dyDescent="0.25">
      <c r="A2" s="375" t="s">
        <v>335</v>
      </c>
      <c r="B2" s="375"/>
      <c r="C2" s="375"/>
      <c r="D2" s="375"/>
      <c r="E2" s="375"/>
      <c r="F2" s="375"/>
      <c r="G2" s="375"/>
      <c r="H2" s="375"/>
      <c r="I2" s="375"/>
      <c r="J2" s="375"/>
      <c r="K2" s="375"/>
      <c r="L2" s="375"/>
      <c r="M2" s="375"/>
      <c r="N2" s="375"/>
      <c r="O2" s="375"/>
      <c r="P2" s="375"/>
      <c r="Q2" s="127"/>
      <c r="R2" s="127"/>
    </row>
    <row r="3" spans="1:18" ht="14.25" customHeight="1" x14ac:dyDescent="0.25">
      <c r="A3" s="375" t="s">
        <v>330</v>
      </c>
      <c r="B3" s="375"/>
      <c r="C3" s="375"/>
      <c r="D3" s="375"/>
      <c r="E3" s="375"/>
      <c r="F3" s="375"/>
      <c r="G3" s="375"/>
      <c r="H3" s="375"/>
      <c r="I3" s="375"/>
      <c r="J3" s="375"/>
      <c r="K3" s="375"/>
      <c r="L3" s="375"/>
      <c r="M3" s="375"/>
      <c r="N3" s="375"/>
      <c r="O3" s="375"/>
      <c r="P3" s="375"/>
      <c r="Q3" s="127"/>
      <c r="R3" s="127"/>
    </row>
    <row r="4" spans="1:18" ht="15" x14ac:dyDescent="0.25">
      <c r="A4" s="123"/>
      <c r="B4" s="123"/>
      <c r="C4" s="224" t="s">
        <v>331</v>
      </c>
      <c r="D4" s="124" t="s">
        <v>4</v>
      </c>
      <c r="E4" s="124"/>
      <c r="F4" s="125"/>
      <c r="G4" s="125"/>
      <c r="H4" s="125"/>
      <c r="I4" s="126"/>
      <c r="J4" s="126"/>
      <c r="K4" s="127"/>
      <c r="L4" s="128"/>
      <c r="M4" s="129"/>
      <c r="N4" s="130"/>
      <c r="O4" s="130"/>
      <c r="P4" s="130"/>
      <c r="Q4" s="127"/>
      <c r="R4" s="127"/>
    </row>
    <row r="5" spans="1:18" ht="15" x14ac:dyDescent="0.25">
      <c r="A5" s="123"/>
      <c r="B5" s="123"/>
      <c r="C5" s="224" t="s">
        <v>332</v>
      </c>
      <c r="D5" s="124" t="s">
        <v>506</v>
      </c>
      <c r="E5" s="124"/>
      <c r="F5" s="125"/>
      <c r="G5" s="125"/>
      <c r="H5" s="125"/>
      <c r="I5" s="126"/>
      <c r="J5" s="126"/>
      <c r="K5" s="127"/>
      <c r="L5" s="128"/>
      <c r="M5" s="129"/>
      <c r="N5" s="130"/>
      <c r="O5" s="130"/>
      <c r="P5" s="130"/>
      <c r="Q5" s="127"/>
      <c r="R5" s="127"/>
    </row>
    <row r="6" spans="1:18" ht="15" x14ac:dyDescent="0.25">
      <c r="A6" s="123"/>
      <c r="B6" s="123"/>
      <c r="C6" s="224" t="s">
        <v>333</v>
      </c>
      <c r="D6" s="124" t="s">
        <v>5</v>
      </c>
      <c r="E6" s="124"/>
      <c r="F6" s="125"/>
      <c r="G6" s="125"/>
      <c r="H6" s="131"/>
      <c r="I6" s="132"/>
      <c r="J6" s="133"/>
      <c r="K6" s="127"/>
      <c r="L6" s="128"/>
      <c r="M6" s="129"/>
      <c r="N6" s="130"/>
      <c r="O6" s="130"/>
      <c r="P6" s="130"/>
      <c r="Q6" s="127"/>
      <c r="R6" s="127"/>
    </row>
    <row r="7" spans="1:18" ht="15" customHeight="1" x14ac:dyDescent="0.25">
      <c r="A7" s="123"/>
      <c r="B7" s="123"/>
      <c r="C7" s="134" t="s">
        <v>334</v>
      </c>
      <c r="D7" s="134"/>
      <c r="E7" s="134"/>
      <c r="F7" s="131"/>
      <c r="G7" s="131"/>
      <c r="H7" s="131"/>
      <c r="I7" s="132"/>
      <c r="J7" s="133"/>
      <c r="K7" s="127"/>
      <c r="L7" s="129"/>
      <c r="M7" s="129"/>
      <c r="N7" s="130"/>
      <c r="O7" s="130"/>
      <c r="P7" s="130"/>
      <c r="Q7" s="127"/>
      <c r="R7" s="127"/>
    </row>
    <row r="8" spans="1:18" ht="15" customHeight="1" thickBot="1" x14ac:dyDescent="0.3">
      <c r="A8" s="123"/>
      <c r="B8" s="123"/>
      <c r="C8" s="135"/>
      <c r="D8" s="135"/>
      <c r="E8" s="135"/>
      <c r="F8" s="131"/>
      <c r="G8" s="131"/>
      <c r="H8" s="131"/>
      <c r="I8" s="132"/>
      <c r="J8" s="133"/>
      <c r="K8" s="127"/>
      <c r="L8" s="129"/>
      <c r="M8" s="129"/>
      <c r="N8" s="130"/>
      <c r="O8" s="130"/>
      <c r="P8" s="130"/>
      <c r="Q8" s="127"/>
      <c r="R8" s="127"/>
    </row>
    <row r="9" spans="1:18" ht="15" customHeight="1" thickBot="1" x14ac:dyDescent="0.3">
      <c r="A9" s="123"/>
      <c r="B9" s="123"/>
      <c r="C9" s="135" t="s">
        <v>336</v>
      </c>
      <c r="D9" s="135"/>
      <c r="E9" s="386" t="s">
        <v>516</v>
      </c>
      <c r="F9" s="387"/>
      <c r="G9" s="135"/>
      <c r="H9" s="131"/>
      <c r="I9" s="132"/>
      <c r="J9" s="136"/>
      <c r="K9" s="127"/>
      <c r="L9" s="137"/>
      <c r="M9" s="130"/>
      <c r="N9" s="130"/>
      <c r="O9" s="130"/>
      <c r="P9" s="130"/>
      <c r="Q9" s="127"/>
      <c r="R9" s="127"/>
    </row>
    <row r="10" spans="1:18" ht="15" customHeight="1" thickBot="1" x14ac:dyDescent="0.3">
      <c r="A10" s="123"/>
      <c r="B10" s="123"/>
      <c r="C10" s="135"/>
      <c r="D10" s="135"/>
      <c r="E10" s="135"/>
      <c r="F10" s="138"/>
      <c r="G10" s="135"/>
      <c r="H10" s="131"/>
      <c r="I10" s="132"/>
      <c r="J10" s="136"/>
      <c r="K10" s="127"/>
      <c r="L10" s="137"/>
      <c r="M10" s="130"/>
      <c r="N10" s="130"/>
      <c r="O10" s="130"/>
      <c r="P10" s="130"/>
      <c r="Q10" s="127"/>
      <c r="R10" s="127"/>
    </row>
    <row r="11" spans="1:18" ht="15" customHeight="1" thickBot="1" x14ac:dyDescent="0.3">
      <c r="A11" s="123"/>
      <c r="B11" s="123"/>
      <c r="C11" s="135" t="s">
        <v>337</v>
      </c>
      <c r="D11" s="135"/>
      <c r="E11" s="388"/>
      <c r="F11" s="389"/>
      <c r="G11" s="135"/>
      <c r="H11" s="135"/>
      <c r="I11" s="136"/>
      <c r="J11" s="136"/>
      <c r="K11" s="127"/>
      <c r="L11" s="137"/>
      <c r="M11" s="130"/>
      <c r="N11" s="130"/>
      <c r="O11" s="130"/>
      <c r="P11" s="130"/>
      <c r="Q11" s="127"/>
      <c r="R11" s="127"/>
    </row>
    <row r="12" spans="1:18" ht="13.5" thickBot="1" x14ac:dyDescent="0.25">
      <c r="A12" s="127"/>
      <c r="B12" s="127"/>
      <c r="C12" s="127"/>
      <c r="D12" s="127"/>
      <c r="E12" s="127"/>
      <c r="F12" s="127"/>
      <c r="G12" s="127"/>
      <c r="H12" s="127"/>
      <c r="I12" s="139"/>
      <c r="J12" s="139"/>
      <c r="K12" s="127"/>
      <c r="L12" s="130"/>
      <c r="M12" s="130"/>
      <c r="N12" s="130"/>
      <c r="O12" s="130"/>
      <c r="P12" s="130"/>
      <c r="Q12" s="127"/>
      <c r="R12" s="127"/>
    </row>
    <row r="13" spans="1:18" s="32" customFormat="1" ht="80.25" customHeight="1" thickBot="1" x14ac:dyDescent="0.25">
      <c r="A13" s="213" t="s">
        <v>51</v>
      </c>
      <c r="B13" s="214" t="s">
        <v>197</v>
      </c>
      <c r="C13" s="214" t="s">
        <v>50</v>
      </c>
      <c r="D13" s="214" t="s">
        <v>220</v>
      </c>
      <c r="E13" s="214" t="s">
        <v>221</v>
      </c>
      <c r="F13" s="214" t="s">
        <v>507</v>
      </c>
      <c r="G13" s="214" t="s">
        <v>508</v>
      </c>
      <c r="H13" s="231" t="s">
        <v>509</v>
      </c>
      <c r="I13" s="232" t="s">
        <v>200</v>
      </c>
      <c r="J13" s="232" t="s">
        <v>202</v>
      </c>
      <c r="K13" s="215" t="s">
        <v>342</v>
      </c>
      <c r="L13" s="214" t="s">
        <v>341</v>
      </c>
      <c r="M13" s="214" t="s">
        <v>340</v>
      </c>
      <c r="N13" s="214" t="s">
        <v>401</v>
      </c>
      <c r="O13" s="214" t="s">
        <v>402</v>
      </c>
      <c r="P13" s="216" t="s">
        <v>405</v>
      </c>
      <c r="Q13" s="217" t="s">
        <v>510</v>
      </c>
      <c r="R13" s="130"/>
    </row>
    <row r="14" spans="1:18" s="120" customFormat="1" ht="150" customHeight="1" thickBot="1" x14ac:dyDescent="0.25">
      <c r="A14" s="382">
        <v>1</v>
      </c>
      <c r="B14" s="384">
        <v>1</v>
      </c>
      <c r="C14" s="390" t="s">
        <v>519</v>
      </c>
      <c r="D14" s="402" t="s">
        <v>665</v>
      </c>
      <c r="E14" s="395" t="s">
        <v>554</v>
      </c>
      <c r="F14" s="233" t="s">
        <v>555</v>
      </c>
      <c r="G14" s="234" t="s">
        <v>663</v>
      </c>
      <c r="H14" s="234">
        <v>1</v>
      </c>
      <c r="I14" s="235">
        <v>42737</v>
      </c>
      <c r="J14" s="235">
        <v>43069</v>
      </c>
      <c r="K14" s="121">
        <f t="shared" ref="K14:K58" si="0">+(J14-I14)/7</f>
        <v>47.428571428571431</v>
      </c>
      <c r="L14" s="119"/>
      <c r="M14" s="184">
        <f t="shared" ref="M14:M41" si="1">IF(I14=0,0,+L14/H14)</f>
        <v>0</v>
      </c>
      <c r="N14" s="185">
        <f t="shared" ref="N14:N41" si="2">+K14*M14</f>
        <v>0</v>
      </c>
      <c r="O14" s="185">
        <f t="shared" ref="O14:O41" si="3">IF(J14&lt;=I14,N14,0)</f>
        <v>0</v>
      </c>
      <c r="P14" s="185">
        <f t="shared" ref="P14:P41" si="4">IF(I14&gt;=J14,K14,0)</f>
        <v>0</v>
      </c>
      <c r="Q14" s="188" t="s">
        <v>558</v>
      </c>
      <c r="R14" s="145"/>
    </row>
    <row r="15" spans="1:18" s="31" customFormat="1" ht="150" customHeight="1" thickBot="1" x14ac:dyDescent="0.25">
      <c r="A15" s="411"/>
      <c r="B15" s="435"/>
      <c r="C15" s="430"/>
      <c r="D15" s="419"/>
      <c r="E15" s="396"/>
      <c r="F15" s="236" t="s">
        <v>556</v>
      </c>
      <c r="G15" s="237" t="s">
        <v>557</v>
      </c>
      <c r="H15" s="237">
        <v>1</v>
      </c>
      <c r="I15" s="235">
        <v>42737</v>
      </c>
      <c r="J15" s="235">
        <v>43069</v>
      </c>
      <c r="K15" s="121">
        <f t="shared" si="0"/>
        <v>47.428571428571431</v>
      </c>
      <c r="L15" s="218"/>
      <c r="M15" s="179"/>
      <c r="N15" s="180"/>
      <c r="O15" s="180"/>
      <c r="P15" s="180"/>
      <c r="Q15" s="181" t="s">
        <v>559</v>
      </c>
      <c r="R15" s="129"/>
    </row>
    <row r="16" spans="1:18" s="33" customFormat="1" ht="276" customHeight="1" x14ac:dyDescent="0.2">
      <c r="A16" s="382">
        <v>2</v>
      </c>
      <c r="B16" s="384">
        <v>2</v>
      </c>
      <c r="C16" s="390" t="s">
        <v>543</v>
      </c>
      <c r="D16" s="402" t="s">
        <v>596</v>
      </c>
      <c r="E16" s="395" t="s">
        <v>597</v>
      </c>
      <c r="F16" s="233" t="s">
        <v>598</v>
      </c>
      <c r="G16" s="234" t="s">
        <v>541</v>
      </c>
      <c r="H16" s="234">
        <v>1</v>
      </c>
      <c r="I16" s="238">
        <v>42724</v>
      </c>
      <c r="J16" s="238">
        <v>42755</v>
      </c>
      <c r="K16" s="121">
        <f t="shared" si="0"/>
        <v>4.4285714285714288</v>
      </c>
      <c r="L16" s="219"/>
      <c r="M16" s="184">
        <f t="shared" si="1"/>
        <v>0</v>
      </c>
      <c r="N16" s="185">
        <f t="shared" si="2"/>
        <v>0</v>
      </c>
      <c r="O16" s="185">
        <f t="shared" si="3"/>
        <v>0</v>
      </c>
      <c r="P16" s="185">
        <f t="shared" si="4"/>
        <v>0</v>
      </c>
      <c r="Q16" s="181" t="s">
        <v>602</v>
      </c>
      <c r="R16" s="146"/>
    </row>
    <row r="17" spans="1:18" s="33" customFormat="1" ht="291" customHeight="1" thickBot="1" x14ac:dyDescent="0.25">
      <c r="A17" s="383"/>
      <c r="B17" s="385"/>
      <c r="C17" s="378"/>
      <c r="D17" s="381"/>
      <c r="E17" s="396"/>
      <c r="F17" s="239" t="s">
        <v>664</v>
      </c>
      <c r="G17" s="240" t="s">
        <v>542</v>
      </c>
      <c r="H17" s="240">
        <v>2</v>
      </c>
      <c r="I17" s="241">
        <v>42737</v>
      </c>
      <c r="J17" s="241">
        <v>43069</v>
      </c>
      <c r="K17" s="189">
        <f t="shared" si="0"/>
        <v>47.428571428571431</v>
      </c>
      <c r="L17" s="220"/>
      <c r="M17" s="142"/>
      <c r="N17" s="143"/>
      <c r="O17" s="143"/>
      <c r="P17" s="143"/>
      <c r="Q17" s="44" t="s">
        <v>545</v>
      </c>
      <c r="R17" s="146"/>
    </row>
    <row r="18" spans="1:18" ht="149.25" customHeight="1" thickBot="1" x14ac:dyDescent="0.25">
      <c r="A18" s="391">
        <v>3</v>
      </c>
      <c r="B18" s="393">
        <v>3</v>
      </c>
      <c r="C18" s="376" t="s">
        <v>544</v>
      </c>
      <c r="D18" s="379" t="s">
        <v>599</v>
      </c>
      <c r="E18" s="397" t="s">
        <v>650</v>
      </c>
      <c r="F18" s="242" t="s">
        <v>648</v>
      </c>
      <c r="G18" s="234" t="s">
        <v>550</v>
      </c>
      <c r="H18" s="234">
        <v>1</v>
      </c>
      <c r="I18" s="238">
        <v>42724</v>
      </c>
      <c r="J18" s="238">
        <v>42755</v>
      </c>
      <c r="K18" s="122">
        <f t="shared" si="0"/>
        <v>4.4285714285714288</v>
      </c>
      <c r="L18" s="113"/>
      <c r="M18" s="114">
        <f>IF(I18=0,0,+L18/H18)</f>
        <v>0</v>
      </c>
      <c r="N18" s="115">
        <f>+K18*M18</f>
        <v>0</v>
      </c>
      <c r="O18" s="115">
        <f>IF(J18&lt;=I18,N18,0)</f>
        <v>0</v>
      </c>
      <c r="P18" s="115">
        <f>IF(I18&gt;=J18,K18,0)</f>
        <v>0</v>
      </c>
      <c r="Q18" s="181" t="s">
        <v>602</v>
      </c>
      <c r="R18" s="127"/>
    </row>
    <row r="19" spans="1:18" ht="179.25" customHeight="1" x14ac:dyDescent="0.2">
      <c r="A19" s="392"/>
      <c r="B19" s="394"/>
      <c r="C19" s="377"/>
      <c r="D19" s="380"/>
      <c r="E19" s="398"/>
      <c r="F19" s="242" t="s">
        <v>649</v>
      </c>
      <c r="G19" s="234" t="s">
        <v>541</v>
      </c>
      <c r="H19" s="234">
        <v>1</v>
      </c>
      <c r="I19" s="238">
        <v>42724</v>
      </c>
      <c r="J19" s="238">
        <v>42755</v>
      </c>
      <c r="K19" s="122">
        <f>+(J19-I19)/7</f>
        <v>4.4285714285714288</v>
      </c>
      <c r="L19" s="113"/>
      <c r="M19" s="114">
        <f>IF(I19=0,0,+L19/H19)</f>
        <v>0</v>
      </c>
      <c r="N19" s="115">
        <f>+K19*M19</f>
        <v>0</v>
      </c>
      <c r="O19" s="115">
        <f>IF(J19&lt;=I19,N19,0)</f>
        <v>0</v>
      </c>
      <c r="P19" s="115">
        <f>IF(I19&gt;=J19,K19,0)</f>
        <v>0</v>
      </c>
      <c r="Q19" s="181" t="s">
        <v>602</v>
      </c>
      <c r="R19" s="127"/>
    </row>
    <row r="20" spans="1:18" ht="179.25" customHeight="1" thickBot="1" x14ac:dyDescent="0.25">
      <c r="A20" s="392"/>
      <c r="B20" s="394"/>
      <c r="C20" s="377"/>
      <c r="D20" s="380"/>
      <c r="E20" s="398"/>
      <c r="F20" s="239" t="s">
        <v>546</v>
      </c>
      <c r="G20" s="243" t="s">
        <v>549</v>
      </c>
      <c r="H20" s="243">
        <v>10</v>
      </c>
      <c r="I20" s="244">
        <v>42755</v>
      </c>
      <c r="J20" s="244">
        <v>43069</v>
      </c>
      <c r="K20" s="191">
        <f t="shared" si="0"/>
        <v>44.857142857142854</v>
      </c>
      <c r="L20" s="228"/>
      <c r="M20" s="229"/>
      <c r="N20" s="230"/>
      <c r="O20" s="230"/>
      <c r="P20" s="230"/>
      <c r="Q20" s="193" t="s">
        <v>545</v>
      </c>
      <c r="R20" s="127"/>
    </row>
    <row r="21" spans="1:18" ht="134.25" customHeight="1" thickBot="1" x14ac:dyDescent="0.25">
      <c r="A21" s="383"/>
      <c r="B21" s="385"/>
      <c r="C21" s="378"/>
      <c r="D21" s="381"/>
      <c r="E21" s="399"/>
      <c r="F21" s="239" t="s">
        <v>548</v>
      </c>
      <c r="G21" s="240" t="s">
        <v>550</v>
      </c>
      <c r="H21" s="240">
        <v>10</v>
      </c>
      <c r="I21" s="241">
        <v>42765</v>
      </c>
      <c r="J21" s="241">
        <v>43069</v>
      </c>
      <c r="K21" s="189">
        <f t="shared" si="0"/>
        <v>43.428571428571431</v>
      </c>
      <c r="L21" s="220"/>
      <c r="M21" s="142"/>
      <c r="N21" s="143"/>
      <c r="O21" s="143"/>
      <c r="P21" s="143"/>
      <c r="Q21" s="144" t="s">
        <v>547</v>
      </c>
      <c r="R21" s="127"/>
    </row>
    <row r="22" spans="1:18" ht="143.25" customHeight="1" x14ac:dyDescent="0.2">
      <c r="A22" s="382">
        <v>4</v>
      </c>
      <c r="B22" s="384">
        <v>4</v>
      </c>
      <c r="C22" s="390" t="s">
        <v>552</v>
      </c>
      <c r="D22" s="402" t="s">
        <v>600</v>
      </c>
      <c r="E22" s="395" t="s">
        <v>553</v>
      </c>
      <c r="F22" s="233" t="s">
        <v>601</v>
      </c>
      <c r="G22" s="243" t="s">
        <v>549</v>
      </c>
      <c r="H22" s="243">
        <v>10</v>
      </c>
      <c r="I22" s="244">
        <v>42755</v>
      </c>
      <c r="J22" s="244">
        <v>43069</v>
      </c>
      <c r="K22" s="121">
        <f t="shared" si="0"/>
        <v>44.857142857142854</v>
      </c>
      <c r="L22" s="183"/>
      <c r="M22" s="184">
        <f t="shared" si="1"/>
        <v>0</v>
      </c>
      <c r="N22" s="185">
        <f t="shared" si="2"/>
        <v>0</v>
      </c>
      <c r="O22" s="185">
        <f t="shared" si="3"/>
        <v>0</v>
      </c>
      <c r="P22" s="185">
        <f t="shared" si="4"/>
        <v>0</v>
      </c>
      <c r="Q22" s="193" t="s">
        <v>658</v>
      </c>
      <c r="R22" s="127"/>
    </row>
    <row r="23" spans="1:18" ht="152.25" customHeight="1" thickBot="1" x14ac:dyDescent="0.25">
      <c r="A23" s="383"/>
      <c r="B23" s="385"/>
      <c r="C23" s="378"/>
      <c r="D23" s="381"/>
      <c r="E23" s="396"/>
      <c r="F23" s="239" t="s">
        <v>548</v>
      </c>
      <c r="G23" s="240" t="s">
        <v>550</v>
      </c>
      <c r="H23" s="240">
        <v>10</v>
      </c>
      <c r="I23" s="241">
        <v>42765</v>
      </c>
      <c r="J23" s="241">
        <v>43069</v>
      </c>
      <c r="K23" s="189">
        <f t="shared" si="0"/>
        <v>43.428571428571431</v>
      </c>
      <c r="L23" s="199"/>
      <c r="M23" s="196"/>
      <c r="N23" s="197"/>
      <c r="O23" s="197"/>
      <c r="P23" s="197"/>
      <c r="Q23" s="144" t="s">
        <v>547</v>
      </c>
      <c r="R23" s="127"/>
    </row>
    <row r="24" spans="1:18" ht="147" customHeight="1" x14ac:dyDescent="0.2">
      <c r="A24" s="382">
        <v>5</v>
      </c>
      <c r="B24" s="384">
        <v>5</v>
      </c>
      <c r="C24" s="390" t="s">
        <v>551</v>
      </c>
      <c r="D24" s="402" t="s">
        <v>560</v>
      </c>
      <c r="E24" s="397" t="s">
        <v>561</v>
      </c>
      <c r="F24" s="233" t="s">
        <v>562</v>
      </c>
      <c r="G24" s="234" t="s">
        <v>567</v>
      </c>
      <c r="H24" s="234">
        <v>1</v>
      </c>
      <c r="I24" s="238">
        <v>42765</v>
      </c>
      <c r="J24" s="238">
        <v>43069</v>
      </c>
      <c r="K24" s="121">
        <f t="shared" si="0"/>
        <v>43.428571428571431</v>
      </c>
      <c r="L24" s="183"/>
      <c r="M24" s="184">
        <f t="shared" si="1"/>
        <v>0</v>
      </c>
      <c r="N24" s="185">
        <f t="shared" si="2"/>
        <v>0</v>
      </c>
      <c r="O24" s="185">
        <f t="shared" si="3"/>
        <v>0</v>
      </c>
      <c r="P24" s="185">
        <f t="shared" si="4"/>
        <v>0</v>
      </c>
      <c r="Q24" s="188" t="s">
        <v>568</v>
      </c>
      <c r="R24" s="127"/>
    </row>
    <row r="25" spans="1:18" ht="147" customHeight="1" x14ac:dyDescent="0.2">
      <c r="A25" s="392"/>
      <c r="B25" s="394"/>
      <c r="C25" s="377"/>
      <c r="D25" s="380"/>
      <c r="E25" s="398"/>
      <c r="F25" s="245" t="s">
        <v>563</v>
      </c>
      <c r="G25" s="243" t="s">
        <v>566</v>
      </c>
      <c r="H25" s="243">
        <v>2</v>
      </c>
      <c r="I25" s="244">
        <v>42931</v>
      </c>
      <c r="J25" s="244">
        <v>43069</v>
      </c>
      <c r="K25" s="191">
        <f t="shared" si="0"/>
        <v>19.714285714285715</v>
      </c>
      <c r="L25" s="192"/>
      <c r="M25" s="229"/>
      <c r="N25" s="230"/>
      <c r="O25" s="230"/>
      <c r="P25" s="230"/>
      <c r="Q25" s="193" t="s">
        <v>569</v>
      </c>
      <c r="R25" s="127"/>
    </row>
    <row r="26" spans="1:18" ht="150.75" customHeight="1" thickBot="1" x14ac:dyDescent="0.25">
      <c r="A26" s="383"/>
      <c r="B26" s="385"/>
      <c r="C26" s="378"/>
      <c r="D26" s="381"/>
      <c r="E26" s="399"/>
      <c r="F26" s="239" t="s">
        <v>564</v>
      </c>
      <c r="G26" s="240" t="s">
        <v>565</v>
      </c>
      <c r="H26" s="240">
        <v>1</v>
      </c>
      <c r="I26" s="241">
        <v>42840</v>
      </c>
      <c r="J26" s="241">
        <v>42978</v>
      </c>
      <c r="K26" s="189">
        <f t="shared" si="0"/>
        <v>19.714285714285715</v>
      </c>
      <c r="L26" s="141"/>
      <c r="M26" s="142"/>
      <c r="N26" s="143"/>
      <c r="O26" s="143"/>
      <c r="P26" s="143"/>
      <c r="Q26" s="144" t="s">
        <v>570</v>
      </c>
      <c r="R26" s="127"/>
    </row>
    <row r="27" spans="1:18" ht="111.75" customHeight="1" thickBot="1" x14ac:dyDescent="0.25">
      <c r="A27" s="392">
        <v>6</v>
      </c>
      <c r="B27" s="406">
        <v>6</v>
      </c>
      <c r="C27" s="404" t="s">
        <v>513</v>
      </c>
      <c r="D27" s="380" t="s">
        <v>571</v>
      </c>
      <c r="E27" s="439" t="s">
        <v>644</v>
      </c>
      <c r="F27" s="246" t="s">
        <v>645</v>
      </c>
      <c r="G27" s="247" t="s">
        <v>533</v>
      </c>
      <c r="H27" s="248">
        <v>1</v>
      </c>
      <c r="I27" s="249">
        <v>42737</v>
      </c>
      <c r="J27" s="249">
        <v>42811</v>
      </c>
      <c r="K27" s="191">
        <f t="shared" si="0"/>
        <v>10.571428571428571</v>
      </c>
      <c r="L27" s="221"/>
      <c r="M27" s="114">
        <f t="shared" si="1"/>
        <v>0</v>
      </c>
      <c r="N27" s="115">
        <f t="shared" si="2"/>
        <v>0</v>
      </c>
      <c r="O27" s="115">
        <f t="shared" si="3"/>
        <v>0</v>
      </c>
      <c r="P27" s="115">
        <f t="shared" si="4"/>
        <v>0</v>
      </c>
      <c r="Q27" s="190" t="s">
        <v>572</v>
      </c>
      <c r="R27" s="127"/>
    </row>
    <row r="28" spans="1:18" ht="113.25" customHeight="1" thickBot="1" x14ac:dyDescent="0.25">
      <c r="A28" s="392"/>
      <c r="B28" s="406"/>
      <c r="C28" s="405"/>
      <c r="D28" s="380"/>
      <c r="E28" s="440"/>
      <c r="F28" s="250" t="s">
        <v>646</v>
      </c>
      <c r="G28" s="251" t="s">
        <v>535</v>
      </c>
      <c r="H28" s="252">
        <v>1</v>
      </c>
      <c r="I28" s="249">
        <v>42737</v>
      </c>
      <c r="J28" s="249">
        <v>42811</v>
      </c>
      <c r="K28" s="176">
        <f t="shared" si="0"/>
        <v>10.571428571428571</v>
      </c>
      <c r="L28" s="117"/>
      <c r="M28" s="184">
        <f t="shared" si="1"/>
        <v>0</v>
      </c>
      <c r="N28" s="185">
        <f t="shared" si="2"/>
        <v>0</v>
      </c>
      <c r="O28" s="185">
        <f t="shared" si="3"/>
        <v>0</v>
      </c>
      <c r="P28" s="185">
        <f t="shared" si="4"/>
        <v>0</v>
      </c>
      <c r="Q28" s="140" t="s">
        <v>572</v>
      </c>
      <c r="R28" s="127"/>
    </row>
    <row r="29" spans="1:18" ht="124.5" customHeight="1" thickBot="1" x14ac:dyDescent="0.25">
      <c r="A29" s="392"/>
      <c r="B29" s="406"/>
      <c r="C29" s="405"/>
      <c r="D29" s="380"/>
      <c r="E29" s="440"/>
      <c r="F29" s="250" t="s">
        <v>647</v>
      </c>
      <c r="G29" s="251" t="s">
        <v>511</v>
      </c>
      <c r="H29" s="252">
        <v>1</v>
      </c>
      <c r="I29" s="249">
        <v>42737</v>
      </c>
      <c r="J29" s="249">
        <v>42811</v>
      </c>
      <c r="K29" s="176">
        <f t="shared" si="0"/>
        <v>10.571428571428571</v>
      </c>
      <c r="L29" s="117"/>
      <c r="M29" s="184">
        <f t="shared" si="1"/>
        <v>0</v>
      </c>
      <c r="N29" s="185">
        <f t="shared" si="2"/>
        <v>0</v>
      </c>
      <c r="O29" s="185">
        <f t="shared" si="3"/>
        <v>0</v>
      </c>
      <c r="P29" s="185">
        <f t="shared" si="4"/>
        <v>0</v>
      </c>
      <c r="Q29" s="140" t="s">
        <v>572</v>
      </c>
      <c r="R29" s="127"/>
    </row>
    <row r="30" spans="1:18" ht="132.75" customHeight="1" thickBot="1" x14ac:dyDescent="0.25">
      <c r="A30" s="392"/>
      <c r="B30" s="406"/>
      <c r="C30" s="405"/>
      <c r="D30" s="380"/>
      <c r="E30" s="441"/>
      <c r="F30" s="253" t="s">
        <v>540</v>
      </c>
      <c r="G30" s="254" t="s">
        <v>512</v>
      </c>
      <c r="H30" s="255">
        <v>1</v>
      </c>
      <c r="I30" s="256">
        <v>42737</v>
      </c>
      <c r="J30" s="256">
        <v>42811</v>
      </c>
      <c r="K30" s="177">
        <f t="shared" si="0"/>
        <v>10.571428571428571</v>
      </c>
      <c r="L30" s="178"/>
      <c r="M30" s="184">
        <f t="shared" si="1"/>
        <v>0</v>
      </c>
      <c r="N30" s="185">
        <f t="shared" si="2"/>
        <v>0</v>
      </c>
      <c r="O30" s="185">
        <f t="shared" si="3"/>
        <v>0</v>
      </c>
      <c r="P30" s="185">
        <f t="shared" si="4"/>
        <v>0</v>
      </c>
      <c r="Q30" s="181" t="s">
        <v>572</v>
      </c>
      <c r="R30" s="127"/>
    </row>
    <row r="31" spans="1:18" ht="119.25" customHeight="1" thickBot="1" x14ac:dyDescent="0.25">
      <c r="A31" s="382">
        <v>7</v>
      </c>
      <c r="B31" s="412">
        <v>7</v>
      </c>
      <c r="C31" s="415" t="s">
        <v>518</v>
      </c>
      <c r="D31" s="402" t="s">
        <v>574</v>
      </c>
      <c r="E31" s="436" t="s">
        <v>536</v>
      </c>
      <c r="F31" s="257" t="s">
        <v>539</v>
      </c>
      <c r="G31" s="258" t="s">
        <v>533</v>
      </c>
      <c r="H31" s="259">
        <v>1</v>
      </c>
      <c r="I31" s="260">
        <v>42737</v>
      </c>
      <c r="J31" s="260">
        <v>42811</v>
      </c>
      <c r="K31" s="121">
        <f t="shared" si="0"/>
        <v>10.571428571428571</v>
      </c>
      <c r="L31" s="187"/>
      <c r="M31" s="184">
        <f t="shared" si="1"/>
        <v>0</v>
      </c>
      <c r="N31" s="185">
        <f t="shared" si="2"/>
        <v>0</v>
      </c>
      <c r="O31" s="185">
        <f t="shared" si="3"/>
        <v>0</v>
      </c>
      <c r="P31" s="185">
        <f t="shared" si="4"/>
        <v>0</v>
      </c>
      <c r="Q31" s="188" t="s">
        <v>572</v>
      </c>
      <c r="R31" s="127"/>
    </row>
    <row r="32" spans="1:18" ht="115.5" customHeight="1" thickBot="1" x14ac:dyDescent="0.25">
      <c r="A32" s="349"/>
      <c r="B32" s="413"/>
      <c r="C32" s="416"/>
      <c r="D32" s="418"/>
      <c r="E32" s="437"/>
      <c r="F32" s="261" t="s">
        <v>538</v>
      </c>
      <c r="G32" s="262" t="s">
        <v>534</v>
      </c>
      <c r="H32" s="263">
        <v>1</v>
      </c>
      <c r="I32" s="264">
        <v>42737</v>
      </c>
      <c r="J32" s="264">
        <v>42811</v>
      </c>
      <c r="K32" s="176">
        <f t="shared" si="0"/>
        <v>10.571428571428571</v>
      </c>
      <c r="L32" s="117"/>
      <c r="M32" s="184">
        <f t="shared" si="1"/>
        <v>0</v>
      </c>
      <c r="N32" s="185">
        <f t="shared" si="2"/>
        <v>0</v>
      </c>
      <c r="O32" s="185">
        <f t="shared" si="3"/>
        <v>0</v>
      </c>
      <c r="P32" s="185">
        <f t="shared" si="4"/>
        <v>0</v>
      </c>
      <c r="Q32" s="140" t="s">
        <v>572</v>
      </c>
      <c r="R32" s="127"/>
    </row>
    <row r="33" spans="1:18" ht="128.25" customHeight="1" thickBot="1" x14ac:dyDescent="0.25">
      <c r="A33" s="411"/>
      <c r="B33" s="414"/>
      <c r="C33" s="417"/>
      <c r="D33" s="419"/>
      <c r="E33" s="438"/>
      <c r="F33" s="265" t="s">
        <v>537</v>
      </c>
      <c r="G33" s="266" t="s">
        <v>512</v>
      </c>
      <c r="H33" s="267">
        <v>1</v>
      </c>
      <c r="I33" s="268">
        <v>42737</v>
      </c>
      <c r="J33" s="268">
        <v>42811</v>
      </c>
      <c r="K33" s="177">
        <f t="shared" si="0"/>
        <v>10.571428571428571</v>
      </c>
      <c r="L33" s="178"/>
      <c r="M33" s="184">
        <f t="shared" si="1"/>
        <v>0</v>
      </c>
      <c r="N33" s="185">
        <f t="shared" si="2"/>
        <v>0</v>
      </c>
      <c r="O33" s="185">
        <f t="shared" si="3"/>
        <v>0</v>
      </c>
      <c r="P33" s="185">
        <f t="shared" si="4"/>
        <v>0</v>
      </c>
      <c r="Q33" s="181" t="s">
        <v>573</v>
      </c>
      <c r="R33" s="127"/>
    </row>
    <row r="34" spans="1:18" ht="127.5" customHeight="1" thickBot="1" x14ac:dyDescent="0.25">
      <c r="A34" s="382">
        <v>8</v>
      </c>
      <c r="B34" s="412">
        <v>8</v>
      </c>
      <c r="C34" s="400" t="s">
        <v>517</v>
      </c>
      <c r="D34" s="402" t="s">
        <v>575</v>
      </c>
      <c r="E34" s="424" t="s">
        <v>578</v>
      </c>
      <c r="F34" s="257" t="s">
        <v>577</v>
      </c>
      <c r="G34" s="234" t="s">
        <v>576</v>
      </c>
      <c r="H34" s="259">
        <v>5</v>
      </c>
      <c r="I34" s="269">
        <v>42737</v>
      </c>
      <c r="J34" s="270">
        <v>42819</v>
      </c>
      <c r="K34" s="121">
        <f t="shared" si="0"/>
        <v>11.714285714285714</v>
      </c>
      <c r="L34" s="187"/>
      <c r="M34" s="184">
        <f t="shared" si="1"/>
        <v>0</v>
      </c>
      <c r="N34" s="185">
        <f t="shared" si="2"/>
        <v>0</v>
      </c>
      <c r="O34" s="185">
        <f t="shared" si="3"/>
        <v>0</v>
      </c>
      <c r="P34" s="185">
        <f t="shared" si="4"/>
        <v>0</v>
      </c>
      <c r="Q34" s="188" t="s">
        <v>573</v>
      </c>
      <c r="R34" s="127"/>
    </row>
    <row r="35" spans="1:18" ht="138.75" customHeight="1" thickBot="1" x14ac:dyDescent="0.25">
      <c r="A35" s="411"/>
      <c r="B35" s="414"/>
      <c r="C35" s="401"/>
      <c r="D35" s="403"/>
      <c r="E35" s="425"/>
      <c r="F35" s="265" t="s">
        <v>580</v>
      </c>
      <c r="G35" s="237" t="s">
        <v>550</v>
      </c>
      <c r="H35" s="271">
        <v>4</v>
      </c>
      <c r="I35" s="272">
        <v>42737</v>
      </c>
      <c r="J35" s="273">
        <v>43100</v>
      </c>
      <c r="K35" s="177">
        <f t="shared" si="0"/>
        <v>51.857142857142854</v>
      </c>
      <c r="L35" s="178"/>
      <c r="M35" s="184">
        <f t="shared" si="1"/>
        <v>0</v>
      </c>
      <c r="N35" s="185">
        <f t="shared" si="2"/>
        <v>0</v>
      </c>
      <c r="O35" s="185">
        <f t="shared" si="3"/>
        <v>0</v>
      </c>
      <c r="P35" s="185">
        <f t="shared" si="4"/>
        <v>0</v>
      </c>
      <c r="Q35" s="181" t="s">
        <v>579</v>
      </c>
      <c r="R35" s="127"/>
    </row>
    <row r="36" spans="1:18" ht="116.25" customHeight="1" thickBot="1" x14ac:dyDescent="0.25">
      <c r="A36" s="407">
        <v>9</v>
      </c>
      <c r="B36" s="409">
        <v>9</v>
      </c>
      <c r="C36" s="390" t="s">
        <v>514</v>
      </c>
      <c r="D36" s="402" t="s">
        <v>607</v>
      </c>
      <c r="E36" s="424" t="s">
        <v>651</v>
      </c>
      <c r="F36" s="274" t="s">
        <v>652</v>
      </c>
      <c r="G36" s="234" t="s">
        <v>550</v>
      </c>
      <c r="H36" s="259">
        <v>4</v>
      </c>
      <c r="I36" s="269">
        <v>42737</v>
      </c>
      <c r="J36" s="270">
        <v>43100</v>
      </c>
      <c r="K36" s="121">
        <f t="shared" si="0"/>
        <v>51.857142857142854</v>
      </c>
      <c r="L36" s="183"/>
      <c r="M36" s="184">
        <f t="shared" si="1"/>
        <v>0</v>
      </c>
      <c r="N36" s="185">
        <f t="shared" si="2"/>
        <v>0</v>
      </c>
      <c r="O36" s="185">
        <f t="shared" si="3"/>
        <v>0</v>
      </c>
      <c r="P36" s="185">
        <f t="shared" si="4"/>
        <v>0</v>
      </c>
      <c r="Q36" s="188" t="s">
        <v>573</v>
      </c>
      <c r="R36" s="127"/>
    </row>
    <row r="37" spans="1:18" ht="130.5" customHeight="1" thickBot="1" x14ac:dyDescent="0.25">
      <c r="A37" s="408"/>
      <c r="B37" s="410"/>
      <c r="C37" s="378"/>
      <c r="D37" s="381"/>
      <c r="E37" s="425"/>
      <c r="F37" s="295" t="s">
        <v>662</v>
      </c>
      <c r="G37" s="240" t="s">
        <v>292</v>
      </c>
      <c r="H37" s="271">
        <v>1</v>
      </c>
      <c r="I37" s="276">
        <v>42737</v>
      </c>
      <c r="J37" s="277">
        <v>43100</v>
      </c>
      <c r="K37" s="189">
        <f t="shared" si="0"/>
        <v>51.857142857142854</v>
      </c>
      <c r="L37" s="296"/>
      <c r="M37" s="297">
        <f t="shared" si="1"/>
        <v>0</v>
      </c>
      <c r="N37" s="298">
        <f t="shared" si="2"/>
        <v>0</v>
      </c>
      <c r="O37" s="298">
        <f t="shared" si="3"/>
        <v>0</v>
      </c>
      <c r="P37" s="298">
        <f t="shared" si="4"/>
        <v>0</v>
      </c>
      <c r="Q37" s="294" t="s">
        <v>659</v>
      </c>
      <c r="R37" s="127"/>
    </row>
    <row r="38" spans="1:18" ht="133.5" customHeight="1" thickBot="1" x14ac:dyDescent="0.25">
      <c r="A38" s="227">
        <v>10</v>
      </c>
      <c r="B38" s="226">
        <v>10</v>
      </c>
      <c r="C38" s="225" t="s">
        <v>520</v>
      </c>
      <c r="D38" s="257" t="s">
        <v>639</v>
      </c>
      <c r="E38" s="257" t="s">
        <v>640</v>
      </c>
      <c r="F38" s="274" t="s">
        <v>641</v>
      </c>
      <c r="G38" s="234" t="s">
        <v>642</v>
      </c>
      <c r="H38" s="271">
        <v>3</v>
      </c>
      <c r="I38" s="269">
        <v>42750</v>
      </c>
      <c r="J38" s="270">
        <v>43069</v>
      </c>
      <c r="K38" s="122">
        <f t="shared" si="0"/>
        <v>45.571428571428569</v>
      </c>
      <c r="L38" s="182"/>
      <c r="M38" s="184">
        <f t="shared" si="1"/>
        <v>0</v>
      </c>
      <c r="N38" s="185">
        <f t="shared" si="2"/>
        <v>0</v>
      </c>
      <c r="O38" s="185">
        <f t="shared" si="3"/>
        <v>0</v>
      </c>
      <c r="P38" s="185">
        <f t="shared" si="4"/>
        <v>0</v>
      </c>
      <c r="Q38" s="203" t="s">
        <v>643</v>
      </c>
      <c r="R38" s="127"/>
    </row>
    <row r="39" spans="1:18" ht="123.75" customHeight="1" thickBot="1" x14ac:dyDescent="0.25">
      <c r="A39" s="382">
        <v>11</v>
      </c>
      <c r="B39" s="412">
        <v>11</v>
      </c>
      <c r="C39" s="390" t="s">
        <v>521</v>
      </c>
      <c r="D39" s="402" t="s">
        <v>608</v>
      </c>
      <c r="E39" s="424" t="s">
        <v>609</v>
      </c>
      <c r="F39" s="279" t="s">
        <v>530</v>
      </c>
      <c r="G39" s="280" t="s">
        <v>610</v>
      </c>
      <c r="H39" s="281">
        <v>1</v>
      </c>
      <c r="I39" s="282">
        <v>42719</v>
      </c>
      <c r="J39" s="283">
        <v>42790</v>
      </c>
      <c r="K39" s="175">
        <f t="shared" si="0"/>
        <v>10.142857142857142</v>
      </c>
      <c r="L39" s="183"/>
      <c r="M39" s="184">
        <f t="shared" si="1"/>
        <v>0</v>
      </c>
      <c r="N39" s="185">
        <f t="shared" si="2"/>
        <v>0</v>
      </c>
      <c r="O39" s="185">
        <f t="shared" si="3"/>
        <v>0</v>
      </c>
      <c r="P39" s="185">
        <f t="shared" si="4"/>
        <v>0</v>
      </c>
      <c r="Q39" s="421" t="s">
        <v>586</v>
      </c>
      <c r="R39" s="127"/>
    </row>
    <row r="40" spans="1:18" ht="91.5" customHeight="1" thickBot="1" x14ac:dyDescent="0.25">
      <c r="A40" s="392"/>
      <c r="B40" s="406"/>
      <c r="C40" s="377"/>
      <c r="D40" s="380"/>
      <c r="E40" s="380"/>
      <c r="F40" s="284" t="s">
        <v>531</v>
      </c>
      <c r="G40" s="285" t="s">
        <v>611</v>
      </c>
      <c r="H40" s="263">
        <v>1</v>
      </c>
      <c r="I40" s="286">
        <v>42719</v>
      </c>
      <c r="J40" s="287">
        <v>42790</v>
      </c>
      <c r="K40" s="176">
        <f t="shared" si="0"/>
        <v>10.142857142857142</v>
      </c>
      <c r="L40" s="192"/>
      <c r="M40" s="184"/>
      <c r="N40" s="185"/>
      <c r="O40" s="185"/>
      <c r="P40" s="185"/>
      <c r="Q40" s="422"/>
      <c r="R40" s="127"/>
    </row>
    <row r="41" spans="1:18" ht="101.25" customHeight="1" thickBot="1" x14ac:dyDescent="0.25">
      <c r="A41" s="383"/>
      <c r="B41" s="420"/>
      <c r="C41" s="378"/>
      <c r="D41" s="381"/>
      <c r="E41" s="425"/>
      <c r="F41" s="288" t="s">
        <v>532</v>
      </c>
      <c r="G41" s="240" t="s">
        <v>515</v>
      </c>
      <c r="H41" s="271">
        <v>1</v>
      </c>
      <c r="I41" s="276">
        <v>42790</v>
      </c>
      <c r="J41" s="277">
        <v>42807</v>
      </c>
      <c r="K41" s="189">
        <f t="shared" si="0"/>
        <v>2.4285714285714284</v>
      </c>
      <c r="L41" s="141"/>
      <c r="M41" s="184">
        <f t="shared" si="1"/>
        <v>0</v>
      </c>
      <c r="N41" s="185">
        <f t="shared" si="2"/>
        <v>0</v>
      </c>
      <c r="O41" s="185">
        <f t="shared" si="3"/>
        <v>0</v>
      </c>
      <c r="P41" s="185">
        <f t="shared" si="4"/>
        <v>0</v>
      </c>
      <c r="Q41" s="423"/>
      <c r="R41" s="127"/>
    </row>
    <row r="42" spans="1:18" ht="99.95" customHeight="1" thickBot="1" x14ac:dyDescent="0.25">
      <c r="A42" s="382">
        <v>12</v>
      </c>
      <c r="B42" s="412">
        <v>12</v>
      </c>
      <c r="C42" s="390" t="s">
        <v>522</v>
      </c>
      <c r="D42" s="402" t="s">
        <v>603</v>
      </c>
      <c r="E42" s="436" t="s">
        <v>595</v>
      </c>
      <c r="F42" s="274" t="s">
        <v>604</v>
      </c>
      <c r="G42" s="234" t="s">
        <v>605</v>
      </c>
      <c r="H42" s="278">
        <v>25</v>
      </c>
      <c r="I42" s="269">
        <v>42737</v>
      </c>
      <c r="J42" s="270">
        <v>42825</v>
      </c>
      <c r="K42" s="121">
        <f t="shared" si="0"/>
        <v>12.571428571428571</v>
      </c>
      <c r="L42" s="194"/>
      <c r="M42" s="184">
        <f t="shared" ref="M42:M57" si="5">IF(I42=0,0,+L42/H42)</f>
        <v>0</v>
      </c>
      <c r="N42" s="185">
        <f t="shared" ref="N42:N57" si="6">+K42*M42</f>
        <v>0</v>
      </c>
      <c r="O42" s="185">
        <f t="shared" ref="O42:O57" si="7">IF(J42&lt;=I42,N42,0)</f>
        <v>0</v>
      </c>
      <c r="P42" s="185">
        <f t="shared" ref="P42:P57" si="8">IF(I42&gt;=J42,K42,0)</f>
        <v>0</v>
      </c>
      <c r="Q42" s="203" t="s">
        <v>585</v>
      </c>
      <c r="R42" s="127"/>
    </row>
    <row r="43" spans="1:18" ht="99.95" customHeight="1" thickBot="1" x14ac:dyDescent="0.25">
      <c r="A43" s="383"/>
      <c r="B43" s="420"/>
      <c r="C43" s="378"/>
      <c r="D43" s="381"/>
      <c r="E43" s="438"/>
      <c r="F43" s="275" t="s">
        <v>606</v>
      </c>
      <c r="G43" s="240" t="s">
        <v>550</v>
      </c>
      <c r="H43" s="240">
        <v>4</v>
      </c>
      <c r="I43" s="276">
        <v>42737</v>
      </c>
      <c r="J43" s="277">
        <v>43069</v>
      </c>
      <c r="K43" s="186">
        <f t="shared" si="0"/>
        <v>47.428571428571431</v>
      </c>
      <c r="L43" s="195"/>
      <c r="M43" s="184">
        <f t="shared" si="5"/>
        <v>0</v>
      </c>
      <c r="N43" s="185">
        <f t="shared" si="6"/>
        <v>0</v>
      </c>
      <c r="O43" s="185">
        <f t="shared" si="7"/>
        <v>0</v>
      </c>
      <c r="P43" s="185">
        <f t="shared" si="8"/>
        <v>0</v>
      </c>
      <c r="Q43" s="198" t="s">
        <v>573</v>
      </c>
      <c r="R43" s="127"/>
    </row>
    <row r="44" spans="1:18" ht="84.95" customHeight="1" thickBot="1" x14ac:dyDescent="0.25">
      <c r="A44" s="382">
        <v>13</v>
      </c>
      <c r="B44" s="412">
        <v>13</v>
      </c>
      <c r="C44" s="390" t="s">
        <v>523</v>
      </c>
      <c r="D44" s="402" t="s">
        <v>632</v>
      </c>
      <c r="E44" s="436" t="s">
        <v>636</v>
      </c>
      <c r="F44" s="279" t="s">
        <v>633</v>
      </c>
      <c r="G44" s="289" t="s">
        <v>637</v>
      </c>
      <c r="H44" s="280">
        <v>1</v>
      </c>
      <c r="I44" s="235">
        <v>42737</v>
      </c>
      <c r="J44" s="290">
        <v>42765</v>
      </c>
      <c r="K44" s="121">
        <f t="shared" si="0"/>
        <v>4</v>
      </c>
      <c r="L44" s="194"/>
      <c r="M44" s="184">
        <f t="shared" si="5"/>
        <v>0</v>
      </c>
      <c r="N44" s="185">
        <f t="shared" si="6"/>
        <v>0</v>
      </c>
      <c r="O44" s="185">
        <f t="shared" si="7"/>
        <v>0</v>
      </c>
      <c r="P44" s="185">
        <f t="shared" si="8"/>
        <v>0</v>
      </c>
      <c r="Q44" s="188" t="s">
        <v>635</v>
      </c>
      <c r="R44" s="127"/>
    </row>
    <row r="45" spans="1:18" ht="84.95" customHeight="1" thickBot="1" x14ac:dyDescent="0.25">
      <c r="A45" s="383"/>
      <c r="B45" s="420"/>
      <c r="C45" s="378"/>
      <c r="D45" s="381"/>
      <c r="E45" s="438"/>
      <c r="F45" s="275" t="s">
        <v>634</v>
      </c>
      <c r="G45" s="240" t="s">
        <v>638</v>
      </c>
      <c r="H45" s="292">
        <v>25</v>
      </c>
      <c r="I45" s="276">
        <v>42767</v>
      </c>
      <c r="J45" s="277">
        <v>42855</v>
      </c>
      <c r="K45" s="186">
        <f t="shared" si="0"/>
        <v>12.571428571428571</v>
      </c>
      <c r="L45" s="195"/>
      <c r="M45" s="184">
        <f t="shared" si="5"/>
        <v>0</v>
      </c>
      <c r="N45" s="185">
        <f t="shared" si="6"/>
        <v>0</v>
      </c>
      <c r="O45" s="185">
        <f t="shared" si="7"/>
        <v>0</v>
      </c>
      <c r="P45" s="185">
        <f t="shared" si="8"/>
        <v>0</v>
      </c>
      <c r="Q45" s="203" t="s">
        <v>585</v>
      </c>
      <c r="R45" s="127"/>
    </row>
    <row r="46" spans="1:18" ht="80.099999999999994" customHeight="1" thickBot="1" x14ac:dyDescent="0.25">
      <c r="A46" s="382">
        <v>14</v>
      </c>
      <c r="B46" s="412">
        <v>14</v>
      </c>
      <c r="C46" s="390" t="s">
        <v>524</v>
      </c>
      <c r="D46" s="426" t="s">
        <v>653</v>
      </c>
      <c r="E46" s="397" t="s">
        <v>654</v>
      </c>
      <c r="F46" s="279" t="s">
        <v>660</v>
      </c>
      <c r="G46" s="289" t="s">
        <v>392</v>
      </c>
      <c r="H46" s="289">
        <v>1</v>
      </c>
      <c r="I46" s="235">
        <v>42737</v>
      </c>
      <c r="J46" s="235">
        <v>43069</v>
      </c>
      <c r="K46" s="121">
        <f t="shared" si="0"/>
        <v>47.428571428571431</v>
      </c>
      <c r="L46" s="187"/>
      <c r="M46" s="184">
        <f t="shared" si="5"/>
        <v>0</v>
      </c>
      <c r="N46" s="185">
        <f t="shared" si="6"/>
        <v>0</v>
      </c>
      <c r="O46" s="185">
        <f t="shared" si="7"/>
        <v>0</v>
      </c>
      <c r="P46" s="185">
        <f t="shared" si="8"/>
        <v>0</v>
      </c>
      <c r="Q46" s="188" t="s">
        <v>655</v>
      </c>
      <c r="R46" s="127"/>
    </row>
    <row r="47" spans="1:18" ht="80.099999999999994" customHeight="1" thickBot="1" x14ac:dyDescent="0.25">
      <c r="A47" s="383"/>
      <c r="B47" s="420"/>
      <c r="C47" s="378"/>
      <c r="D47" s="427"/>
      <c r="E47" s="399"/>
      <c r="F47" s="279" t="s">
        <v>661</v>
      </c>
      <c r="G47" s="289" t="s">
        <v>656</v>
      </c>
      <c r="H47" s="289">
        <v>1</v>
      </c>
      <c r="I47" s="235">
        <v>42737</v>
      </c>
      <c r="J47" s="235">
        <v>43069</v>
      </c>
      <c r="K47" s="186">
        <f t="shared" si="0"/>
        <v>47.428571428571431</v>
      </c>
      <c r="L47" s="293"/>
      <c r="M47" s="184">
        <f t="shared" si="5"/>
        <v>0</v>
      </c>
      <c r="N47" s="185">
        <f t="shared" si="6"/>
        <v>0</v>
      </c>
      <c r="O47" s="185">
        <f t="shared" si="7"/>
        <v>0</v>
      </c>
      <c r="P47" s="185">
        <f t="shared" si="8"/>
        <v>0</v>
      </c>
      <c r="Q47" s="198" t="s">
        <v>657</v>
      </c>
      <c r="R47" s="127"/>
    </row>
    <row r="48" spans="1:18" ht="105" customHeight="1" thickBot="1" x14ac:dyDescent="0.25">
      <c r="A48" s="382">
        <v>15</v>
      </c>
      <c r="B48" s="412">
        <v>15</v>
      </c>
      <c r="C48" s="390" t="s">
        <v>525</v>
      </c>
      <c r="D48" s="428" t="s">
        <v>612</v>
      </c>
      <c r="E48" s="442" t="s">
        <v>613</v>
      </c>
      <c r="F48" s="279" t="s">
        <v>619</v>
      </c>
      <c r="G48" s="289" t="s">
        <v>620</v>
      </c>
      <c r="H48" s="289">
        <v>1</v>
      </c>
      <c r="I48" s="235">
        <v>42737</v>
      </c>
      <c r="J48" s="290">
        <v>42886</v>
      </c>
      <c r="K48" s="121">
        <f t="shared" si="0"/>
        <v>21.285714285714285</v>
      </c>
      <c r="L48" s="183"/>
      <c r="M48" s="184">
        <f t="shared" si="5"/>
        <v>0</v>
      </c>
      <c r="N48" s="185">
        <f t="shared" si="6"/>
        <v>0</v>
      </c>
      <c r="O48" s="185">
        <f t="shared" si="7"/>
        <v>0</v>
      </c>
      <c r="P48" s="185">
        <f t="shared" si="8"/>
        <v>0</v>
      </c>
      <c r="Q48" s="188" t="s">
        <v>614</v>
      </c>
      <c r="R48" s="127"/>
    </row>
    <row r="49" spans="1:18" ht="103.5" customHeight="1" thickBot="1" x14ac:dyDescent="0.25">
      <c r="A49" s="383"/>
      <c r="B49" s="420"/>
      <c r="C49" s="378"/>
      <c r="D49" s="429"/>
      <c r="E49" s="443"/>
      <c r="F49" s="275" t="s">
        <v>625</v>
      </c>
      <c r="G49" s="240" t="s">
        <v>621</v>
      </c>
      <c r="H49" s="289">
        <v>1</v>
      </c>
      <c r="I49" s="276">
        <v>42887</v>
      </c>
      <c r="J49" s="277">
        <v>42916</v>
      </c>
      <c r="K49" s="186">
        <f t="shared" si="0"/>
        <v>4.1428571428571432</v>
      </c>
      <c r="L49" s="199"/>
      <c r="M49" s="184">
        <f t="shared" si="5"/>
        <v>0</v>
      </c>
      <c r="N49" s="185">
        <f t="shared" si="6"/>
        <v>0</v>
      </c>
      <c r="O49" s="185">
        <f t="shared" si="7"/>
        <v>0</v>
      </c>
      <c r="P49" s="185">
        <f t="shared" si="8"/>
        <v>0</v>
      </c>
      <c r="Q49" s="198" t="s">
        <v>614</v>
      </c>
      <c r="R49" s="127"/>
    </row>
    <row r="50" spans="1:18" ht="113.25" customHeight="1" thickBot="1" x14ac:dyDescent="0.25">
      <c r="A50" s="382">
        <v>16</v>
      </c>
      <c r="B50" s="412">
        <v>16</v>
      </c>
      <c r="C50" s="390" t="s">
        <v>526</v>
      </c>
      <c r="D50" s="402" t="s">
        <v>615</v>
      </c>
      <c r="E50" s="436" t="s">
        <v>616</v>
      </c>
      <c r="F50" s="279" t="s">
        <v>617</v>
      </c>
      <c r="G50" s="289" t="s">
        <v>622</v>
      </c>
      <c r="H50" s="289">
        <v>1</v>
      </c>
      <c r="I50" s="235">
        <v>42737</v>
      </c>
      <c r="J50" s="290">
        <v>42765</v>
      </c>
      <c r="K50" s="121">
        <f t="shared" si="0"/>
        <v>4</v>
      </c>
      <c r="L50" s="183"/>
      <c r="M50" s="184">
        <f t="shared" si="5"/>
        <v>0</v>
      </c>
      <c r="N50" s="185">
        <f t="shared" si="6"/>
        <v>0</v>
      </c>
      <c r="O50" s="185">
        <f t="shared" si="7"/>
        <v>0</v>
      </c>
      <c r="P50" s="185">
        <f t="shared" si="8"/>
        <v>0</v>
      </c>
      <c r="Q50" s="188" t="s">
        <v>624</v>
      </c>
      <c r="R50" s="127"/>
    </row>
    <row r="51" spans="1:18" ht="95.1" customHeight="1" thickBot="1" x14ac:dyDescent="0.25">
      <c r="A51" s="383"/>
      <c r="B51" s="420"/>
      <c r="C51" s="430"/>
      <c r="D51" s="419"/>
      <c r="E51" s="438"/>
      <c r="F51" s="291" t="s">
        <v>618</v>
      </c>
      <c r="G51" s="237" t="s">
        <v>623</v>
      </c>
      <c r="H51" s="289">
        <v>2</v>
      </c>
      <c r="I51" s="272">
        <v>42737</v>
      </c>
      <c r="J51" s="273">
        <v>43069</v>
      </c>
      <c r="K51" s="191">
        <f t="shared" si="0"/>
        <v>47.428571428571431</v>
      </c>
      <c r="L51" s="192"/>
      <c r="M51" s="201">
        <f t="shared" si="5"/>
        <v>0</v>
      </c>
      <c r="N51" s="202">
        <f t="shared" si="6"/>
        <v>0</v>
      </c>
      <c r="O51" s="202">
        <f t="shared" si="7"/>
        <v>0</v>
      </c>
      <c r="P51" s="202">
        <f t="shared" si="8"/>
        <v>0</v>
      </c>
      <c r="Q51" s="193" t="s">
        <v>626</v>
      </c>
      <c r="R51" s="127"/>
    </row>
    <row r="52" spans="1:18" ht="92.25" customHeight="1" thickBot="1" x14ac:dyDescent="0.25">
      <c r="A52" s="382">
        <v>17</v>
      </c>
      <c r="B52" s="412">
        <v>17</v>
      </c>
      <c r="C52" s="390" t="s">
        <v>527</v>
      </c>
      <c r="D52" s="402" t="s">
        <v>627</v>
      </c>
      <c r="E52" s="436" t="s">
        <v>628</v>
      </c>
      <c r="F52" s="279" t="s">
        <v>629</v>
      </c>
      <c r="G52" s="289" t="s">
        <v>550</v>
      </c>
      <c r="H52" s="289">
        <v>1</v>
      </c>
      <c r="I52" s="235">
        <v>42737</v>
      </c>
      <c r="J52" s="290">
        <v>42825</v>
      </c>
      <c r="K52" s="121">
        <f t="shared" si="0"/>
        <v>12.571428571428571</v>
      </c>
      <c r="L52" s="183"/>
      <c r="M52" s="184">
        <f t="shared" si="5"/>
        <v>0</v>
      </c>
      <c r="N52" s="185">
        <f t="shared" si="6"/>
        <v>0</v>
      </c>
      <c r="O52" s="185">
        <f t="shared" si="7"/>
        <v>0</v>
      </c>
      <c r="P52" s="185">
        <f t="shared" si="8"/>
        <v>0</v>
      </c>
      <c r="Q52" s="188" t="s">
        <v>614</v>
      </c>
      <c r="R52" s="127"/>
    </row>
    <row r="53" spans="1:18" ht="80.099999999999994" customHeight="1" thickBot="1" x14ac:dyDescent="0.25">
      <c r="A53" s="383"/>
      <c r="B53" s="420"/>
      <c r="C53" s="430"/>
      <c r="D53" s="419"/>
      <c r="E53" s="438"/>
      <c r="F53" s="291" t="s">
        <v>630</v>
      </c>
      <c r="G53" s="237" t="s">
        <v>631</v>
      </c>
      <c r="H53" s="299">
        <v>1</v>
      </c>
      <c r="I53" s="272">
        <v>42840</v>
      </c>
      <c r="J53" s="290">
        <v>43069</v>
      </c>
      <c r="K53" s="191">
        <f t="shared" si="0"/>
        <v>32.714285714285715</v>
      </c>
      <c r="L53" s="192"/>
      <c r="M53" s="201">
        <f t="shared" si="5"/>
        <v>0</v>
      </c>
      <c r="N53" s="202">
        <f t="shared" si="6"/>
        <v>0</v>
      </c>
      <c r="O53" s="202">
        <f t="shared" si="7"/>
        <v>0</v>
      </c>
      <c r="P53" s="202">
        <f t="shared" si="8"/>
        <v>0</v>
      </c>
      <c r="Q53" s="188" t="s">
        <v>614</v>
      </c>
      <c r="R53" s="127"/>
    </row>
    <row r="54" spans="1:18" ht="108.75" customHeight="1" thickBot="1" x14ac:dyDescent="0.25">
      <c r="A54" s="382">
        <v>18</v>
      </c>
      <c r="B54" s="412">
        <v>18</v>
      </c>
      <c r="C54" s="390" t="s">
        <v>528</v>
      </c>
      <c r="D54" s="402" t="s">
        <v>581</v>
      </c>
      <c r="E54" s="436" t="s">
        <v>589</v>
      </c>
      <c r="F54" s="279" t="s">
        <v>582</v>
      </c>
      <c r="G54" s="289" t="s">
        <v>584</v>
      </c>
      <c r="H54" s="289">
        <v>25</v>
      </c>
      <c r="I54" s="235">
        <v>42750</v>
      </c>
      <c r="J54" s="290">
        <v>42916</v>
      </c>
      <c r="K54" s="121">
        <f t="shared" si="0"/>
        <v>23.714285714285715</v>
      </c>
      <c r="L54" s="183"/>
      <c r="M54" s="184">
        <f t="shared" si="5"/>
        <v>0</v>
      </c>
      <c r="N54" s="185">
        <f t="shared" si="6"/>
        <v>0</v>
      </c>
      <c r="O54" s="185">
        <f t="shared" si="7"/>
        <v>0</v>
      </c>
      <c r="P54" s="185">
        <f t="shared" si="8"/>
        <v>0</v>
      </c>
      <c r="Q54" s="188" t="s">
        <v>585</v>
      </c>
      <c r="R54" s="127"/>
    </row>
    <row r="55" spans="1:18" ht="81.75" customHeight="1" thickBot="1" x14ac:dyDescent="0.25">
      <c r="A55" s="411"/>
      <c r="B55" s="414"/>
      <c r="C55" s="430"/>
      <c r="D55" s="419"/>
      <c r="E55" s="438"/>
      <c r="F55" s="291" t="s">
        <v>583</v>
      </c>
      <c r="G55" s="237" t="s">
        <v>587</v>
      </c>
      <c r="H55" s="289">
        <v>1</v>
      </c>
      <c r="I55" s="272">
        <v>42750</v>
      </c>
      <c r="J55" s="273">
        <v>42916</v>
      </c>
      <c r="K55" s="191">
        <f t="shared" si="0"/>
        <v>23.714285714285715</v>
      </c>
      <c r="L55" s="178"/>
      <c r="M55" s="184">
        <f t="shared" si="5"/>
        <v>0</v>
      </c>
      <c r="N55" s="185">
        <f t="shared" si="6"/>
        <v>0</v>
      </c>
      <c r="O55" s="185">
        <f t="shared" si="7"/>
        <v>0</v>
      </c>
      <c r="P55" s="185">
        <f t="shared" si="8"/>
        <v>0</v>
      </c>
      <c r="Q55" s="181" t="s">
        <v>586</v>
      </c>
      <c r="R55" s="127"/>
    </row>
    <row r="56" spans="1:18" ht="90" customHeight="1" thickBot="1" x14ac:dyDescent="0.25">
      <c r="A56" s="431">
        <v>19</v>
      </c>
      <c r="B56" s="433">
        <v>19</v>
      </c>
      <c r="C56" s="390" t="s">
        <v>529</v>
      </c>
      <c r="D56" s="402" t="s">
        <v>588</v>
      </c>
      <c r="E56" s="436" t="s">
        <v>590</v>
      </c>
      <c r="F56" s="279" t="s">
        <v>591</v>
      </c>
      <c r="G56" s="289" t="s">
        <v>594</v>
      </c>
      <c r="H56" s="289">
        <v>25</v>
      </c>
      <c r="I56" s="235">
        <v>42750</v>
      </c>
      <c r="J56" s="290">
        <v>42916</v>
      </c>
      <c r="K56" s="121">
        <f t="shared" si="0"/>
        <v>23.714285714285715</v>
      </c>
      <c r="L56" s="200"/>
      <c r="M56" s="184">
        <f t="shared" si="5"/>
        <v>0</v>
      </c>
      <c r="N56" s="185">
        <f t="shared" si="6"/>
        <v>0</v>
      </c>
      <c r="O56" s="185">
        <f t="shared" si="7"/>
        <v>0</v>
      </c>
      <c r="P56" s="185">
        <f t="shared" si="8"/>
        <v>0</v>
      </c>
      <c r="Q56" s="203" t="s">
        <v>585</v>
      </c>
      <c r="R56" s="127"/>
    </row>
    <row r="57" spans="1:18" ht="80.099999999999994" customHeight="1" thickBot="1" x14ac:dyDescent="0.25">
      <c r="A57" s="432"/>
      <c r="B57" s="434"/>
      <c r="C57" s="378"/>
      <c r="D57" s="381"/>
      <c r="E57" s="438"/>
      <c r="F57" s="275" t="s">
        <v>592</v>
      </c>
      <c r="G57" s="240" t="s">
        <v>593</v>
      </c>
      <c r="H57" s="289">
        <v>25</v>
      </c>
      <c r="I57" s="235">
        <v>42750</v>
      </c>
      <c r="J57" s="290">
        <v>42916</v>
      </c>
      <c r="K57" s="186">
        <f t="shared" si="0"/>
        <v>23.714285714285715</v>
      </c>
      <c r="L57" s="141"/>
      <c r="M57" s="222">
        <f t="shared" si="5"/>
        <v>0</v>
      </c>
      <c r="N57" s="223">
        <f t="shared" si="6"/>
        <v>0</v>
      </c>
      <c r="O57" s="223">
        <f t="shared" si="7"/>
        <v>0</v>
      </c>
      <c r="P57" s="223">
        <f t="shared" si="8"/>
        <v>0</v>
      </c>
      <c r="Q57" s="144" t="s">
        <v>585</v>
      </c>
      <c r="R57" s="127"/>
    </row>
    <row r="58" spans="1:18" x14ac:dyDescent="0.2">
      <c r="A58" s="174"/>
      <c r="B58" s="157"/>
      <c r="C58" s="157"/>
      <c r="D58" s="157"/>
      <c r="E58" s="157"/>
      <c r="F58" s="157"/>
      <c r="G58" s="157"/>
      <c r="H58" s="157"/>
      <c r="I58" s="204"/>
      <c r="J58" s="204"/>
      <c r="K58" s="205">
        <f t="shared" si="0"/>
        <v>0</v>
      </c>
      <c r="L58" s="206"/>
      <c r="M58" s="207">
        <f>SUM(M16:M57)</f>
        <v>0</v>
      </c>
      <c r="N58" s="208">
        <f>SUM(N16:N57)</f>
        <v>0</v>
      </c>
      <c r="O58" s="209">
        <f>SUM(O16:O57)</f>
        <v>0</v>
      </c>
      <c r="P58" s="209">
        <f>SUM(P16:P57)</f>
        <v>0</v>
      </c>
      <c r="Q58" s="210"/>
      <c r="R58" s="127"/>
    </row>
    <row r="59" spans="1:18" x14ac:dyDescent="0.2">
      <c r="A59" s="148"/>
      <c r="B59" s="149"/>
      <c r="C59" s="149"/>
      <c r="D59" s="149"/>
      <c r="E59" s="149"/>
      <c r="F59" s="149"/>
      <c r="G59" s="149"/>
      <c r="H59" s="149"/>
      <c r="I59" s="150"/>
      <c r="J59" s="150"/>
      <c r="K59" s="153"/>
      <c r="L59" s="151"/>
      <c r="M59" s="151"/>
      <c r="N59" s="152"/>
      <c r="O59" s="154"/>
      <c r="P59" s="155"/>
      <c r="Q59" s="211"/>
      <c r="R59" s="127"/>
    </row>
    <row r="60" spans="1:18" ht="13.5" thickBot="1" x14ac:dyDescent="0.25">
      <c r="A60" s="148"/>
      <c r="B60" s="149"/>
      <c r="C60" s="149"/>
      <c r="D60" s="149"/>
      <c r="E60" s="149"/>
      <c r="F60" s="149"/>
      <c r="G60" s="149"/>
      <c r="H60" s="149"/>
      <c r="I60" s="150"/>
      <c r="J60" s="150"/>
      <c r="K60" s="149"/>
      <c r="L60" s="151"/>
      <c r="M60" s="151"/>
      <c r="N60" s="151"/>
      <c r="O60" s="151"/>
      <c r="P60" s="155"/>
      <c r="Q60" s="211"/>
      <c r="R60" s="127"/>
    </row>
    <row r="61" spans="1:18" s="116" customFormat="1" ht="15.75" customHeight="1" x14ac:dyDescent="0.2">
      <c r="A61" s="166"/>
      <c r="B61" s="167"/>
      <c r="C61" s="156" t="s">
        <v>84</v>
      </c>
      <c r="D61" s="149"/>
      <c r="E61" s="149"/>
      <c r="F61" s="174"/>
      <c r="G61" s="158">
        <f>+P58</f>
        <v>0</v>
      </c>
      <c r="H61" s="149"/>
      <c r="I61" s="149"/>
      <c r="J61" s="149"/>
      <c r="K61" s="149"/>
      <c r="L61" s="149"/>
      <c r="M61" s="149"/>
      <c r="N61" s="149"/>
      <c r="O61" s="149"/>
      <c r="P61" s="169"/>
      <c r="Q61" s="169"/>
      <c r="R61" s="147"/>
    </row>
    <row r="62" spans="1:18" ht="19.5" customHeight="1" thickBot="1" x14ac:dyDescent="0.25">
      <c r="A62" s="148"/>
      <c r="B62" s="149"/>
      <c r="C62" s="159" t="s">
        <v>85</v>
      </c>
      <c r="D62" s="149"/>
      <c r="E62" s="149"/>
      <c r="F62" s="170"/>
      <c r="G62" s="161">
        <f>SUM(K16:K57)</f>
        <v>1018.1428571428568</v>
      </c>
      <c r="H62" s="149"/>
      <c r="I62" s="149" t="s">
        <v>62</v>
      </c>
      <c r="J62" s="149"/>
      <c r="K62" s="149"/>
      <c r="L62" s="151"/>
      <c r="M62" s="151">
        <f>+M58/164</f>
        <v>0</v>
      </c>
      <c r="N62" s="151"/>
      <c r="O62" s="151"/>
      <c r="P62" s="155"/>
      <c r="Q62" s="211"/>
      <c r="R62" s="127"/>
    </row>
    <row r="63" spans="1:18" x14ac:dyDescent="0.2">
      <c r="A63" s="148"/>
      <c r="B63" s="149"/>
      <c r="C63" s="149"/>
      <c r="D63" s="149"/>
      <c r="E63" s="149"/>
      <c r="F63" s="149"/>
      <c r="G63" s="149"/>
      <c r="H63" s="149"/>
      <c r="I63" s="149"/>
      <c r="J63" s="149"/>
      <c r="K63" s="149"/>
      <c r="L63" s="151"/>
      <c r="M63" s="151"/>
      <c r="N63" s="151"/>
      <c r="O63" s="151"/>
      <c r="P63" s="155"/>
      <c r="Q63" s="211"/>
      <c r="R63" s="127"/>
    </row>
    <row r="64" spans="1:18" ht="13.5" thickBot="1" x14ac:dyDescent="0.25">
      <c r="A64" s="148"/>
      <c r="B64" s="149"/>
      <c r="C64" s="149"/>
      <c r="D64" s="149"/>
      <c r="E64" s="149"/>
      <c r="F64" s="149"/>
      <c r="G64" s="149"/>
      <c r="H64" s="149"/>
      <c r="I64" s="149"/>
      <c r="J64" s="149"/>
      <c r="K64" s="149"/>
      <c r="L64" s="151"/>
      <c r="M64" s="151">
        <f>M62*100</f>
        <v>0</v>
      </c>
      <c r="N64" s="151"/>
      <c r="O64" s="151"/>
      <c r="P64" s="155"/>
      <c r="Q64" s="211"/>
      <c r="R64" s="127"/>
    </row>
    <row r="65" spans="1:18" x14ac:dyDescent="0.2">
      <c r="A65" s="148"/>
      <c r="B65" s="149"/>
      <c r="C65" s="156" t="s">
        <v>404</v>
      </c>
      <c r="D65" s="149"/>
      <c r="E65" s="149"/>
      <c r="F65" s="174"/>
      <c r="G65" s="162">
        <f>IF(O58=0,0,+O58/G61)</f>
        <v>0</v>
      </c>
      <c r="H65" s="149"/>
      <c r="I65" s="149"/>
      <c r="J65" s="149"/>
      <c r="K65" s="149"/>
      <c r="L65" s="151"/>
      <c r="M65" s="151"/>
      <c r="N65" s="151"/>
      <c r="O65" s="151"/>
      <c r="P65" s="155"/>
      <c r="Q65" s="211"/>
      <c r="R65" s="127"/>
    </row>
    <row r="66" spans="1:18" x14ac:dyDescent="0.2">
      <c r="A66" s="148"/>
      <c r="B66" s="149"/>
      <c r="C66" s="163"/>
      <c r="D66" s="149"/>
      <c r="E66" s="149"/>
      <c r="F66" s="148"/>
      <c r="G66" s="164"/>
      <c r="H66" s="149"/>
      <c r="I66" s="149"/>
      <c r="J66" s="149"/>
      <c r="K66" s="149"/>
      <c r="L66" s="151"/>
      <c r="M66" s="151"/>
      <c r="N66" s="151"/>
      <c r="O66" s="151"/>
      <c r="P66" s="155"/>
      <c r="Q66" s="211"/>
      <c r="R66" s="127"/>
    </row>
    <row r="67" spans="1:18" ht="13.5" thickBot="1" x14ac:dyDescent="0.25">
      <c r="A67" s="148"/>
      <c r="B67" s="149"/>
      <c r="C67" s="159" t="s">
        <v>403</v>
      </c>
      <c r="D67" s="149"/>
      <c r="E67" s="149"/>
      <c r="F67" s="170"/>
      <c r="G67" s="165">
        <f>IF(N58=0,0,+N58/G62)</f>
        <v>0</v>
      </c>
      <c r="H67" s="149"/>
      <c r="I67" s="149"/>
      <c r="J67" s="149"/>
      <c r="K67" s="149"/>
      <c r="L67" s="151"/>
      <c r="M67" s="151"/>
      <c r="N67" s="151"/>
      <c r="O67" s="151"/>
      <c r="P67" s="155"/>
      <c r="Q67" s="211"/>
      <c r="R67" s="127"/>
    </row>
    <row r="68" spans="1:18" x14ac:dyDescent="0.2">
      <c r="A68" s="166"/>
      <c r="B68" s="167"/>
      <c r="C68" s="149"/>
      <c r="D68" s="149"/>
      <c r="E68" s="149"/>
      <c r="F68" s="168"/>
      <c r="G68" s="168"/>
      <c r="H68" s="149"/>
      <c r="I68" s="149"/>
      <c r="J68" s="149"/>
      <c r="K68" s="149"/>
      <c r="L68" s="149"/>
      <c r="M68" s="149"/>
      <c r="N68" s="149"/>
      <c r="O68" s="149"/>
      <c r="P68" s="169"/>
      <c r="Q68" s="211"/>
      <c r="R68" s="127"/>
    </row>
    <row r="69" spans="1:18" ht="13.5" thickBot="1" x14ac:dyDescent="0.25">
      <c r="A69" s="170"/>
      <c r="B69" s="160"/>
      <c r="C69" s="160"/>
      <c r="D69" s="160"/>
      <c r="E69" s="160"/>
      <c r="F69" s="160"/>
      <c r="G69" s="160"/>
      <c r="H69" s="160"/>
      <c r="I69" s="171"/>
      <c r="J69" s="171"/>
      <c r="K69" s="160"/>
      <c r="L69" s="172"/>
      <c r="M69" s="172"/>
      <c r="N69" s="172"/>
      <c r="O69" s="172"/>
      <c r="P69" s="173"/>
      <c r="Q69" s="212"/>
      <c r="R69" s="127"/>
    </row>
    <row r="70" spans="1:18" x14ac:dyDescent="0.2">
      <c r="A70" s="116"/>
      <c r="B70" s="116"/>
      <c r="C70" s="116"/>
      <c r="D70" s="116"/>
      <c r="E70" s="116"/>
      <c r="F70" s="116"/>
      <c r="G70" s="116"/>
      <c r="H70" s="116"/>
      <c r="I70" s="118"/>
      <c r="J70" s="118"/>
      <c r="K70" s="116"/>
      <c r="L70" s="33"/>
      <c r="M70" s="33"/>
      <c r="N70" s="33"/>
      <c r="O70" s="33"/>
      <c r="P70" s="33"/>
    </row>
    <row r="71" spans="1:18" x14ac:dyDescent="0.2">
      <c r="A71" s="116"/>
      <c r="B71" s="116"/>
      <c r="C71" s="116"/>
      <c r="D71" s="116"/>
      <c r="E71" s="116"/>
      <c r="F71" s="116"/>
      <c r="G71" s="116"/>
      <c r="H71" s="116"/>
      <c r="I71" s="118"/>
      <c r="J71" s="118"/>
      <c r="K71" s="116"/>
      <c r="L71" s="33"/>
      <c r="M71" s="33"/>
      <c r="N71" s="33"/>
      <c r="O71" s="33"/>
      <c r="P71" s="33"/>
    </row>
  </sheetData>
  <mergeCells count="96">
    <mergeCell ref="E54:E55"/>
    <mergeCell ref="E56:E57"/>
    <mergeCell ref="E42:E43"/>
    <mergeCell ref="E48:E49"/>
    <mergeCell ref="E50:E51"/>
    <mergeCell ref="E52:E53"/>
    <mergeCell ref="E44:E45"/>
    <mergeCell ref="E46:E47"/>
    <mergeCell ref="E36:E37"/>
    <mergeCell ref="E34:E35"/>
    <mergeCell ref="E31:E33"/>
    <mergeCell ref="E27:E30"/>
    <mergeCell ref="D39:D41"/>
    <mergeCell ref="E14:E15"/>
    <mergeCell ref="E24:E26"/>
    <mergeCell ref="E22:E23"/>
    <mergeCell ref="D16:D17"/>
    <mergeCell ref="C22:C23"/>
    <mergeCell ref="D22:D23"/>
    <mergeCell ref="A24:A26"/>
    <mergeCell ref="B24:B26"/>
    <mergeCell ref="C24:C26"/>
    <mergeCell ref="D24:D26"/>
    <mergeCell ref="A56:A57"/>
    <mergeCell ref="B56:B57"/>
    <mergeCell ref="C56:C57"/>
    <mergeCell ref="D56:D57"/>
    <mergeCell ref="A14:A15"/>
    <mergeCell ref="B14:B15"/>
    <mergeCell ref="C14:C15"/>
    <mergeCell ref="D14:D15"/>
    <mergeCell ref="A16:A17"/>
    <mergeCell ref="B16:B17"/>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C39:C41"/>
    <mergeCell ref="A39:A41"/>
    <mergeCell ref="B39:B41"/>
    <mergeCell ref="Q39:Q41"/>
    <mergeCell ref="A42:A43"/>
    <mergeCell ref="B42:B43"/>
    <mergeCell ref="C42:C43"/>
    <mergeCell ref="D42:D43"/>
    <mergeCell ref="E39:E41"/>
    <mergeCell ref="A36:A37"/>
    <mergeCell ref="B36:B37"/>
    <mergeCell ref="C36:C37"/>
    <mergeCell ref="D36:D37"/>
    <mergeCell ref="A31:A33"/>
    <mergeCell ref="B31:B33"/>
    <mergeCell ref="C31:C33"/>
    <mergeCell ref="D31:D33"/>
    <mergeCell ref="A34:A35"/>
    <mergeCell ref="B34:B35"/>
    <mergeCell ref="A18:A21"/>
    <mergeCell ref="B18:B21"/>
    <mergeCell ref="E16:E17"/>
    <mergeCell ref="E18:E21"/>
    <mergeCell ref="C34:C35"/>
    <mergeCell ref="D34:D35"/>
    <mergeCell ref="C27:C30"/>
    <mergeCell ref="D27:D30"/>
    <mergeCell ref="B27:B30"/>
    <mergeCell ref="A27:A30"/>
    <mergeCell ref="A1:P1"/>
    <mergeCell ref="A2:P2"/>
    <mergeCell ref="A3:P3"/>
    <mergeCell ref="C18:C21"/>
    <mergeCell ref="D18:D21"/>
    <mergeCell ref="A22:A23"/>
    <mergeCell ref="B22:B23"/>
    <mergeCell ref="E9:F9"/>
    <mergeCell ref="E11:F11"/>
    <mergeCell ref="C16:C17"/>
  </mergeCells>
  <phoneticPr fontId="9" type="noConversion"/>
  <pageMargins left="1.1023622047244095" right="0.70866141732283472" top="0.74803149606299213" bottom="0.74803149606299213" header="0.31496062992125984" footer="0.31496062992125984"/>
  <pageSetup paperSize="5" scale="5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2D2A1C2150484DA23EDB06AF7A6794" ma:contentTypeVersion="2" ma:contentTypeDescription="Crear nuevo documento." ma:contentTypeScope="" ma:versionID="74fb746a37119a6d67002c62dc6f4ea6">
  <xsd:schema xmlns:xsd="http://www.w3.org/2001/XMLSchema" xmlns:xs="http://www.w3.org/2001/XMLSchema" xmlns:p="http://schemas.microsoft.com/office/2006/metadata/properties" xmlns:ns1="http://schemas.microsoft.com/sharepoint/v3" xmlns:ns2="5f825442-ca3b-4a38-940d-1239f94ecb68" xmlns:ns3="0948c079-19c9-4a36-bb7d-d65ca794eba7" targetNamespace="http://schemas.microsoft.com/office/2006/metadata/properties" ma:root="true" ma:fieldsID="4850ed0ef634f0c01c5519c73917c913" ns1:_="" ns2:_="" ns3:_="">
    <xsd:import namespace="http://schemas.microsoft.com/sharepoint/v3"/>
    <xsd:import namespace="5f825442-ca3b-4a38-940d-1239f94ecb68"/>
    <xsd:import namespace="0948c079-19c9-4a36-bb7d-d65ca794eba7"/>
    <xsd:element name="properties">
      <xsd:complexType>
        <xsd:sequence>
          <xsd:element name="documentManagement">
            <xsd:complexType>
              <xsd:all>
                <xsd:element ref="ns1:PublishingStartDate" minOccurs="0"/>
                <xsd:element ref="ns1:PublishingExpirationDate" minOccurs="0"/>
                <xsd:element ref="ns2:Dependenci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825442-ca3b-4a38-940d-1239f94ecb68" elementFormDefault="qualified">
    <xsd:import namespace="http://schemas.microsoft.com/office/2006/documentManagement/types"/>
    <xsd:import namespace="http://schemas.microsoft.com/office/infopath/2007/PartnerControls"/>
    <xsd:element name="Dependencia" ma:index="10" nillable="true" ma:displayName="Dependencia" ma:format="Dropdown" ma:internalName="Dependencia">
      <xsd:simpleType>
        <xsd:restriction base="dms:Choice">
          <xsd:enumeration value="Despacho Superintendente de Sociedades"/>
          <xsd:enumeration value="Delegatura Inspección, Vigilancia y Control"/>
          <xsd:enumeration value="Delegatura Asuntos Económicos y Contables"/>
          <xsd:enumeration value="Delegatura Procedimientos Mercantiles"/>
          <xsd:enumeration value="Delegatura Procedimientos de Insolvencia"/>
          <xsd:enumeration value="Secretaría General"/>
        </xsd:restriction>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11" nillable="true" ma:displayName="Valor de Id. de documento" ma:description="El valor del identificador de documento asignado a este elemento." ma:internalName="_dlc_DocId" ma:readOnly="true">
      <xsd:simpleType>
        <xsd:restriction base="dms:Text"/>
      </xsd:simpleType>
    </xsd:element>
    <xsd:element name="_dlc_DocIdUrl" ma:index="12"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ependencia xmlns="5f825442-ca3b-4a38-940d-1239f94ecb68" xsi:nil="true"/>
    <PublishingExpirationDate xmlns="http://schemas.microsoft.com/sharepoint/v3" xsi:nil="true"/>
    <PublishingStartDate xmlns="http://schemas.microsoft.com/sharepoint/v3" xsi:nil="true"/>
    <_dlc_DocId xmlns="0948c079-19c9-4a36-bb7d-d65ca794eba7">NV5X2DCNMZXR-706062453-3029</_dlc_DocId>
    <_dlc_DocIdUrl xmlns="0948c079-19c9-4a36-bb7d-d65ca794eba7">
      <Url>https://www.supersociedades.gov.co/nuestra_entidad/Planeacion/_layouts/15/DocIdRedir.aspx?ID=NV5X2DCNMZXR-706062453-3029</Url>
      <Description>NV5X2DCNMZXR-706062453-3029</Description>
    </_dlc_DocIdUrl>
  </documentManagement>
</p:properties>
</file>

<file path=customXml/itemProps1.xml><?xml version="1.0" encoding="utf-8"?>
<ds:datastoreItem xmlns:ds="http://schemas.openxmlformats.org/officeDocument/2006/customXml" ds:itemID="{05869773-89B4-4623-8747-FF0759A78BF5}"/>
</file>

<file path=customXml/itemProps2.xml><?xml version="1.0" encoding="utf-8"?>
<ds:datastoreItem xmlns:ds="http://schemas.openxmlformats.org/officeDocument/2006/customXml" ds:itemID="{CFEA8F3E-F02E-4FAE-B1A5-37DF423D729C}">
  <ds:schemaRefs>
    <ds:schemaRef ds:uri="http://schemas.microsoft.com/office/2006/metadata/longProperties"/>
  </ds:schemaRefs>
</ds:datastoreItem>
</file>

<file path=customXml/itemProps3.xml><?xml version="1.0" encoding="utf-8"?>
<ds:datastoreItem xmlns:ds="http://schemas.openxmlformats.org/officeDocument/2006/customXml" ds:itemID="{85D06760-4DEE-4293-8203-463C45F9D259}">
  <ds:schemaRefs>
    <ds:schemaRef ds:uri="http://schemas.microsoft.com/sharepoint/events"/>
  </ds:schemaRefs>
</ds:datastoreItem>
</file>

<file path=customXml/itemProps4.xml><?xml version="1.0" encoding="utf-8"?>
<ds:datastoreItem xmlns:ds="http://schemas.openxmlformats.org/officeDocument/2006/customXml" ds:itemID="{47FF1AF5-1FD3-4E36-841A-F30245663108}">
  <ds:schemaRefs>
    <ds:schemaRef ds:uri="http://schemas.microsoft.com/sharepoint/v3/contenttype/forms"/>
  </ds:schemaRefs>
</ds:datastoreItem>
</file>

<file path=customXml/itemProps5.xml><?xml version="1.0" encoding="utf-8"?>
<ds:datastoreItem xmlns:ds="http://schemas.openxmlformats.org/officeDocument/2006/customXml" ds:itemID="{C08019A8-530C-45F4-AB72-AEA1D610C43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948c079-19c9-4a36-bb7d-d65ca794eba7"/>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 Plan de Mejoramiento</vt:lpstr>
      <vt:lpstr>SUSCRIPCION</vt:lpstr>
    </vt:vector>
  </TitlesOfParts>
  <Company>OFICINA DE PLANEACION-CGR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Planeacion</dc:creator>
  <cp:lastModifiedBy>Luis Oliverio Espinosa Ruiz</cp:lastModifiedBy>
  <cp:lastPrinted>2013-07-31T21:39:31Z</cp:lastPrinted>
  <dcterms:created xsi:type="dcterms:W3CDTF">2003-11-14T08:59:56Z</dcterms:created>
  <dcterms:modified xsi:type="dcterms:W3CDTF">2019-08-30T20:41:12Z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entarios">
    <vt:lpwstr/>
  </property>
  <property fmtid="{D5CDD505-2E9C-101B-9397-08002B2CF9AE}" pid="3" name="Fase">
    <vt:lpwstr>a. Ficha Téncnica</vt:lpwstr>
  </property>
  <property fmtid="{D5CDD505-2E9C-101B-9397-08002B2CF9AE}" pid="4" name="IconOverlay">
    <vt:lpwstr/>
  </property>
  <property fmtid="{D5CDD505-2E9C-101B-9397-08002B2CF9AE}" pid="5" name="_dlc_DocId">
    <vt:lpwstr>NV5X2DCNMZXR-1439869547-27</vt:lpwstr>
  </property>
  <property fmtid="{D5CDD505-2E9C-101B-9397-08002B2CF9AE}" pid="6" name="_dlc_DocIdItemGuid">
    <vt:lpwstr>964554ca-377f-492e-afa5-0289a9098d8d</vt:lpwstr>
  </property>
  <property fmtid="{D5CDD505-2E9C-101B-9397-08002B2CF9AE}" pid="7" name="_dlc_DocIdUrl">
    <vt:lpwstr>https://www.supersociedades.gov.co/nuestra_entidad/Control/_layouts/15/DocIdRedir.aspx?ID=NV5X2DCNMZXR-1439869547-27, NV5X2DCNMZXR-1439869547-27</vt:lpwstr>
  </property>
  <property fmtid="{D5CDD505-2E9C-101B-9397-08002B2CF9AE}" pid="8" name="ContentTypeId">
    <vt:lpwstr>0x010100002D2A1C2150484DA23EDB06AF7A6794</vt:lpwstr>
  </property>
</Properties>
</file>