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ttp://intranet/DSS/OAP/DOCS/Documentos/Año_2021/01_Proyectos_Estrategicos/SecretariaGeneral/"/>
    </mc:Choice>
  </mc:AlternateContent>
  <bookViews>
    <workbookView xWindow="0" yWindow="0" windowWidth="20490" windowHeight="7620" tabRatio="803" firstSheet="4" activeTab="11"/>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de comunicaciones" sheetId="7" r:id="rId8"/>
    <sheet name="Requerimientos" sheetId="4" r:id="rId9"/>
    <sheet name="Alcance" sheetId="8" r:id="rId10"/>
    <sheet name="EDT- Original" sheetId="11" state="hidden" r:id="rId11"/>
    <sheet name="EDT" sheetId="18" r:id="rId12"/>
    <sheet name="Riesgos-Cronograma" sheetId="9" r:id="rId13"/>
    <sheet name="No tocar" sheetId="15" state="hidden" r:id="rId14"/>
  </sheets>
  <externalReferences>
    <externalReference r:id="rId15"/>
    <externalReference r:id="rId16"/>
  </externalReferences>
  <definedNames>
    <definedName name="_xlnm._FilterDatabase" localSheetId="10" hidden="1">'EDT- Original'!$B$9:$L$19</definedName>
    <definedName name="Activos" localSheetId="9">#REF!</definedName>
    <definedName name="Activos" localSheetId="11">#REF!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5">#REF!</definedName>
    <definedName name="Activos" localSheetId="3">#REF!</definedName>
    <definedName name="Activos" localSheetId="12">#REF!</definedName>
    <definedName name="Activos">#REF!</definedName>
    <definedName name="ActivosP1" localSheetId="9">#REF!</definedName>
    <definedName name="ActivosP1" localSheetId="11">#REF!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5">#REF!</definedName>
    <definedName name="ActivosP1" localSheetId="3">#REF!</definedName>
    <definedName name="ActivosP1" localSheetId="12">#REF!</definedName>
    <definedName name="ActivosP1">#REF!</definedName>
    <definedName name="ActivosP10" localSheetId="9">#REF!</definedName>
    <definedName name="ActivosP10" localSheetId="11">#REF!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5">#REF!</definedName>
    <definedName name="ActivosP10" localSheetId="3">#REF!</definedName>
    <definedName name="ActivosP10" localSheetId="12">#REF!</definedName>
    <definedName name="ActivosP10">#REF!</definedName>
    <definedName name="ActivosP11" localSheetId="9">#REF!</definedName>
    <definedName name="ActivosP11" localSheetId="11">#REF!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5">#REF!</definedName>
    <definedName name="ActivosP11" localSheetId="3">#REF!</definedName>
    <definedName name="ActivosP11" localSheetId="12">#REF!</definedName>
    <definedName name="ActivosP11">#REF!</definedName>
    <definedName name="Activosp11000" localSheetId="9">#REF!</definedName>
    <definedName name="Activosp11000" localSheetId="11">#REF!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5">#REF!</definedName>
    <definedName name="Activosp11000" localSheetId="3">#REF!</definedName>
    <definedName name="Activosp11000" localSheetId="12">#REF!</definedName>
    <definedName name="Activosp11000">#REF!</definedName>
    <definedName name="ActivosP12" localSheetId="9">#REF!</definedName>
    <definedName name="ActivosP12" localSheetId="11">#REF!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5">#REF!</definedName>
    <definedName name="ActivosP12" localSheetId="3">#REF!</definedName>
    <definedName name="ActivosP12" localSheetId="12">#REF!</definedName>
    <definedName name="ActivosP12">#REF!</definedName>
    <definedName name="ActivosP2" localSheetId="9">#REF!</definedName>
    <definedName name="ActivosP2" localSheetId="11">#REF!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5">#REF!</definedName>
    <definedName name="ActivosP2" localSheetId="3">#REF!</definedName>
    <definedName name="ActivosP2" localSheetId="12">#REF!</definedName>
    <definedName name="ActivosP2">#REF!</definedName>
    <definedName name="ActivosP3" localSheetId="9">#REF!</definedName>
    <definedName name="ActivosP3" localSheetId="11">#REF!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5">#REF!</definedName>
    <definedName name="ActivosP3" localSheetId="3">#REF!</definedName>
    <definedName name="ActivosP3" localSheetId="12">#REF!</definedName>
    <definedName name="ActivosP3">#REF!</definedName>
    <definedName name="ActivosP4" localSheetId="9">#REF!</definedName>
    <definedName name="ActivosP4" localSheetId="11">#REF!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5">#REF!</definedName>
    <definedName name="ActivosP4" localSheetId="3">#REF!</definedName>
    <definedName name="ActivosP4" localSheetId="12">#REF!</definedName>
    <definedName name="ActivosP4">#REF!</definedName>
    <definedName name="ActivosP5" localSheetId="9">#REF!</definedName>
    <definedName name="ActivosP5" localSheetId="11">#REF!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5">#REF!</definedName>
    <definedName name="ActivosP5" localSheetId="3">#REF!</definedName>
    <definedName name="ActivosP5" localSheetId="12">#REF!</definedName>
    <definedName name="ActivosP5">#REF!</definedName>
    <definedName name="ActivosP6" localSheetId="9">#REF!</definedName>
    <definedName name="ActivosP6" localSheetId="11">#REF!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5">#REF!</definedName>
    <definedName name="ActivosP6" localSheetId="3">#REF!</definedName>
    <definedName name="ActivosP6" localSheetId="12">#REF!</definedName>
    <definedName name="ActivosP6">#REF!</definedName>
    <definedName name="ActivosP7" localSheetId="9">#REF!</definedName>
    <definedName name="ActivosP7" localSheetId="11">#REF!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5">#REF!</definedName>
    <definedName name="ActivosP7" localSheetId="3">#REF!</definedName>
    <definedName name="ActivosP7" localSheetId="12">#REF!</definedName>
    <definedName name="ActivosP7">#REF!</definedName>
    <definedName name="ActivosP8" localSheetId="9">#REF!</definedName>
    <definedName name="ActivosP8" localSheetId="11">#REF!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5">#REF!</definedName>
    <definedName name="ActivosP8" localSheetId="3">#REF!</definedName>
    <definedName name="ActivosP8" localSheetId="12">#REF!</definedName>
    <definedName name="ActivosP8">#REF!</definedName>
    <definedName name="ActivosP9" localSheetId="9">#REF!</definedName>
    <definedName name="ActivosP9" localSheetId="11">#REF!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5">#REF!</definedName>
    <definedName name="ActivosP9" localSheetId="3">#REF!</definedName>
    <definedName name="ActivosP9" localSheetId="12">#REF!</definedName>
    <definedName name="ActivosP9">#REF!</definedName>
    <definedName name="_xlnm.Print_Area" localSheetId="9">Alcance!$B$2:$P$8</definedName>
    <definedName name="_xlnm.Print_Area" localSheetId="10">'EDT- Original'!$B$2:$E$7</definedName>
    <definedName name="_xlnm.Print_Area" localSheetId="2">Indicadores!$B$2:$I$13</definedName>
    <definedName name="_xlnm.Print_Area" localSheetId="6">Interesados!$B$2:$H$18</definedName>
    <definedName name="_xlnm.Print_Area" localSheetId="1">'Justificación - Objetivo'!$B$2:$P$13</definedName>
    <definedName name="_xlnm.Print_Area" localSheetId="7">'Plan de comunicaciones'!$B$2:$H$16</definedName>
    <definedName name="_xlnm.Print_Area" localSheetId="0">Proyecto!$C$2:$I$8</definedName>
    <definedName name="_xlnm.Print_Area" localSheetId="5">'Recursos Financieros'!$B$2:$F$8</definedName>
    <definedName name="_xlnm.Print_Area" localSheetId="3">'Recursos Humanos'!$B$2:$G$16</definedName>
    <definedName name="_xlnm.Print_Area" localSheetId="8">Requerimientos!$B$2:$H$13</definedName>
    <definedName name="_xlnm.Print_Area" localSheetId="12">'Riesgos-Cronograma'!$B$2:$P$17</definedName>
    <definedName name="bcp" localSheetId="11">#REF!</definedName>
    <definedName name="bcp">#REF!</definedName>
    <definedName name="Consulta__L" localSheetId="9">#REF!</definedName>
    <definedName name="Consulta__L" localSheetId="11">#REF!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5">#REF!</definedName>
    <definedName name="Consulta__L" localSheetId="3">#REF!</definedName>
    <definedName name="Consulta__L" localSheetId="12">#REF!</definedName>
    <definedName name="Consulta__L">#REF!</definedName>
    <definedName name="gloria" localSheetId="9">#REF!</definedName>
    <definedName name="gloria" localSheetId="11">#REF!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5">#REF!</definedName>
    <definedName name="gloria" localSheetId="3">#REF!</definedName>
    <definedName name="gloria" localSheetId="12">#REF!</definedName>
    <definedName name="gloria">#REF!</definedName>
    <definedName name="pl" localSheetId="9">#REF!</definedName>
    <definedName name="pl" localSheetId="11">#REF!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5">#REF!</definedName>
    <definedName name="pl" localSheetId="3">#REF!</definedName>
    <definedName name="pl" localSheetId="12">#REF!</definedName>
    <definedName name="pl">#REF!</definedName>
  </definedNames>
  <calcPr calcId="162913"/>
</workbook>
</file>

<file path=xl/calcChain.xml><?xml version="1.0" encoding="utf-8"?>
<calcChain xmlns="http://schemas.openxmlformats.org/spreadsheetml/2006/main">
  <c r="J19" i="18" l="1"/>
  <c r="J20" i="18"/>
  <c r="J21" i="18"/>
  <c r="J22" i="18"/>
  <c r="J18" i="18"/>
  <c r="I23" i="18"/>
  <c r="L23" i="18"/>
  <c r="L17" i="18"/>
  <c r="L18" i="18"/>
  <c r="L19" i="18"/>
  <c r="L20" i="18"/>
  <c r="L21" i="18"/>
  <c r="L22" i="18"/>
  <c r="L16" i="18"/>
  <c r="L15" i="18" l="1"/>
  <c r="L11" i="18"/>
  <c r="L12" i="18"/>
  <c r="L13" i="18"/>
  <c r="L10" i="18"/>
  <c r="L24" i="18" l="1"/>
  <c r="I13" i="18"/>
  <c r="E24" i="18"/>
  <c r="I11" i="18"/>
  <c r="I12" i="18"/>
  <c r="L25" i="18" l="1"/>
  <c r="I14" i="18"/>
  <c r="I10" i="18"/>
  <c r="K4" i="18"/>
  <c r="K3" i="18"/>
  <c r="K2" i="18"/>
  <c r="D7" i="2" l="1"/>
  <c r="L20" i="11" l="1"/>
  <c r="E20" i="11" l="1"/>
  <c r="I18" i="11" l="1"/>
  <c r="I14" i="11"/>
  <c r="I15" i="11"/>
  <c r="I16" i="11"/>
  <c r="I17" i="11"/>
  <c r="I13" i="11"/>
  <c r="M2" i="9"/>
  <c r="M3" i="9"/>
  <c r="M4" i="9"/>
  <c r="D7" i="9"/>
  <c r="K2" i="11"/>
  <c r="K3" i="11"/>
  <c r="K4" i="11"/>
  <c r="D7" i="11"/>
  <c r="I10" i="11"/>
  <c r="I11" i="11"/>
  <c r="I12" i="11"/>
  <c r="I19" i="11"/>
  <c r="M2" i="8"/>
  <c r="M3" i="8"/>
  <c r="M4" i="8"/>
  <c r="D7" i="8"/>
  <c r="G2" i="4"/>
  <c r="G3" i="4"/>
  <c r="G4" i="4"/>
  <c r="C7" i="4"/>
  <c r="G2" i="7"/>
  <c r="G3" i="7"/>
  <c r="G4" i="7"/>
  <c r="C7" i="7"/>
  <c r="H2" i="6"/>
  <c r="H3" i="6"/>
  <c r="H4" i="6"/>
  <c r="D7" i="6"/>
  <c r="G2" i="12"/>
  <c r="G3" i="12"/>
  <c r="G4" i="12"/>
  <c r="A6" i="12"/>
  <c r="C7" i="12"/>
  <c r="C30" i="12"/>
  <c r="G2" i="16"/>
  <c r="G3" i="16"/>
  <c r="G4" i="16"/>
  <c r="G2" i="5"/>
  <c r="G3" i="5"/>
  <c r="G4" i="5"/>
  <c r="C7" i="5"/>
  <c r="I2" i="3"/>
  <c r="I3" i="3"/>
  <c r="I4" i="3"/>
  <c r="D7" i="3"/>
  <c r="M2" i="2"/>
  <c r="M3" i="2"/>
  <c r="M4" i="2"/>
  <c r="I20" i="11" l="1"/>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Indicar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<sst xmlns="http://schemas.openxmlformats.org/spreadsheetml/2006/main" count="503" uniqueCount="340">
  <si>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</si>
  <si>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</si>
  <si>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</si>
  <si>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</si>
  <si>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</si>
  <si>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</si>
  <si>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</si>
  <si>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</si>
  <si>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</si>
  <si>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</si>
  <si>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</si>
  <si>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</si>
  <si>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</si>
  <si>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</si>
  <si>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</si>
  <si>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</si>
  <si>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</si>
  <si>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</si>
  <si>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</si>
  <si>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</si>
  <si>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</si>
  <si>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GESTION DE RIESGOS DEL PROYECTO</t>
  </si>
  <si>
    <t>CRONOGRAMA DE ACTIVIDADES</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</si>
  <si>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</si>
  <si>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</si>
  <si>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</si>
  <si>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</si>
  <si>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</si>
  <si>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</si>
  <si>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</si>
  <si>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</si>
  <si>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</si>
  <si>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</si>
  <si>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</si>
  <si>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</si>
  <si>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</si>
  <si>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</si>
  <si>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</si>
  <si>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</si>
  <si>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</si>
  <si>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</si>
  <si>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</si>
  <si>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</si>
  <si>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</si>
  <si>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</si>
  <si>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</si>
  <si>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</si>
  <si>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</si>
  <si>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</si>
  <si>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</si>
  <si>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</si>
  <si>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</si>
  <si>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</si>
  <si>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</si>
  <si>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</si>
  <si>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</si>
  <si>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</si>
  <si>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</si>
  <si>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</si>
  <si>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</si>
  <si>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</si>
  <si>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</si>
  <si>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</si>
  <si>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</si>
  <si>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</si>
  <si>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</si>
  <si>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</si>
  <si>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</si>
  <si>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</si>
  <si>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</si>
  <si>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</si>
  <si>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</si>
  <si>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</si>
  <si>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</si>
  <si>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</si>
  <si>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</si>
  <si>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</si>
  <si>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</si>
  <si>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</si>
  <si>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</si>
  <si>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</si>
  <si>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</si>
  <si>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</si>
  <si>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</si>
  <si>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</si>
  <si>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</si>
  <si>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</si>
  <si>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</si>
  <si>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</si>
  <si>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</si>
  <si>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</si>
  <si>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</si>
  <si>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</si>
  <si>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</si>
  <si>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</si>
  <si>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</si>
  <si>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</si>
  <si>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</si>
  <si>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</si>
  <si>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</si>
  <si>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</si>
  <si>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</si>
  <si>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</si>
  <si>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</si>
  <si>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</si>
  <si>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</si>
  <si>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</si>
  <si>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</si>
  <si>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</si>
  <si>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</si>
  <si>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</si>
  <si>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</si>
  <si>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</si>
  <si>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</si>
  <si>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</si>
  <si>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</si>
  <si>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</si>
  <si>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</si>
  <si>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</si>
  <si>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</si>
  <si>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</si>
  <si>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</si>
  <si>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</si>
  <si>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</si>
  <si>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</si>
  <si>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</si>
  <si>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</si>
  <si>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</si>
  <si>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</si>
  <si>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</si>
  <si>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 xml:space="preserve">Líder técnico </t>
  </si>
  <si>
    <t xml:space="preserve">FUNCIONAMIENTO </t>
  </si>
  <si>
    <t xml:space="preserve">Secretaria General </t>
  </si>
  <si>
    <t>evaluaciones médicas</t>
  </si>
  <si>
    <t>otros</t>
  </si>
  <si>
    <t>e-learning</t>
  </si>
  <si>
    <t>pruebas psocotécnias</t>
  </si>
  <si>
    <t>Código: GC-F-015</t>
  </si>
  <si>
    <t>Versión 001</t>
  </si>
  <si>
    <t>SISTEMA DE GESTIÓN INTEGRADO</t>
  </si>
  <si>
    <t>PROCESO: GESTIÓN INTEGRAL</t>
  </si>
  <si>
    <t>FORMATO: PLANEACIÓN DE PROYECTOS</t>
  </si>
  <si>
    <t>Cumplimiento de la ejecución</t>
  </si>
  <si>
    <t>Proveedor a contratar - proceso contractual</t>
  </si>
  <si>
    <t>Proveedor</t>
  </si>
  <si>
    <t>Resistencia al cambio por parte de los funcionarios</t>
  </si>
  <si>
    <t>Coordinadora Grupo de Desarrollo del Talento Humano</t>
  </si>
  <si>
    <t>Jefe Oficina Asesora de Planeación</t>
  </si>
  <si>
    <t>Concertar con la administración los tiempos requeridos para el desarrollo de las actividades</t>
  </si>
  <si>
    <t xml:space="preserve">Falta de tiempo por parte de los participantes </t>
  </si>
  <si>
    <t>General</t>
  </si>
  <si>
    <t>Específico</t>
  </si>
  <si>
    <t>Anualmente</t>
  </si>
  <si>
    <t xml:space="preserve">Porcentaje </t>
  </si>
  <si>
    <t>Danery Buitrago Gómez</t>
  </si>
  <si>
    <t>Maria Fernanda Solano</t>
  </si>
  <si>
    <t>Gerente del Proyecto</t>
  </si>
  <si>
    <t xml:space="preserve">Inversión </t>
  </si>
  <si>
    <t>Por definir</t>
  </si>
  <si>
    <t>Patricia Ferreira Lugo</t>
  </si>
  <si>
    <t>SOrduz@SUPERSOCIEDADES.GOV.CO</t>
  </si>
  <si>
    <t>Definición área participante</t>
  </si>
  <si>
    <t xml:space="preserve">Diseño Modulo de Capacitación - Módulo Practica </t>
  </si>
  <si>
    <t xml:space="preserve">Diseño y Socialización Propuesta </t>
  </si>
  <si>
    <t>Actualización  del procedimiento de inducción y Reinducción.</t>
  </si>
  <si>
    <t>Inclusión de la actualización en el  modulo E-Learning de Inducción y Reinducción.</t>
  </si>
  <si>
    <t>Definición Herramienta de captura de información</t>
  </si>
  <si>
    <t>Diseño Herramienta de captura de información.</t>
  </si>
  <si>
    <t>Socialización con las áreas de la Herramienta de captura de información.</t>
  </si>
  <si>
    <t>Secretaria General (Danery Buitrago) - Coordinación Grupo Desarrollo del Talento Humano (Patricia Ferreira) Funcionaria del Grupo de Desarrollo del Talento Humano (Yasmin Abisai Moreno Bolivar)</t>
  </si>
  <si>
    <t>Coordinación Grupo Desarrollo del Talento Humano  (Carmen Tulia Moreno Figueroa)</t>
  </si>
  <si>
    <t>Secretaria General (Danery Buitrago) - Coordinación Grupo Desarrollo del Talento Humano (Patricia Ferreira) -  Coordinación Grupo de Innovación, Desarrollo y Arquitectura de Aplicaciones (Nubia Xiomara Sepúlveda) Funcionaria del Grupo de Desarrollo del Talento Humano (Maria Fernanda Solano)</t>
  </si>
  <si>
    <t>Entrega y remisión a Administración de Personal Certificación pasantía</t>
  </si>
  <si>
    <t>Generar estrategias de sensibilización y motivación</t>
  </si>
  <si>
    <t xml:space="preserve">DBuitrago@supersociedades.gov.co </t>
  </si>
  <si>
    <t>VFerreira@SUPERSOCIEDADES.GOV.CO</t>
  </si>
  <si>
    <t>Construcción de una cultura de alto rendimiento</t>
  </si>
  <si>
    <t>Líder Funcional</t>
  </si>
  <si>
    <t>Responsable por el desarrollo exitoso del proyecto
Toma decisiones claves en el proyecto
Realizar gestión y ayuda en la solución imprevistos con las partes interesadas y el equipo del proyecto</t>
  </si>
  <si>
    <t>2201000 Ext 2075</t>
  </si>
  <si>
    <t>2201000 Ext 2210</t>
  </si>
  <si>
    <t>2201000 Ext 2085</t>
  </si>
  <si>
    <t>2201000 Ext 3044</t>
  </si>
  <si>
    <t>2201000 Ext 2079</t>
  </si>
  <si>
    <t>Procedimiento de Inducción y Renducción</t>
  </si>
  <si>
    <t xml:space="preserve">Coordinación Grupo Desarrollo del Talento Humano  </t>
  </si>
  <si>
    <t>Actas de seguimiento</t>
  </si>
  <si>
    <t xml:space="preserve">Acta de reunión </t>
  </si>
  <si>
    <t>Memorando interno</t>
  </si>
  <si>
    <t>Listados de Asistencia</t>
  </si>
  <si>
    <t>Secretaria General (Danery Buitrago) - Coordinación Grupo Desarrollo del Talento Humano (Patricia Ferreira) -  Funcionaria del Grupo de Desarrollo del Talento Humano (Maria Fernanda Solano)</t>
  </si>
  <si>
    <t>Se realizó el ajuste al procedimiento de Inducción. Se carga procedimiento.</t>
  </si>
  <si>
    <t>Documento con el diseño de la herramienta de captura de información que permitan construir una red de conocimiento.</t>
  </si>
  <si>
    <t>Programa de Gestión de conocimiento</t>
  </si>
  <si>
    <t>Ejecución del programa</t>
  </si>
  <si>
    <t>Acta de reunión y/o presentación</t>
  </si>
  <si>
    <t>Se realizó la presentación de la propuesta en la sesión No 04 del comité de bienestar y capacitación, que se llevó a cabo el pasado 06 de marzo de 2019</t>
  </si>
  <si>
    <t>Se realizó la definición del área participante  en la sesión No 04 del comité de bienestar y capacitación, que se llevó a cabo el pasado 06 de marzo de 2019</t>
  </si>
  <si>
    <t>Se realiza la presentación  de la propuesta "Definicion de la heramienta de captura de información"  ante el Comité de Desempeño Institucional para su aprobacion</t>
  </si>
  <si>
    <t>30/04/209</t>
  </si>
  <si>
    <t xml:space="preserve">Citación reunion -Listado Asistencia  - PDF presentación  Gestión del conocimiento </t>
  </si>
  <si>
    <t>Se elaboro la ficha de capacitación que contiene el el diseño del módulo de capacitación.</t>
  </si>
  <si>
    <t>Se carga la evidencia de cumplimiento con el diseño de la herramienta que captura información.</t>
  </si>
  <si>
    <t xml:space="preserve">Patricia Ferreira
</t>
  </si>
  <si>
    <t>Camilo Andres Bustos Mancera</t>
  </si>
  <si>
    <t xml:space="preserve"> </t>
  </si>
  <si>
    <t xml:space="preserve"> Leidy Garzon</t>
  </si>
  <si>
    <t>Diana Carolina Upegi</t>
  </si>
  <si>
    <t>DEnciso@supersociedades.gov.co</t>
  </si>
  <si>
    <t>Director Informatica y Desarrollo</t>
  </si>
  <si>
    <t xml:space="preserve">Implementación del Programa de Gestión del Cambio, Gestión del Conocimiento e Innovación
</t>
  </si>
  <si>
    <t>Generar y actualizar</t>
  </si>
  <si>
    <t>conocimiento</t>
  </si>
  <si>
    <t>estratégico</t>
  </si>
  <si>
    <t>para la entidad</t>
  </si>
  <si>
    <t>(investigación,</t>
  </si>
  <si>
    <t>desarrollo e</t>
  </si>
  <si>
    <t>innovación I+D+I)</t>
  </si>
  <si>
    <t>Facilitar el acceso al</t>
  </si>
  <si>
    <t>conocimiento de la</t>
  </si>
  <si>
    <t>entidad</t>
  </si>
  <si>
    <t>Tomar decisiones</t>
  </si>
  <si>
    <t>basadas en</t>
  </si>
  <si>
    <t>evidencias</t>
  </si>
  <si>
    <t>Mitigar la fuga de</t>
  </si>
  <si>
    <t>5. Fortalecer la</t>
  </si>
  <si>
    <t>entidad mediante</t>
  </si>
  <si>
    <t>alianzas efectivas</t>
  </si>
  <si>
    <t>6. Fortalecer</t>
  </si>
  <si>
    <t>mecanismos</t>
  </si>
  <si>
    <t>para compartir el</t>
  </si>
  <si>
    <t>7. Fortalecer procesos</t>
  </si>
  <si>
    <t>de aprendizaje</t>
  </si>
  <si>
    <t>organizacional</t>
  </si>
  <si>
    <t>encontrará el formato guía</t>
  </si>
  <si>
    <t>para construir un inventario de aliados</t>
  </si>
  <si>
    <t>estratégicos de la entidad</t>
  </si>
  <si>
    <t>Implementación del Programa de Gestión del Cambio, Gestión del Conocimiento e Innovación</t>
  </si>
  <si>
    <t>Maria Fernadan Solano Dumar</t>
  </si>
  <si>
    <t>Directora de Talento Humano</t>
  </si>
  <si>
    <t>MariaS@supersociedades.gov.co</t>
  </si>
  <si>
    <t xml:space="preserve">Fortalecer las competencias del talento humano </t>
  </si>
  <si>
    <t xml:space="preserve">Jenniffer Zamudio Gonzalez  </t>
  </si>
  <si>
    <t>Secretaria General</t>
  </si>
  <si>
    <t xml:space="preserve">Jefe Oficina de Planeación 
Directora de Talento Humano
</t>
  </si>
  <si>
    <t xml:space="preserve">Funcionario  Jefe Oficina de Planeación </t>
  </si>
  <si>
    <t>Definir los Objetivos del Proyecto
Define Plan de Trabajo
Realiza seguimiento al plan de trabajo
Coordina equipo de proyecto
Gestiona los riesgos del proyecto
Elabora los estudios previos cuando aplique
Liderar la gestión del cambio del proyecto</t>
  </si>
  <si>
    <t xml:space="preserve">Diana Carolina Upegi
Nini Rodriguez </t>
  </si>
  <si>
    <t xml:space="preserve">Leydi Grazon </t>
  </si>
  <si>
    <t>Acciones ejecutadas/ Acciones planeadas</t>
  </si>
  <si>
    <t>▪ Verifica que las acciones desarrolladas cumplan con los lineamientos generales (articulado con la política de gestión documental y PINAR)
▪ Verifica que los entregables cumplan con los atributos de calidad (articulado con la política de gestión documental y PINAR)
▪ Liderar la construcción y actualización de los instrumentos archivísticos para el desarrollo de los mapas de conocimiento explicito y manejo de las tablas de retención documental</t>
  </si>
  <si>
    <t>Líder funcional Tecnología</t>
  </si>
  <si>
    <t>Director de Tecnologías de la Información y las Comunicaciones</t>
  </si>
  <si>
    <t>Líder funcional comunicaciones</t>
  </si>
  <si>
    <t>Coordinador Grupo de Comunicaciones</t>
  </si>
  <si>
    <t>Orientar al gerente de proyecto y equipo cuando se desvíen por falta de información y comunicación.</t>
  </si>
  <si>
    <t>Informar los cambios y decisiones que afectan la planificación del proyecto.</t>
  </si>
  <si>
    <t>* Orientar metodológicamente al  Gerente de Proyecto en la estructuración del plan de proyecto (las veces que se requiera ejemplo: planeación inicial y control de cambios).
* Realizar el seguimiento al desarrollo del plan de trabajo definido (ejecución de actividades y entregables).</t>
  </si>
  <si>
    <t>Reunión o comunicación escrita</t>
  </si>
  <si>
    <t>Gerente de Proyecto</t>
  </si>
  <si>
    <t>Registro</t>
  </si>
  <si>
    <t>Instrucción</t>
  </si>
  <si>
    <t>Líderes Funcionales y técnicos</t>
  </si>
  <si>
    <t>Oficina Asesora de Planeación</t>
  </si>
  <si>
    <t>Gerente de Proyecto
Líderes Funcionales y técnicos</t>
  </si>
  <si>
    <t>Instrucción-Orientación</t>
  </si>
  <si>
    <t>DAFP</t>
  </si>
  <si>
    <t xml:space="preserve">Secretaria General 
Dirección de Talento Humano
</t>
  </si>
  <si>
    <t xml:space="preserve">Documentos para la planificación, operación y control </t>
  </si>
  <si>
    <t>Desarrollar las acciones propuestas en el plan de trabajo resultado del autodiagnóstico  para la implementación del Programa de Gestión del Cambio, Gestión del Conocimiento e Innovación</t>
  </si>
  <si>
    <t xml:space="preserve">Tania Guerrero </t>
  </si>
  <si>
    <t>Johan Steven  Hortua Arevalo</t>
  </si>
  <si>
    <t xml:space="preserve">Coordiandora Grupo de Gestión Documental </t>
  </si>
  <si>
    <t>Funcinaria Grupo de Seguridad y Salud en el Trabajo</t>
  </si>
  <si>
    <t>2201000 Ext 1196</t>
  </si>
  <si>
    <t>2201000 Ext 1178</t>
  </si>
  <si>
    <t xml:space="preserve">Funcionario Direccion Talento Humano </t>
  </si>
  <si>
    <t>johanHA@SUPERSOCIEDADES.GOV.CO</t>
  </si>
  <si>
    <t>TGuerrero@SUPERSOCIEDADES.GOV.CO</t>
  </si>
  <si>
    <t xml:space="preserve">LeidyG@SUPERSOCIEDADES.GOV.CO </t>
  </si>
  <si>
    <t xml:space="preserve">Control y determinación de posibles cambios organizacionales que puedan presentarse
</t>
  </si>
  <si>
    <t xml:space="preserve">1. Se contará con la participación activa de los funcionarios vinculados directa e indirectamente en el proyecto.
2. Se contará con los recursos financieros requeridos para la ejecución de las actividades propuestas.
</t>
  </si>
  <si>
    <t xml:space="preserve">Documento Objetivos </t>
  </si>
  <si>
    <t xml:space="preserve">Secretaria General 
Dirección de Talento Humano
Coordinación Grupo de Desarrollo Talento Humano
Profesionales equipo de trabajo </t>
  </si>
  <si>
    <t xml:space="preserve">Equipo Transversal
 (resolución  100-004340 de 2020)
Por la cual se adopta el Modelo Integrado de Planeación y Gestión MIPG y se crea el Comité Institucional de Gestión y Desempeño de la Superintendencia de Sociedades
Coordinación Grupo de Desarrollo Talento Humano
Profesionales equipo de trabajo </t>
  </si>
  <si>
    <t xml:space="preserve">
Coordinación Grupo de Desarrollo Talento Humano
Profesionales equipo de trabajo </t>
  </si>
  <si>
    <t xml:space="preserve">1- Realizar el Autodiagnóstico de Gestión Cambio, Conocimiento e Innovación </t>
  </si>
  <si>
    <t>Documento Autodiagnóstico</t>
  </si>
  <si>
    <t xml:space="preserve">Autodiagnóstico </t>
  </si>
  <si>
    <t xml:space="preserve">2-  Socialización con los integrantes del Equipo interno el plan de trabajo Gestión Cambio, Conocimiento e Innovación     </t>
  </si>
  <si>
    <t xml:space="preserve">3- Definición de los Objetivos Generales y Específicos del proyecto Gestión Cambio, Conocimiento e Innovación </t>
  </si>
  <si>
    <t xml:space="preserve"> Coordinadora de Grupo Desarrollo de Talento Humano
Equipo Trabajo </t>
  </si>
  <si>
    <t>Memorias del evento</t>
  </si>
  <si>
    <t xml:space="preserve">6- Desarrollar las   acciones propuestas definidas en el plan de trabajo producto del autodiagnóstico para las siguientes componentes del Proyecto  de Gestión de Cambio, Conocimiento y la innovación: </t>
  </si>
  <si>
    <t xml:space="preserve">7- Consolidación y Socialización resultados obtenidos </t>
  </si>
  <si>
    <t xml:space="preserve">Definir y desarrollar las acciones propuestas para:
* Identificar la percepción que tiene la entidad frente a la adaptación al cambio organizacional
* Diseñar la estrategia para la apropiación de gestión del cambio organizacional
* Sensibilizar a los colaboradores de la entidad frente a los cambios organizacionales con el fin de fortalecer su proceso de adaptación 
* Promover la Generación y Producción  del conocimiento para la entidad
*  Facilitar el acceso al conocimiento de la entidad a través de las Herramienta de uso y Apropiación 
* Incorporar la Analítica Institucional para la toma decisiones basadas en evidencias
* Fortalecer la Cultura de Compartir y Difundir mediante alianzas efectivas que permita disminuir la fuga de conocimiento </t>
  </si>
  <si>
    <t xml:space="preserve">Dirección de Talento Humano </t>
  </si>
  <si>
    <t>Líder Funcional OAP</t>
  </si>
  <si>
    <t xml:space="preserve">▪ Verifica que las acciones desarrolladas cumplan con los lineamientos normativos,  generales y los contenidos en MIPG
▪ Verifica que los entregables cumplan con los atributos de calidad (los contenidos en MIPG)
▪ Definir la ruta de incorporación de la documentación en el SIG
</t>
  </si>
  <si>
    <t>Líder Funcional Gestión Documental</t>
  </si>
  <si>
    <t xml:space="preserve"> Coordinadora grupo de Gestión Documental</t>
  </si>
  <si>
    <t>Líder funcional TH</t>
  </si>
  <si>
    <t>Coordinadora Grupo de Desarrollo del Talento Humano
y Profesionales del área</t>
  </si>
  <si>
    <t>Coordinar el desarrollo de acciones orientadas a:
▪ Transferencia de aprendizajes
▪ Documentación de aprendizajes
▪ Capacitación
▪ Procesos de inducción y reinducción
▪ Acciones de aprendizaje basadas en proyectos o problemas
▪ Procesos Procedimiento traslado o retiro de cargo 
▪ Procedimiento referente a procesos de capacitación
▪ Procedimiento para el desarrollo de mapas de conocimiento (tácito, explícito y de aliados).
▪ Procedimientos de evaluación
▪ Revisión riesgos de procesos misionales
* Proponer el instrumento de medición para la identificación de la percepción de la resistencia al cambio
* Aplicar, realizar y presentar informe sobre los resultados obtenidos de la medición de percepción al cambio
* Proponer las estrategias para el diseño de apropiación de gestión del cambio organizacional
* Generar las acciones definidas para sensibilizar a los colaboradores de la entidad frente a los cambios organizacionales con el fin de minimizar el impacto negativo que pueda generar</t>
  </si>
  <si>
    <t>Coordinar el desarrollo de acciones orientadas a:
▪ Disponer de repositorios de conocimiento estratégico: (registro de proyectos de I+D+I, formatos para transferir aprendizajes, lecciones aprendidas, memorias de proyectos)
▪ Identificación, creación, diseño y/o puesta en producción de bancos de buenas prácticas y lecciones aprendidas
▪ Identificación, creación, diseño y/o puesta en producción de bibliotecas virtuales.
▪ Identificación, creación, diseño y/o puesta en producción de sitios de consulta como Share Point institucional.
▪ Identificación, creación, diseño y/o puesta en producción de repositorios de datos.
▪ Liderar el uso y apropiación de las aplicaciones y habilitadores tecnológicos de los cuales dispone la entidad.</t>
  </si>
  <si>
    <t xml:space="preserve">Diseño de estrategias y del plan de comunicaciones para compartir y difundir el conocimiento  que produce la entidad tanto al interior como al exterior, articulado con el uso de herramientas digitales y también físicas; de igual manera a los aspectos relacionados Gestión Cambio organizacional 
</t>
  </si>
  <si>
    <t>teléfono</t>
  </si>
  <si>
    <t>Líder OAP</t>
  </si>
  <si>
    <t>Líder TIC</t>
  </si>
  <si>
    <t xml:space="preserve">Líder Gestión Documental </t>
  </si>
  <si>
    <t xml:space="preserve">Líder Comunicaciones  </t>
  </si>
  <si>
    <t>Que los entregables cumplan con los atributos de calidad y normativos a tener en cuenta para adelantar una adecuada Gestión del Cambio, Conocimiento y la Innovación (ver los debidos en manual operativo MIPG)</t>
  </si>
  <si>
    <t xml:space="preserve">Identificación del 100% del conocimiento tácito del servidor publico </t>
  </si>
  <si>
    <t>Estrategia  de apropiación de Gestión de  Cambio 
Documentos para la planificación, operación y control de la gestión del conocimiento y la innovación al interior de la entidad.</t>
  </si>
  <si>
    <t>Diseñar la estrategia de apropiación de Gestión de  Cambio y  Crear  los documentos para la planificación, operación y control de la gestión del conocimiento y la innovación al interior de la entidad</t>
  </si>
  <si>
    <t>Correo Electrónico</t>
  </si>
  <si>
    <t>EVIDENCIA O AVANCES  DE LOS ENTREGABLES</t>
  </si>
  <si>
    <t xml:space="preserve">Camilo Bustos Mancera </t>
  </si>
  <si>
    <t>Camilo Andres Bustos Mancera &lt;CBustos@supersociedades.gov.co&gt;</t>
  </si>
  <si>
    <t xml:space="preserve"> 31/12/2021</t>
  </si>
  <si>
    <t>Cumplimiento Actividades</t>
  </si>
  <si>
    <t xml:space="preserve">Cumplimiento de Normatividad, Atributos de calidad a tener en cuenta para adelantar una adecuada gestión  Conocimiento y la Innovación
Acciones que desde la dimensión de gestión del conocimiento y la innovación aportan al fortalecimiento de la misión de la entidad
</t>
  </si>
  <si>
    <t xml:space="preserve">6.4. Componente Planeación </t>
  </si>
  <si>
    <t>6.6. Componente   Herramientas de uso y apropiación</t>
  </si>
  <si>
    <t>6.7. Componente  Analítica institucional</t>
  </si>
  <si>
    <t>6.8. Componente Cultura del compartir y difundir</t>
  </si>
  <si>
    <t>Matriz Inventario de conocimiento</t>
  </si>
  <si>
    <t>6.5. Componente  Generación y producción</t>
  </si>
  <si>
    <t>Inventario de alianzas y convenios</t>
  </si>
  <si>
    <t>Identificación de las habilidades y competencias que debe poseer el talento humano en materia de analítica institucional.</t>
  </si>
  <si>
    <t>Presentación de resultados</t>
  </si>
  <si>
    <t>Identificación de la percepción que tiene la entidad frente a la adaptación al cambio organizacional</t>
  </si>
  <si>
    <t>Diseño de la estrategia para la apropiación de gestión del cambio organizacional</t>
  </si>
  <si>
    <t xml:space="preserve">Sensibilizar a los colaboradores de la entidad frente a los cambios organizacionales con el fin de fortalecer su proceso de adaptación </t>
  </si>
  <si>
    <t>6.1. Preparación para gestionar el cambio al inteiror de la entidad. La gestión del cambio como factor de éxito en el proceso de adopción de la política de gestión del conocimiento y la innovación.</t>
  </si>
  <si>
    <t>4- Taller de Gestión del Tiempo responsables de proyecto (gestión de riesgo en el proyecto)</t>
  </si>
  <si>
    <t>Inventario de aplicaciones actualizado
Identificación características del repositorio de conocimiento</t>
  </si>
  <si>
    <t xml:space="preserve">Avance logrado a 30 septiembre </t>
  </si>
  <si>
    <t>Pendiente por ejecutar</t>
  </si>
  <si>
    <t>Guía de innovación
Formato lecciones aprendidas
Formato 036 - Entrega puesto de Trabajo  alineado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</si>
</sst>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quot;$&quot;* #,##0.00_-;\-&quot;$&quot;* #,##0.00_-;_-&quot;$&quot;* &quot;-&quot;??_-;_-@_-"/>
    <numFmt numFmtId="165" formatCode="[$$-240A]#,##0"/>
    <numFmt numFmtId="166" formatCode="dd\-mm\-yy"/>
    <numFmt numFmtId="167" formatCode="[$-80A]dddd\ d&quot; de &quot;mmmm&quot; de &quot;yyyy;@"/>
    <numFmt numFmtId="168" formatCode="_-[$$-80A]* #,##0.00_-;\-[$$-80A]* #,##0.00_-;_-[$$-80A]* &quot;-&quot;??_-;_-@_-"/>
    <numFmt numFmtId="169" formatCode="_-[$$-80A]* #,##0_-;\-[$$-80A]* #,##0_-;_-[$$-80A]* &quot;-&quot;??_-;_-@_-"/>
    <numFmt numFmtId="170" formatCode="_-&quot;$&quot;* #,##0_-;\-&quot;$&quot;* #,##0_-;_-&quot;$&quot;* &quot;-&quot;??_-;_-@_-"/>
    <numFmt numFmtId="171" formatCode="0.0%"/>
  </numFmts>
  <fonts count="26"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name val="Arial"/>
      <family val="2"/>
    </font>
    <font>
      <b/>
      <sz val="12"/>
      <name val="Arial"/>
      <family val="2"/>
    </font>
    <font>
      <sz val="9"/>
      <color indexed="81"/>
      <name val="Tahoma"/>
      <family val="2"/>
    </font>
    <font>
      <b/>
      <sz val="9"/>
      <color indexed="81"/>
      <name val="Tahoma"/>
      <family val="2"/>
    </font>
    <font>
      <b/>
      <sz val="10"/>
      <name val="Arial"/>
      <family val="2"/>
    </font>
    <font>
      <b/>
      <sz val="9"/>
      <color indexed="9"/>
      <name val="Arial"/>
      <family val="2"/>
    </font>
    <font>
      <sz val="10"/>
      <name val="Arial"/>
      <family val="2"/>
    </font>
    <font>
      <sz val="10"/>
      <name val="Arial"/>
      <family val="2"/>
    </font>
    <font>
      <sz val="11"/>
      <name val="Arial"/>
      <family val="2"/>
    </font>
    <font>
      <u/>
      <sz val="10"/>
      <color theme="10"/>
      <name val="Arial"/>
      <family val="2"/>
    </font>
    <font>
      <sz val="9"/>
      <color theme="0"/>
      <name val="Arial"/>
      <family val="2"/>
    </font>
    <font>
      <b/>
      <u/>
      <sz val="10"/>
      <color theme="0"/>
      <name val="Arial"/>
      <family val="2"/>
    </font>
    <font>
      <b/>
      <sz val="9"/>
      <color theme="0"/>
      <name val="Arial"/>
      <family val="2"/>
    </font>
    <font>
      <b/>
      <sz val="10"/>
      <color theme="0"/>
      <name val="Arial"/>
      <family val="2"/>
    </font>
    <font>
      <sz val="10"/>
      <color theme="0"/>
      <name val="Arial"/>
      <family val="2"/>
    </font>
    <font>
      <sz val="12"/>
      <name val="Arial"/>
      <family val="2"/>
    </font>
    <font>
      <b/>
      <sz val="11"/>
      <color theme="0"/>
      <name val="Arial"/>
      <family val="2"/>
    </font>
    <font>
      <b/>
      <sz val="14"/>
      <name val="Arial"/>
      <family val="2"/>
    </font>
    <font>
      <sz val="14"/>
      <name val="Arial"/>
      <family val="2"/>
    </font>
    <font>
      <sz val="11"/>
      <color rgb="FF0000FF"/>
      <name val="Arial"/>
      <family val="2"/>
    </font>
    <font>
      <sz val="8"/>
      <name val="Arial"/>
      <family val="2"/>
    </font>
  </fonts>
  <fills count="10">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4" tint="-0.249977111117893"/>
        <bgColor indexed="23"/>
      </patternFill>
    </fill>
    <fill>
      <patternFill patternType="solid">
        <fgColor theme="3" tint="0.79998168889431442"/>
        <bgColor indexed="64"/>
      </patternFill>
    </fill>
    <fill>
      <patternFill patternType="solid">
        <fgColor rgb="FFFFFF00"/>
        <bgColor indexed="64"/>
      </patternFill>
    </fill>
  </fills>
  <borders count="60">
    <border>
      <left/>
      <right/>
      <top/>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9">
    <xf numFmtId="0" fontId="0" fillId="0" borderId="0"/>
    <xf numFmtId="0" fontId="14" fillId="0" borderId="0" applyNumberFormat="0" applyFill="0" applyBorder="0" applyAlignment="0" applyProtection="0"/>
    <xf numFmtId="164" fontId="12" fillId="0" borderId="0" applyFont="0" applyFill="0" applyBorder="0" applyAlignment="0" applyProtection="0"/>
    <xf numFmtId="164" fontId="2" fillId="0" borderId="0" applyFont="0" applyFill="0" applyBorder="0" applyAlignment="0" applyProtection="0"/>
    <xf numFmtId="0" fontId="1" fillId="2" borderId="0" applyNumberFormat="0" applyBorder="0" applyAlignment="0" applyProtection="0"/>
    <xf numFmtId="0" fontId="2" fillId="0" borderId="0"/>
    <xf numFmtId="9" fontId="11" fillId="0" borderId="0" applyFont="0" applyFill="0" applyBorder="0" applyAlignment="0" applyProtection="0"/>
    <xf numFmtId="9" fontId="2" fillId="0" borderId="0" applyFont="0" applyFill="0" applyBorder="0" applyAlignment="0" applyProtection="0"/>
    <xf numFmtId="0" fontId="3" fillId="0" borderId="1" applyNumberFormat="0" applyFill="0" applyAlignment="0" applyProtection="0"/>
  </cellStyleXfs>
  <cellXfs count="365">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4" fillId="3" borderId="0" xfId="0" applyFont="1" applyFill="1" applyBorder="1" applyAlignment="1">
      <alignment horizontal="center" vertical="center" wrapText="1"/>
    </xf>
    <xf numFmtId="0" fontId="5" fillId="0" borderId="0" xfId="5" applyFont="1" applyFill="1" applyBorder="1" applyAlignment="1" applyProtection="1">
      <alignment horizontal="center" vertical="center"/>
    </xf>
    <xf numFmtId="0" fontId="5" fillId="3" borderId="0" xfId="0" applyFont="1" applyFill="1" applyBorder="1" applyAlignment="1">
      <alignment horizontal="center" vertical="center" wrapText="1"/>
    </xf>
    <xf numFmtId="0" fontId="15"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3" borderId="0" xfId="0" applyFont="1" applyFill="1" applyBorder="1" applyAlignment="1">
      <alignment horizontal="left" vertical="center" wrapText="1"/>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4" fillId="0" borderId="0" xfId="0" applyFont="1" applyBorder="1"/>
    <xf numFmtId="0" fontId="16" fillId="4" borderId="2" xfId="1" applyFont="1" applyFill="1" applyBorder="1" applyAlignment="1">
      <alignment horizontal="center" vertical="center"/>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5" borderId="3" xfId="0" applyFont="1" applyFill="1" applyBorder="1"/>
    <xf numFmtId="0" fontId="4" fillId="0" borderId="4" xfId="0" applyFont="1" applyBorder="1" applyAlignment="1">
      <alignment horizontal="center" vertical="center" wrapText="1"/>
    </xf>
    <xf numFmtId="0" fontId="2" fillId="0" borderId="0" xfId="0" applyFont="1" applyFill="1" applyBorder="1"/>
    <xf numFmtId="0" fontId="4" fillId="0" borderId="3" xfId="0" applyFont="1" applyBorder="1" applyAlignment="1">
      <alignment horizontal="center" vertical="center" wrapText="1"/>
    </xf>
    <xf numFmtId="0" fontId="17" fillId="6" borderId="3" xfId="0" applyFont="1" applyFill="1" applyBorder="1" applyAlignment="1">
      <alignment horizontal="center" vertical="center" wrapText="1"/>
    </xf>
    <xf numFmtId="0" fontId="17" fillId="6" borderId="3" xfId="0" applyFont="1" applyFill="1" applyBorder="1" applyAlignment="1">
      <alignment horizontal="center" vertical="center"/>
    </xf>
    <xf numFmtId="0" fontId="17" fillId="6" borderId="3" xfId="0" applyFont="1" applyFill="1" applyBorder="1" applyAlignment="1">
      <alignment horizontal="left" vertical="center"/>
    </xf>
    <xf numFmtId="0" fontId="18" fillId="6" borderId="3" xfId="0" applyFont="1" applyFill="1" applyBorder="1" applyAlignment="1">
      <alignment horizontal="center" vertical="center"/>
    </xf>
    <xf numFmtId="0" fontId="17" fillId="6" borderId="3" xfId="0" applyFont="1" applyFill="1" applyBorder="1" applyAlignment="1">
      <alignment vertical="center"/>
    </xf>
    <xf numFmtId="0" fontId="17" fillId="6" borderId="3"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6"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0" fillId="3" borderId="0" xfId="0" applyFill="1"/>
    <xf numFmtId="0" fontId="2" fillId="3" borderId="0" xfId="0" applyFont="1" applyFill="1"/>
    <xf numFmtId="0" fontId="9" fillId="3" borderId="0" xfId="0" applyFont="1" applyFill="1" applyAlignment="1">
      <alignment horizontal="center" vertical="center"/>
    </xf>
    <xf numFmtId="0" fontId="0" fillId="3" borderId="3" xfId="0" applyFill="1" applyBorder="1"/>
    <xf numFmtId="0" fontId="19" fillId="3" borderId="0" xfId="0" applyFont="1" applyFill="1"/>
    <xf numFmtId="0" fontId="4" fillId="3" borderId="6" xfId="0" applyFont="1" applyFill="1" applyBorder="1" applyAlignment="1">
      <alignment vertical="center" wrapText="1"/>
    </xf>
    <xf numFmtId="0" fontId="4" fillId="3" borderId="8" xfId="0" applyFont="1" applyFill="1" applyBorder="1" applyAlignment="1">
      <alignmen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2" xfId="0" applyFont="1" applyFill="1" applyBorder="1" applyAlignment="1">
      <alignment vertical="center" wrapText="1"/>
    </xf>
    <xf numFmtId="0" fontId="4" fillId="3" borderId="0" xfId="0" applyFont="1" applyFill="1" applyBorder="1" applyAlignment="1">
      <alignment vertical="center" wrapText="1"/>
    </xf>
    <xf numFmtId="0" fontId="4" fillId="3" borderId="17" xfId="0" applyFont="1" applyFill="1" applyBorder="1" applyAlignment="1">
      <alignment vertical="center" wrapText="1"/>
    </xf>
    <xf numFmtId="0" fontId="4" fillId="3" borderId="18" xfId="0" applyFont="1" applyFill="1" applyBorder="1" applyAlignment="1">
      <alignment vertical="center" wrapText="1"/>
    </xf>
    <xf numFmtId="0" fontId="6" fillId="0" borderId="0" xfId="5" applyFont="1" applyFill="1" applyBorder="1" applyAlignment="1" applyProtection="1">
      <alignment vertical="center"/>
    </xf>
    <xf numFmtId="0" fontId="6" fillId="0" borderId="7" xfId="5" applyFont="1" applyFill="1" applyBorder="1" applyAlignment="1" applyProtection="1">
      <alignment vertical="center"/>
    </xf>
    <xf numFmtId="0" fontId="6" fillId="0" borderId="12" xfId="5" applyFont="1" applyFill="1" applyBorder="1" applyAlignment="1" applyProtection="1">
      <alignment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17" fillId="6" borderId="3" xfId="0" applyFont="1" applyFill="1" applyBorder="1" applyAlignment="1">
      <alignment horizontal="center" vertical="center" wrapText="1"/>
    </xf>
    <xf numFmtId="0" fontId="17" fillId="6" borderId="3" xfId="0" applyFont="1" applyFill="1" applyBorder="1" applyAlignment="1">
      <alignment vertical="center" wrapText="1"/>
    </xf>
    <xf numFmtId="9" fontId="4" fillId="3" borderId="3"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165" fontId="4" fillId="0" borderId="3" xfId="0" applyNumberFormat="1" applyFont="1" applyFill="1" applyBorder="1" applyAlignment="1">
      <alignment horizontal="center" vertical="center" wrapText="1"/>
    </xf>
    <xf numFmtId="169" fontId="4" fillId="0" borderId="0" xfId="0" applyNumberFormat="1" applyFont="1" applyAlignment="1">
      <alignment horizontal="center" vertical="center" wrapText="1"/>
    </xf>
    <xf numFmtId="168" fontId="4" fillId="0" borderId="0" xfId="0" applyNumberFormat="1" applyFont="1" applyAlignment="1">
      <alignment horizontal="left" vertical="center" wrapText="1"/>
    </xf>
    <xf numFmtId="170" fontId="4" fillId="0" borderId="0" xfId="2" applyNumberFormat="1" applyFont="1" applyAlignment="1">
      <alignment horizontal="center" vertical="center" wrapText="1"/>
    </xf>
    <xf numFmtId="0" fontId="13" fillId="0" borderId="0" xfId="0" applyFont="1" applyBorder="1" applyAlignment="1">
      <alignment horizontal="center" vertical="center"/>
    </xf>
    <xf numFmtId="0" fontId="13" fillId="0" borderId="0" xfId="0" applyFont="1"/>
    <xf numFmtId="2" fontId="2" fillId="0" borderId="3"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165" fontId="2" fillId="0" borderId="3" xfId="0" applyNumberFormat="1" applyFont="1" applyFill="1" applyBorder="1" applyAlignment="1">
      <alignment horizontal="center" vertical="center" wrapText="1"/>
    </xf>
    <xf numFmtId="0" fontId="14" fillId="3" borderId="3" xfId="1"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13" fillId="3" borderId="0"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4" fillId="3" borderId="3" xfId="1" applyFill="1" applyBorder="1" applyAlignment="1">
      <alignment horizontal="center" vertical="center" wrapText="1"/>
    </xf>
    <xf numFmtId="0" fontId="13" fillId="3" borderId="3" xfId="0" applyFont="1" applyFill="1" applyBorder="1" applyAlignment="1">
      <alignment horizontal="left" vertical="center" wrapText="1"/>
    </xf>
    <xf numFmtId="0" fontId="13" fillId="0" borderId="0" xfId="0" applyFont="1" applyAlignment="1">
      <alignment horizontal="center" vertical="center" wrapText="1"/>
    </xf>
    <xf numFmtId="0" fontId="13" fillId="3" borderId="3" xfId="0" applyFont="1" applyFill="1" applyBorder="1" applyAlignment="1">
      <alignment horizontal="center" vertical="center" wrapText="1"/>
    </xf>
    <xf numFmtId="167" fontId="13" fillId="3" borderId="3" xfId="0" applyNumberFormat="1" applyFont="1" applyFill="1" applyBorder="1" applyAlignment="1">
      <alignment horizontal="center" vertical="center" wrapText="1"/>
    </xf>
    <xf numFmtId="0" fontId="13" fillId="0" borderId="3" xfId="0" applyFont="1" applyFill="1" applyBorder="1" applyAlignment="1">
      <alignment horizontal="justify" vertical="center" wrapText="1"/>
    </xf>
    <xf numFmtId="167" fontId="13" fillId="0" borderId="3" xfId="0" applyNumberFormat="1" applyFont="1" applyFill="1" applyBorder="1" applyAlignment="1">
      <alignment horizontal="center" vertical="center" wrapText="1"/>
    </xf>
    <xf numFmtId="1" fontId="13" fillId="0" borderId="3" xfId="0" applyNumberFormat="1" applyFont="1" applyFill="1" applyBorder="1" applyAlignment="1">
      <alignment horizontal="center" vertical="center" wrapText="1"/>
    </xf>
    <xf numFmtId="16" fontId="13" fillId="0" borderId="0" xfId="0" applyNumberFormat="1" applyFont="1" applyAlignment="1">
      <alignment horizontal="center" vertical="center" wrapText="1"/>
    </xf>
    <xf numFmtId="0" fontId="13" fillId="0" borderId="0" xfId="0" applyNumberFormat="1" applyFont="1" applyAlignment="1">
      <alignment horizontal="center" vertical="center" wrapText="1"/>
    </xf>
    <xf numFmtId="0" fontId="0" fillId="3" borderId="0" xfId="0" applyFill="1" applyAlignment="1">
      <alignment vertical="center"/>
    </xf>
    <xf numFmtId="0" fontId="2" fillId="3" borderId="3" xfId="0" applyFont="1" applyFill="1" applyBorder="1" applyAlignment="1">
      <alignment vertical="center" wrapText="1"/>
    </xf>
    <xf numFmtId="0" fontId="0" fillId="3" borderId="3" xfId="0" applyFill="1" applyBorder="1" applyAlignment="1">
      <alignment vertical="center"/>
    </xf>
    <xf numFmtId="0" fontId="2" fillId="3" borderId="3" xfId="0" applyFont="1" applyFill="1" applyBorder="1" applyAlignment="1">
      <alignment horizontal="center" vertical="center"/>
    </xf>
    <xf numFmtId="0" fontId="2" fillId="3" borderId="3" xfId="1"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5" xfId="0" applyFont="1" applyFill="1" applyBorder="1" applyAlignment="1">
      <alignment horizontal="center" vertical="center" wrapText="1"/>
    </xf>
    <xf numFmtId="0" fontId="2" fillId="0" borderId="0" xfId="0" applyFont="1" applyAlignment="1">
      <alignment horizontal="center" vertical="center" wrapText="1"/>
    </xf>
    <xf numFmtId="0" fontId="4" fillId="0" borderId="3" xfId="0" applyFont="1" applyBorder="1" applyAlignment="1">
      <alignment horizontal="justify" vertical="center" wrapText="1"/>
    </xf>
    <xf numFmtId="0" fontId="0" fillId="3" borderId="3" xfId="0" applyFill="1" applyBorder="1" applyAlignment="1">
      <alignment horizontal="center" vertical="center"/>
    </xf>
    <xf numFmtId="9" fontId="13" fillId="0" borderId="3" xfId="6" applyFont="1" applyFill="1" applyBorder="1" applyAlignment="1">
      <alignment horizontal="center" vertical="center" wrapText="1"/>
    </xf>
    <xf numFmtId="0" fontId="10" fillId="7" borderId="5" xfId="0" applyFont="1" applyFill="1" applyBorder="1" applyAlignment="1" applyProtection="1">
      <alignment horizontal="center" vertical="center" wrapText="1"/>
    </xf>
    <xf numFmtId="9" fontId="10" fillId="7" borderId="5" xfId="0" applyNumberFormat="1" applyFont="1" applyFill="1" applyBorder="1" applyAlignment="1" applyProtection="1">
      <alignment horizontal="center" vertical="center" wrapText="1"/>
    </xf>
    <xf numFmtId="166" fontId="10" fillId="7" borderId="5" xfId="0" applyNumberFormat="1" applyFont="1" applyFill="1" applyBorder="1" applyAlignment="1" applyProtection="1">
      <alignment horizontal="center" vertical="center" wrapText="1"/>
    </xf>
    <xf numFmtId="0" fontId="10" fillId="6" borderId="5" xfId="0" applyFont="1" applyFill="1" applyBorder="1" applyAlignment="1" applyProtection="1">
      <alignment horizontal="center" vertical="center" wrapText="1"/>
    </xf>
    <xf numFmtId="9" fontId="13" fillId="0" borderId="3"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16" fontId="13" fillId="0" borderId="0" xfId="0" applyNumberFormat="1" applyFont="1" applyFill="1" applyAlignment="1">
      <alignment horizontal="center" vertical="center" wrapText="1"/>
    </xf>
    <xf numFmtId="0" fontId="13" fillId="0" borderId="0" xfId="0" applyNumberFormat="1" applyFont="1" applyFill="1" applyAlignment="1">
      <alignment horizontal="center" vertical="center" wrapText="1"/>
    </xf>
    <xf numFmtId="171" fontId="6" fillId="0" borderId="53" xfId="0" applyNumberFormat="1" applyFont="1" applyFill="1" applyBorder="1" applyAlignment="1">
      <alignment horizontal="center" vertical="center" wrapText="1"/>
    </xf>
    <xf numFmtId="0" fontId="6" fillId="0" borderId="0" xfId="0" applyFont="1" applyAlignment="1">
      <alignment horizontal="center" vertical="center" wrapText="1"/>
    </xf>
    <xf numFmtId="9" fontId="6" fillId="0" borderId="53" xfId="0" applyNumberFormat="1" applyFont="1" applyBorder="1" applyAlignment="1">
      <alignment horizontal="center" vertical="center" wrapText="1"/>
    </xf>
    <xf numFmtId="0" fontId="6" fillId="0" borderId="0" xfId="0" applyFont="1" applyFill="1" applyBorder="1" applyAlignment="1">
      <alignment vertical="center" wrapText="1"/>
    </xf>
    <xf numFmtId="1" fontId="6" fillId="0" borderId="53"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13" fillId="0" borderId="3" xfId="0" applyFont="1" applyFill="1" applyBorder="1" applyAlignment="1">
      <alignment horizontal="center" vertical="center" wrapText="1"/>
    </xf>
    <xf numFmtId="0" fontId="13" fillId="0" borderId="3" xfId="0" applyFont="1" applyFill="1" applyBorder="1" applyAlignment="1" applyProtection="1">
      <alignment horizontal="justify" vertical="center" wrapText="1"/>
      <protection locked="0"/>
    </xf>
    <xf numFmtId="9" fontId="13" fillId="0" borderId="3" xfId="0" applyNumberFormat="1"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wrapText="1"/>
      <protection locked="0"/>
    </xf>
    <xf numFmtId="14" fontId="13" fillId="0" borderId="3" xfId="0" applyNumberFormat="1" applyFont="1" applyFill="1" applyBorder="1" applyAlignment="1">
      <alignment horizontal="center" vertical="center" wrapText="1"/>
    </xf>
    <xf numFmtId="14" fontId="13" fillId="0" borderId="3" xfId="0" applyNumberFormat="1" applyFont="1" applyFill="1" applyBorder="1" applyAlignment="1" applyProtection="1">
      <alignment horizontal="center" vertical="center" wrapText="1"/>
      <protection locked="0"/>
    </xf>
    <xf numFmtId="0" fontId="0" fillId="3" borderId="3" xfId="0" applyFill="1" applyBorder="1" applyAlignment="1">
      <alignment horizontal="center"/>
    </xf>
    <xf numFmtId="0" fontId="4" fillId="0" borderId="0" xfId="0" applyFont="1" applyAlignment="1">
      <alignment horizontal="center" vertical="center" wrapText="1"/>
    </xf>
    <xf numFmtId="0" fontId="4" fillId="0" borderId="3" xfId="0" applyFont="1" applyBorder="1" applyAlignment="1">
      <alignment horizontal="center" vertical="center" wrapText="1"/>
    </xf>
    <xf numFmtId="0" fontId="2" fillId="3" borderId="3" xfId="0" applyFont="1" applyFill="1" applyBorder="1" applyAlignment="1">
      <alignment horizontal="left" vertical="center" wrapText="1"/>
    </xf>
    <xf numFmtId="9" fontId="20" fillId="0" borderId="3" xfId="7" applyFont="1" applyFill="1" applyBorder="1" applyAlignment="1">
      <alignment horizontal="center" vertical="center" wrapText="1"/>
    </xf>
    <xf numFmtId="0" fontId="4" fillId="0" borderId="0" xfId="0" applyFont="1" applyAlignment="1">
      <alignment horizontal="center" vertical="center" wrapText="1"/>
    </xf>
    <xf numFmtId="0" fontId="13" fillId="3" borderId="3"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3" fillId="0" borderId="3" xfId="0" applyFont="1" applyBorder="1" applyAlignment="1">
      <alignment horizontal="left" vertical="center" wrapText="1"/>
    </xf>
    <xf numFmtId="0" fontId="4" fillId="0" borderId="3" xfId="0" applyFont="1" applyFill="1" applyBorder="1" applyAlignment="1">
      <alignment horizontal="justify" vertical="center" wrapText="1"/>
    </xf>
    <xf numFmtId="0" fontId="4" fillId="0" borderId="0" xfId="0" applyFont="1" applyAlignment="1">
      <alignment horizontal="center" vertical="center" wrapText="1"/>
    </xf>
    <xf numFmtId="0" fontId="4" fillId="0" borderId="3" xfId="0" applyFont="1" applyBorder="1" applyAlignment="1">
      <alignment horizontal="center" vertical="center" wrapText="1"/>
    </xf>
    <xf numFmtId="0" fontId="0" fillId="0" borderId="0" xfId="0" applyAlignment="1">
      <alignment horizontal="center"/>
    </xf>
    <xf numFmtId="0" fontId="4" fillId="0" borderId="0" xfId="5" applyFont="1" applyAlignment="1">
      <alignment horizontal="center" vertical="center" wrapText="1"/>
    </xf>
    <xf numFmtId="0" fontId="4" fillId="0" borderId="0" xfId="5" applyFont="1" applyBorder="1" applyAlignment="1">
      <alignment horizontal="center" vertical="center" wrapText="1"/>
    </xf>
    <xf numFmtId="0" fontId="4" fillId="3" borderId="0" xfId="5" applyFont="1" applyFill="1" applyBorder="1" applyAlignment="1">
      <alignment vertical="center" wrapText="1"/>
    </xf>
    <xf numFmtId="0" fontId="10" fillId="7" borderId="5" xfId="5" applyFont="1" applyFill="1" applyBorder="1" applyAlignment="1" applyProtection="1">
      <alignment horizontal="center" vertical="center" wrapText="1"/>
    </xf>
    <xf numFmtId="9" fontId="10" fillId="7" borderId="5" xfId="5" applyNumberFormat="1" applyFont="1" applyFill="1" applyBorder="1" applyAlignment="1" applyProtection="1">
      <alignment horizontal="center" vertical="center" wrapText="1"/>
    </xf>
    <xf numFmtId="166" fontId="10" fillId="7" borderId="5" xfId="5" applyNumberFormat="1" applyFont="1" applyFill="1" applyBorder="1" applyAlignment="1" applyProtection="1">
      <alignment horizontal="center" vertical="center" wrapText="1"/>
    </xf>
    <xf numFmtId="0" fontId="10" fillId="6" borderId="5" xfId="5" applyFont="1" applyFill="1" applyBorder="1" applyAlignment="1" applyProtection="1">
      <alignment horizontal="center" vertical="center" wrapText="1"/>
    </xf>
    <xf numFmtId="0" fontId="20" fillId="0" borderId="3" xfId="5" applyFont="1" applyFill="1" applyBorder="1" applyAlignment="1">
      <alignment horizontal="justify" vertical="center" wrapText="1"/>
    </xf>
    <xf numFmtId="0" fontId="20" fillId="0" borderId="3" xfId="5" applyFont="1" applyFill="1" applyBorder="1" applyAlignment="1">
      <alignment horizontal="center" vertical="center" wrapText="1"/>
    </xf>
    <xf numFmtId="167" fontId="20" fillId="0" borderId="3" xfId="5" applyNumberFormat="1" applyFont="1" applyFill="1" applyBorder="1" applyAlignment="1">
      <alignment horizontal="center" vertical="center" wrapText="1"/>
    </xf>
    <xf numFmtId="1" fontId="20" fillId="0" borderId="3" xfId="5" applyNumberFormat="1" applyFont="1" applyFill="1" applyBorder="1" applyAlignment="1">
      <alignment horizontal="center" vertical="center" wrapText="1"/>
    </xf>
    <xf numFmtId="0" fontId="20" fillId="0" borderId="3" xfId="5" applyFont="1" applyFill="1" applyBorder="1" applyAlignment="1">
      <alignment vertical="center" wrapText="1"/>
    </xf>
    <xf numFmtId="14" fontId="20" fillId="0" borderId="3" xfId="5" applyNumberFormat="1" applyFont="1" applyFill="1" applyBorder="1" applyAlignment="1">
      <alignment vertical="center" wrapText="1"/>
    </xf>
    <xf numFmtId="0" fontId="13" fillId="0" borderId="0" xfId="5" applyFont="1" applyAlignment="1">
      <alignment horizontal="center" vertical="center" wrapText="1"/>
    </xf>
    <xf numFmtId="0" fontId="20" fillId="0" borderId="0" xfId="5" applyFont="1" applyAlignment="1">
      <alignment horizontal="center" vertical="center" wrapText="1"/>
    </xf>
    <xf numFmtId="0" fontId="13" fillId="0" borderId="0" xfId="5" applyFont="1" applyFill="1" applyBorder="1" applyAlignment="1">
      <alignment horizontal="center" vertical="center" wrapText="1"/>
    </xf>
    <xf numFmtId="9" fontId="22" fillId="9" borderId="53" xfId="5" applyNumberFormat="1" applyFont="1" applyFill="1" applyBorder="1" applyAlignment="1">
      <alignment horizontal="center" vertical="center" wrapText="1"/>
    </xf>
    <xf numFmtId="1" fontId="20" fillId="0" borderId="3" xfId="5" applyNumberFormat="1" applyFont="1" applyFill="1" applyBorder="1" applyAlignment="1">
      <alignment horizontal="center" vertical="center" wrapText="1"/>
    </xf>
    <xf numFmtId="0" fontId="20" fillId="0" borderId="3" xfId="5" applyFont="1" applyFill="1" applyBorder="1" applyAlignment="1">
      <alignment horizontal="left" vertical="center" wrapText="1"/>
    </xf>
    <xf numFmtId="0" fontId="20" fillId="0" borderId="3" xfId="5" applyFont="1" applyFill="1" applyBorder="1" applyAlignment="1">
      <alignment horizontal="center" vertical="center" wrapText="1"/>
    </xf>
    <xf numFmtId="9" fontId="20" fillId="0" borderId="3" xfId="7" applyFont="1" applyFill="1" applyBorder="1" applyAlignment="1">
      <alignment horizontal="center" vertical="center" wrapText="1"/>
    </xf>
    <xf numFmtId="167" fontId="20" fillId="0" borderId="3" xfId="5" applyNumberFormat="1" applyFont="1" applyFill="1" applyBorder="1" applyAlignment="1">
      <alignment horizontal="center" vertical="center" wrapText="1"/>
    </xf>
    <xf numFmtId="0" fontId="20" fillId="0" borderId="3" xfId="5" applyFont="1" applyFill="1" applyBorder="1" applyAlignment="1" applyProtection="1">
      <alignment horizontal="center" vertical="center" wrapText="1"/>
      <protection locked="0"/>
    </xf>
    <xf numFmtId="14" fontId="20" fillId="0" borderId="3" xfId="5" applyNumberFormat="1" applyFont="1" applyFill="1" applyBorder="1" applyAlignment="1" applyProtection="1">
      <alignment horizontal="center" vertical="center" wrapText="1"/>
      <protection locked="0"/>
    </xf>
    <xf numFmtId="0" fontId="20" fillId="0" borderId="3" xfId="5" applyFont="1" applyFill="1" applyBorder="1" applyAlignment="1">
      <alignment horizontal="left" vertical="center" wrapText="1"/>
    </xf>
    <xf numFmtId="0" fontId="20" fillId="0" borderId="3" xfId="5" applyFont="1" applyFill="1" applyBorder="1" applyAlignment="1">
      <alignment horizontal="center" vertical="center" wrapText="1"/>
    </xf>
    <xf numFmtId="9" fontId="20" fillId="0" borderId="3" xfId="7" applyFont="1" applyFill="1" applyBorder="1" applyAlignment="1">
      <alignment horizontal="center" vertical="center" wrapText="1"/>
    </xf>
    <xf numFmtId="9" fontId="20" fillId="0" borderId="5" xfId="5" applyNumberFormat="1" applyFont="1" applyFill="1" applyBorder="1" applyAlignment="1" applyProtection="1">
      <alignment horizontal="center" vertical="center" wrapText="1"/>
      <protection locked="0"/>
    </xf>
    <xf numFmtId="0" fontId="20" fillId="0" borderId="5" xfId="5" applyFont="1" applyFill="1" applyBorder="1" applyAlignment="1">
      <alignment vertical="center" wrapText="1"/>
    </xf>
    <xf numFmtId="0" fontId="20" fillId="0" borderId="5" xfId="5" applyFont="1" applyFill="1" applyBorder="1" applyAlignment="1">
      <alignment horizontal="center" vertical="center" wrapText="1"/>
    </xf>
    <xf numFmtId="9" fontId="20" fillId="0" borderId="5" xfId="7" applyFont="1" applyFill="1" applyBorder="1" applyAlignment="1">
      <alignment horizontal="center" vertical="center" wrapText="1"/>
    </xf>
    <xf numFmtId="0" fontId="20" fillId="0" borderId="53" xfId="5" applyFont="1" applyFill="1" applyBorder="1" applyAlignment="1">
      <alignment vertical="center" wrapText="1"/>
    </xf>
    <xf numFmtId="0" fontId="20" fillId="0" borderId="53" xfId="5" applyFont="1" applyFill="1" applyBorder="1" applyAlignment="1">
      <alignment horizontal="center" vertical="center" wrapText="1"/>
    </xf>
    <xf numFmtId="9" fontId="20" fillId="0" borderId="53" xfId="7" applyFont="1" applyFill="1" applyBorder="1" applyAlignment="1">
      <alignment horizontal="center" vertical="center" wrapText="1"/>
    </xf>
    <xf numFmtId="0" fontId="20" fillId="0" borderId="56" xfId="5" applyFont="1" applyFill="1" applyBorder="1" applyAlignment="1">
      <alignment vertical="center" wrapText="1"/>
    </xf>
    <xf numFmtId="0" fontId="20" fillId="0" borderId="56" xfId="5" applyFont="1" applyFill="1" applyBorder="1" applyAlignment="1">
      <alignment horizontal="center" vertical="center" wrapText="1"/>
    </xf>
    <xf numFmtId="9" fontId="20" fillId="0" borderId="56" xfId="7" applyFont="1" applyFill="1" applyBorder="1" applyAlignment="1">
      <alignment horizontal="center" vertical="center" wrapText="1"/>
    </xf>
    <xf numFmtId="0" fontId="20" fillId="0" borderId="5" xfId="5" applyFont="1" applyFill="1" applyBorder="1" applyAlignment="1">
      <alignment horizontal="left" vertical="center" wrapText="1"/>
    </xf>
    <xf numFmtId="0" fontId="20" fillId="0" borderId="53" xfId="5" applyFont="1" applyFill="1" applyBorder="1" applyAlignment="1">
      <alignment horizontal="left" vertical="center" wrapText="1"/>
    </xf>
    <xf numFmtId="0" fontId="20" fillId="0" borderId="56" xfId="5" applyFont="1" applyFill="1" applyBorder="1" applyAlignment="1">
      <alignment horizontal="left" vertical="center" wrapText="1"/>
    </xf>
    <xf numFmtId="0" fontId="20" fillId="0" borderId="5" xfId="5" applyFont="1" applyFill="1" applyBorder="1" applyAlignment="1" applyProtection="1">
      <alignment vertical="center" wrapText="1"/>
      <protection locked="0"/>
    </xf>
    <xf numFmtId="14" fontId="20" fillId="0" borderId="5" xfId="5" applyNumberFormat="1" applyFont="1" applyFill="1" applyBorder="1" applyAlignment="1" applyProtection="1">
      <alignment vertical="center" wrapText="1"/>
      <protection locked="0"/>
    </xf>
    <xf numFmtId="14" fontId="20" fillId="0" borderId="53" xfId="5" applyNumberFormat="1" applyFont="1" applyFill="1" applyBorder="1" applyAlignment="1" applyProtection="1">
      <alignment vertical="center" wrapText="1"/>
      <protection locked="0"/>
    </xf>
    <xf numFmtId="0" fontId="20" fillId="0" borderId="56" xfId="5" applyFont="1" applyFill="1" applyBorder="1" applyAlignment="1" applyProtection="1">
      <alignment vertical="center" wrapText="1"/>
      <protection locked="0"/>
    </xf>
    <xf numFmtId="14" fontId="20" fillId="0" borderId="56" xfId="5" applyNumberFormat="1" applyFont="1" applyFill="1" applyBorder="1" applyAlignment="1" applyProtection="1">
      <alignment vertical="center" wrapText="1"/>
      <protection locked="0"/>
    </xf>
    <xf numFmtId="0" fontId="20" fillId="0" borderId="57" xfId="5" applyFont="1" applyFill="1" applyBorder="1" applyAlignment="1" applyProtection="1">
      <alignment vertical="center" wrapText="1"/>
      <protection locked="0"/>
    </xf>
    <xf numFmtId="14" fontId="20" fillId="0" borderId="57" xfId="5" applyNumberFormat="1" applyFont="1" applyFill="1" applyBorder="1" applyAlignment="1" applyProtection="1">
      <alignment vertical="center" wrapText="1"/>
      <protection locked="0"/>
    </xf>
    <xf numFmtId="0" fontId="20" fillId="0" borderId="58" xfId="5" applyFont="1" applyFill="1" applyBorder="1" applyAlignment="1" applyProtection="1">
      <alignment vertical="center" wrapText="1"/>
      <protection locked="0"/>
    </xf>
    <xf numFmtId="14" fontId="20" fillId="0" borderId="58" xfId="5" applyNumberFormat="1" applyFont="1" applyFill="1" applyBorder="1" applyAlignment="1" applyProtection="1">
      <alignment vertical="center" wrapText="1"/>
      <protection locked="0"/>
    </xf>
    <xf numFmtId="0" fontId="20" fillId="0" borderId="59" xfId="5" applyFont="1" applyFill="1" applyBorder="1" applyAlignment="1" applyProtection="1">
      <alignment vertical="center" wrapText="1"/>
      <protection locked="0"/>
    </xf>
    <xf numFmtId="14" fontId="20" fillId="0" borderId="59" xfId="5" applyNumberFormat="1" applyFont="1" applyFill="1" applyBorder="1" applyAlignment="1" applyProtection="1">
      <alignment vertical="center" wrapText="1"/>
      <protection locked="0"/>
    </xf>
    <xf numFmtId="9" fontId="20" fillId="0" borderId="3" xfId="5" applyNumberFormat="1" applyFont="1" applyFill="1" applyBorder="1" applyAlignment="1">
      <alignment horizontal="center" vertical="center" wrapText="1"/>
    </xf>
    <xf numFmtId="9" fontId="20" fillId="0" borderId="58" xfId="5" applyNumberFormat="1" applyFont="1" applyFill="1" applyBorder="1" applyAlignment="1" applyProtection="1">
      <alignment horizontal="center" vertical="center" wrapText="1"/>
      <protection locked="0"/>
    </xf>
    <xf numFmtId="9" fontId="20" fillId="0" borderId="56" xfId="5" applyNumberFormat="1" applyFont="1" applyFill="1" applyBorder="1" applyAlignment="1" applyProtection="1">
      <alignment horizontal="center" vertical="center" wrapText="1"/>
      <protection locked="0"/>
    </xf>
    <xf numFmtId="10" fontId="13" fillId="0" borderId="0" xfId="6" applyNumberFormat="1" applyFont="1" applyAlignment="1">
      <alignment horizontal="center" vertical="center" wrapText="1"/>
    </xf>
    <xf numFmtId="9" fontId="6" fillId="9" borderId="3" xfId="5" applyNumberFormat="1" applyFont="1" applyFill="1" applyBorder="1" applyAlignment="1">
      <alignment horizontal="center" vertical="center" wrapText="1"/>
    </xf>
    <xf numFmtId="0" fontId="25" fillId="0" borderId="0" xfId="5" applyFont="1" applyAlignment="1">
      <alignment horizontal="left" vertical="center" wrapText="1"/>
    </xf>
    <xf numFmtId="9" fontId="6" fillId="0" borderId="53" xfId="5" applyNumberFormat="1" applyFont="1" applyBorder="1" applyAlignment="1">
      <alignment horizontal="center" vertical="center" wrapText="1"/>
    </xf>
    <xf numFmtId="0" fontId="20" fillId="0" borderId="0" xfId="5" applyFont="1" applyFill="1" applyAlignment="1">
      <alignment horizontal="center" vertical="center" wrapText="1"/>
    </xf>
    <xf numFmtId="0" fontId="13" fillId="0" borderId="0" xfId="5" applyFont="1" applyFill="1" applyAlignment="1">
      <alignment horizontal="center" vertical="center" wrapText="1"/>
    </xf>
    <xf numFmtId="0" fontId="17" fillId="6" borderId="3" xfId="0" applyFont="1" applyFill="1" applyBorder="1" applyAlignment="1">
      <alignment horizontal="left" vertical="center"/>
    </xf>
    <xf numFmtId="0" fontId="20" fillId="0" borderId="3" xfId="0" applyFont="1" applyBorder="1" applyAlignment="1">
      <alignment horizontal="left" vertical="center" wrapText="1"/>
    </xf>
    <xf numFmtId="0" fontId="20" fillId="0" borderId="3" xfId="0" applyFont="1" applyBorder="1" applyAlignment="1">
      <alignment horizontal="left" vertical="center"/>
    </xf>
    <xf numFmtId="0" fontId="4" fillId="0" borderId="23" xfId="0" applyFont="1" applyBorder="1" applyAlignment="1">
      <alignment horizontal="left" vertical="center" wrapText="1"/>
    </xf>
    <xf numFmtId="0" fontId="4" fillId="0" borderId="29" xfId="0" applyFont="1" applyBorder="1" applyAlignment="1">
      <alignment horizontal="left" vertical="center" wrapText="1"/>
    </xf>
    <xf numFmtId="0" fontId="4" fillId="0" borderId="25" xfId="0" applyFont="1" applyBorder="1" applyAlignment="1">
      <alignment horizontal="left" vertical="center" wrapText="1"/>
    </xf>
    <xf numFmtId="0" fontId="4" fillId="0" borderId="30" xfId="0" applyFont="1" applyBorder="1" applyAlignment="1">
      <alignment horizontal="left" vertical="center" wrapText="1"/>
    </xf>
    <xf numFmtId="0" fontId="4" fillId="0" borderId="27" xfId="0" applyFont="1" applyBorder="1" applyAlignment="1">
      <alignment horizontal="left" vertical="center" wrapText="1"/>
    </xf>
    <xf numFmtId="0" fontId="4" fillId="0" borderId="31" xfId="0" applyFont="1" applyBorder="1" applyAlignment="1">
      <alignment horizontal="left"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23" xfId="5" applyFont="1" applyFill="1" applyBorder="1" applyAlignment="1" applyProtection="1">
      <alignment horizontal="center" vertical="center"/>
    </xf>
    <xf numFmtId="0" fontId="5" fillId="0" borderId="19" xfId="5" applyFont="1" applyFill="1" applyBorder="1" applyAlignment="1" applyProtection="1">
      <alignment horizontal="center" vertical="center"/>
    </xf>
    <xf numFmtId="0" fontId="5" fillId="0" borderId="24" xfId="5" applyFont="1" applyFill="1" applyBorder="1" applyAlignment="1" applyProtection="1">
      <alignment horizontal="center" vertical="center"/>
    </xf>
    <xf numFmtId="0" fontId="5" fillId="0" borderId="25" xfId="5" applyFont="1" applyFill="1" applyBorder="1" applyAlignment="1" applyProtection="1">
      <alignment horizontal="center" vertical="center"/>
    </xf>
    <xf numFmtId="0" fontId="5" fillId="0" borderId="3" xfId="5" applyFont="1" applyFill="1" applyBorder="1" applyAlignment="1" applyProtection="1">
      <alignment horizontal="center" vertical="center"/>
    </xf>
    <xf numFmtId="0" fontId="5" fillId="0" borderId="26" xfId="5" applyFont="1" applyFill="1" applyBorder="1" applyAlignment="1" applyProtection="1">
      <alignment horizontal="center" vertical="center"/>
    </xf>
    <xf numFmtId="0" fontId="5" fillId="0" borderId="27" xfId="5" applyFont="1" applyFill="1" applyBorder="1" applyAlignment="1" applyProtection="1">
      <alignment horizontal="center" vertical="center"/>
    </xf>
    <xf numFmtId="0" fontId="5" fillId="0" borderId="20" xfId="5" applyFont="1" applyFill="1" applyBorder="1" applyAlignment="1" applyProtection="1">
      <alignment horizontal="center" vertical="center"/>
    </xf>
    <xf numFmtId="0" fontId="5" fillId="0" borderId="28" xfId="5" applyFont="1" applyFill="1" applyBorder="1" applyAlignment="1" applyProtection="1">
      <alignment horizontal="center" vertical="center"/>
    </xf>
    <xf numFmtId="0" fontId="13" fillId="3" borderId="3" xfId="0" applyFont="1" applyFill="1" applyBorder="1" applyAlignment="1">
      <alignment horizontal="left" vertical="center" wrapText="1"/>
    </xf>
    <xf numFmtId="0" fontId="13" fillId="3" borderId="3" xfId="0" applyFont="1" applyFill="1" applyBorder="1" applyAlignment="1">
      <alignment horizontal="left" vertical="center"/>
    </xf>
    <xf numFmtId="0" fontId="4" fillId="0" borderId="19" xfId="0" applyFont="1" applyBorder="1" applyAlignment="1">
      <alignment horizontal="left" vertical="center" wrapText="1"/>
    </xf>
    <xf numFmtId="0" fontId="17" fillId="6" borderId="26"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13" fillId="0" borderId="3" xfId="0" applyFont="1" applyBorder="1" applyAlignment="1">
      <alignment horizontal="left" vertical="center"/>
    </xf>
    <xf numFmtId="0" fontId="24" fillId="3" borderId="3" xfId="0" applyFont="1" applyFill="1" applyBorder="1" applyAlignment="1">
      <alignment horizontal="left" vertical="center" wrapText="1"/>
    </xf>
    <xf numFmtId="0" fontId="24" fillId="3" borderId="26" xfId="0" applyFont="1" applyFill="1" applyBorder="1" applyAlignment="1">
      <alignment horizontal="left" vertical="center" wrapText="1"/>
    </xf>
    <xf numFmtId="0" fontId="24" fillId="3" borderId="32" xfId="0" applyFont="1" applyFill="1" applyBorder="1" applyAlignment="1">
      <alignment horizontal="left" vertical="center"/>
    </xf>
    <xf numFmtId="0" fontId="24" fillId="3" borderId="4" xfId="0" applyFont="1" applyFill="1" applyBorder="1" applyAlignment="1">
      <alignment horizontal="left" vertical="center"/>
    </xf>
    <xf numFmtId="0" fontId="4" fillId="0" borderId="28"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4" fillId="0" borderId="0" xfId="0" applyFont="1" applyAlignment="1">
      <alignment horizontal="center" vertical="center" wrapText="1"/>
    </xf>
    <xf numFmtId="0" fontId="17" fillId="6" borderId="36" xfId="0" applyFont="1" applyFill="1" applyBorder="1" applyAlignment="1">
      <alignment horizontal="left" vertical="center" wrapText="1"/>
    </xf>
    <xf numFmtId="0" fontId="17" fillId="6" borderId="0" xfId="0" applyFont="1" applyFill="1" applyBorder="1" applyAlignment="1">
      <alignment horizontal="left" vertical="center" wrapText="1"/>
    </xf>
    <xf numFmtId="0" fontId="17"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7" fillId="6" borderId="3" xfId="0" applyFont="1" applyFill="1" applyBorder="1" applyAlignment="1">
      <alignment horizontal="center" vertical="center"/>
    </xf>
    <xf numFmtId="0" fontId="5" fillId="0" borderId="37" xfId="5" applyFont="1" applyFill="1" applyBorder="1" applyAlignment="1" applyProtection="1">
      <alignment horizontal="center" vertical="center"/>
    </xf>
    <xf numFmtId="0" fontId="5" fillId="0" borderId="38" xfId="5" applyFont="1" applyFill="1" applyBorder="1" applyAlignment="1" applyProtection="1">
      <alignment horizontal="center" vertical="center"/>
    </xf>
    <xf numFmtId="0" fontId="5" fillId="0" borderId="39" xfId="5" applyFont="1" applyFill="1" applyBorder="1" applyAlignment="1" applyProtection="1">
      <alignment horizontal="center" vertical="center"/>
    </xf>
    <xf numFmtId="0" fontId="5" fillId="0" borderId="40" xfId="5" applyFont="1" applyFill="1" applyBorder="1" applyAlignment="1" applyProtection="1">
      <alignment horizontal="center" vertical="center"/>
    </xf>
    <xf numFmtId="0" fontId="5" fillId="0" borderId="41" xfId="5" applyFont="1" applyFill="1" applyBorder="1" applyAlignment="1" applyProtection="1">
      <alignment horizontal="center" vertical="center"/>
    </xf>
    <xf numFmtId="0" fontId="5" fillId="0" borderId="42" xfId="5" applyFont="1" applyFill="1" applyBorder="1" applyAlignment="1" applyProtection="1">
      <alignment horizontal="center" vertical="center"/>
    </xf>
    <xf numFmtId="0" fontId="4" fillId="0" borderId="3" xfId="0" applyFont="1" applyBorder="1" applyAlignment="1">
      <alignment horizontal="left" vertical="center"/>
    </xf>
    <xf numFmtId="0" fontId="4" fillId="0" borderId="2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18" fillId="6" borderId="43" xfId="0" applyFont="1" applyFill="1" applyBorder="1" applyAlignment="1">
      <alignment horizontal="center" vertical="center"/>
    </xf>
    <xf numFmtId="0" fontId="18" fillId="6" borderId="0" xfId="0" applyFont="1" applyFill="1" applyBorder="1" applyAlignment="1">
      <alignment horizontal="center" vertical="center"/>
    </xf>
    <xf numFmtId="0" fontId="0" fillId="3" borderId="3" xfId="0" applyFill="1" applyBorder="1" applyAlignment="1">
      <alignment horizontal="left" vertical="center"/>
    </xf>
    <xf numFmtId="0" fontId="18" fillId="6" borderId="26" xfId="0" applyFont="1" applyFill="1" applyBorder="1" applyAlignment="1">
      <alignment horizontal="center" vertical="center"/>
    </xf>
    <xf numFmtId="0" fontId="18" fillId="6" borderId="4" xfId="0" applyFont="1" applyFill="1" applyBorder="1" applyAlignment="1">
      <alignment horizontal="center" vertical="center"/>
    </xf>
    <xf numFmtId="0" fontId="4" fillId="3" borderId="3" xfId="0" applyFont="1" applyFill="1" applyBorder="1" applyAlignment="1">
      <alignment horizontal="left" vertical="center" wrapText="1"/>
    </xf>
    <xf numFmtId="0" fontId="5" fillId="3" borderId="3" xfId="5" applyFont="1" applyFill="1" applyBorder="1" applyAlignment="1" applyProtection="1">
      <alignment horizontal="center" vertical="center"/>
    </xf>
    <xf numFmtId="0" fontId="4" fillId="3" borderId="44" xfId="0" applyFont="1" applyFill="1" applyBorder="1" applyAlignment="1">
      <alignment horizontal="left" vertical="center" wrapText="1"/>
    </xf>
    <xf numFmtId="0" fontId="4" fillId="3" borderId="50" xfId="0" applyFont="1" applyFill="1" applyBorder="1" applyAlignment="1">
      <alignment horizontal="left" vertical="center" wrapText="1"/>
    </xf>
    <xf numFmtId="0" fontId="4" fillId="3" borderId="45"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49" xfId="0" applyFont="1" applyFill="1" applyBorder="1" applyAlignment="1">
      <alignment horizontal="left" vertical="center" wrapText="1"/>
    </xf>
    <xf numFmtId="0" fontId="5" fillId="3" borderId="40" xfId="5" applyFont="1" applyFill="1" applyBorder="1" applyAlignment="1" applyProtection="1">
      <alignment horizontal="center" vertical="center"/>
    </xf>
    <xf numFmtId="0" fontId="5" fillId="3" borderId="41" xfId="5" applyFont="1" applyFill="1" applyBorder="1" applyAlignment="1" applyProtection="1">
      <alignment horizontal="center" vertical="center"/>
    </xf>
    <xf numFmtId="0" fontId="2" fillId="3" borderId="3" xfId="0" applyFont="1" applyFill="1" applyBorder="1" applyAlignment="1">
      <alignment horizontal="left" vertical="center" wrapText="1"/>
    </xf>
    <xf numFmtId="0" fontId="4" fillId="3" borderId="0" xfId="0" applyFont="1" applyFill="1" applyBorder="1" applyAlignment="1">
      <alignment horizontal="center" vertical="center" wrapText="1"/>
    </xf>
    <xf numFmtId="0" fontId="17" fillId="6" borderId="43" xfId="0" applyFont="1" applyFill="1" applyBorder="1" applyAlignment="1">
      <alignment horizontal="center" vertical="center"/>
    </xf>
    <xf numFmtId="0" fontId="17" fillId="6" borderId="0" xfId="0" applyFont="1" applyFill="1" applyBorder="1" applyAlignment="1">
      <alignment horizontal="center" vertical="center"/>
    </xf>
    <xf numFmtId="0" fontId="2" fillId="3" borderId="26" xfId="0" applyFont="1" applyFill="1" applyBorder="1" applyAlignment="1">
      <alignment horizontal="left" vertical="center" wrapText="1"/>
    </xf>
    <xf numFmtId="0" fontId="2" fillId="3" borderId="4" xfId="0" applyFont="1" applyFill="1" applyBorder="1" applyAlignment="1">
      <alignment horizontal="left" vertical="center" wrapText="1"/>
    </xf>
    <xf numFmtId="0" fontId="5" fillId="3" borderId="44" xfId="5" applyFont="1" applyFill="1" applyBorder="1" applyAlignment="1" applyProtection="1">
      <alignment horizontal="center" vertical="center"/>
    </xf>
    <xf numFmtId="0" fontId="5" fillId="3" borderId="50" xfId="5" applyFont="1" applyFill="1" applyBorder="1" applyAlignment="1" applyProtection="1">
      <alignment horizontal="center" vertical="center"/>
    </xf>
    <xf numFmtId="0" fontId="5" fillId="3" borderId="45" xfId="5" applyFont="1" applyFill="1" applyBorder="1" applyAlignment="1" applyProtection="1">
      <alignment horizontal="center" vertical="center"/>
    </xf>
    <xf numFmtId="0" fontId="5" fillId="3" borderId="46" xfId="5" applyFont="1" applyFill="1" applyBorder="1" applyAlignment="1" applyProtection="1">
      <alignment horizontal="center" vertical="center"/>
    </xf>
    <xf numFmtId="0" fontId="5" fillId="3" borderId="51" xfId="5" applyFont="1" applyFill="1" applyBorder="1" applyAlignment="1" applyProtection="1">
      <alignment horizontal="center" vertical="center"/>
    </xf>
    <xf numFmtId="0" fontId="5" fillId="3" borderId="47" xfId="5" applyFont="1" applyFill="1" applyBorder="1" applyAlignment="1" applyProtection="1">
      <alignment horizontal="center" vertical="center"/>
    </xf>
    <xf numFmtId="0" fontId="5" fillId="3" borderId="48" xfId="5" applyFont="1" applyFill="1" applyBorder="1" applyAlignment="1" applyProtection="1">
      <alignment horizontal="center" vertical="center"/>
    </xf>
    <xf numFmtId="0" fontId="5" fillId="3" borderId="52" xfId="5" applyFont="1" applyFill="1" applyBorder="1" applyAlignment="1" applyProtection="1">
      <alignment horizontal="center" vertical="center"/>
    </xf>
    <xf numFmtId="0" fontId="5" fillId="3" borderId="49" xfId="5" applyFont="1" applyFill="1" applyBorder="1" applyAlignment="1" applyProtection="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21" fillId="6" borderId="26" xfId="0" applyFont="1" applyFill="1" applyBorder="1" applyAlignment="1">
      <alignment horizontal="center" vertical="center"/>
    </xf>
    <xf numFmtId="0" fontId="21" fillId="6" borderId="32" xfId="0" applyFont="1" applyFill="1" applyBorder="1" applyAlignment="1">
      <alignment horizontal="center" vertical="center"/>
    </xf>
    <xf numFmtId="0" fontId="21" fillId="6" borderId="4" xfId="0" applyFont="1" applyFill="1" applyBorder="1" applyAlignment="1">
      <alignment horizontal="center" vertical="center"/>
    </xf>
    <xf numFmtId="0" fontId="20" fillId="0" borderId="32" xfId="0" applyFont="1" applyBorder="1" applyAlignment="1">
      <alignment horizontal="left" vertical="center"/>
    </xf>
    <xf numFmtId="0" fontId="13" fillId="0" borderId="3" xfId="0" applyFont="1" applyBorder="1" applyAlignment="1">
      <alignment horizontal="left" vertical="center" wrapText="1"/>
    </xf>
    <xf numFmtId="0" fontId="4" fillId="3" borderId="19"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5" fillId="3" borderId="23" xfId="5" applyFont="1" applyFill="1" applyBorder="1" applyAlignment="1" applyProtection="1">
      <alignment horizontal="center" vertical="center"/>
    </xf>
    <xf numFmtId="0" fontId="5" fillId="3" borderId="19" xfId="5" applyFont="1" applyFill="1" applyBorder="1" applyAlignment="1" applyProtection="1">
      <alignment horizontal="center" vertical="center"/>
    </xf>
    <xf numFmtId="0" fontId="5" fillId="3" borderId="29" xfId="5" applyFont="1" applyFill="1" applyBorder="1" applyAlignment="1" applyProtection="1">
      <alignment horizontal="center" vertical="center"/>
    </xf>
    <xf numFmtId="0" fontId="5" fillId="3" borderId="25" xfId="5" applyFont="1" applyFill="1" applyBorder="1" applyAlignment="1" applyProtection="1">
      <alignment horizontal="center" vertical="center"/>
    </xf>
    <xf numFmtId="0" fontId="5" fillId="3" borderId="30" xfId="5" applyFont="1" applyFill="1" applyBorder="1" applyAlignment="1" applyProtection="1">
      <alignment horizontal="center" vertical="center"/>
    </xf>
    <xf numFmtId="0" fontId="5" fillId="3" borderId="27" xfId="5" applyFont="1" applyFill="1" applyBorder="1" applyAlignment="1" applyProtection="1">
      <alignment horizontal="center" vertical="center"/>
    </xf>
    <xf numFmtId="0" fontId="5" fillId="3" borderId="20" xfId="5" applyFont="1" applyFill="1" applyBorder="1" applyAlignment="1" applyProtection="1">
      <alignment horizontal="center" vertical="center"/>
    </xf>
    <xf numFmtId="0" fontId="5" fillId="3" borderId="31" xfId="5" applyFont="1" applyFill="1" applyBorder="1" applyAlignment="1" applyProtection="1">
      <alignment horizontal="center" vertical="center"/>
    </xf>
    <xf numFmtId="0" fontId="13" fillId="0" borderId="3"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5" fillId="3" borderId="32" xfId="5" applyFont="1" applyFill="1" applyBorder="1" applyAlignment="1" applyProtection="1">
      <alignment horizontal="center" vertical="center"/>
    </xf>
    <xf numFmtId="0" fontId="5" fillId="3" borderId="54" xfId="5" applyFont="1" applyFill="1" applyBorder="1" applyAlignment="1" applyProtection="1">
      <alignment horizontal="center" vertical="center"/>
    </xf>
    <xf numFmtId="0" fontId="17" fillId="6" borderId="26" xfId="0" applyFont="1" applyFill="1" applyBorder="1" applyAlignment="1">
      <alignment horizontal="center" vertical="center"/>
    </xf>
    <xf numFmtId="0" fontId="17" fillId="6" borderId="4" xfId="0" applyFont="1" applyFill="1" applyBorder="1" applyAlignment="1">
      <alignment horizontal="center" vertical="center"/>
    </xf>
    <xf numFmtId="0" fontId="4" fillId="3" borderId="23"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5" fillId="3" borderId="38" xfId="5" applyFont="1" applyFill="1" applyBorder="1" applyAlignment="1" applyProtection="1">
      <alignment horizontal="center" vertical="center"/>
    </xf>
    <xf numFmtId="0" fontId="13" fillId="0" borderId="5"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4" fillId="0" borderId="14" xfId="5" applyFont="1" applyBorder="1" applyAlignment="1">
      <alignment horizontal="center" vertical="center" wrapText="1"/>
    </xf>
    <xf numFmtId="0" fontId="4" fillId="0" borderId="15" xfId="5" applyFont="1" applyBorder="1" applyAlignment="1">
      <alignment horizontal="center" vertical="center" wrapText="1"/>
    </xf>
    <xf numFmtId="0" fontId="4" fillId="0" borderId="16" xfId="5" applyFont="1" applyBorder="1" applyAlignment="1">
      <alignment horizontal="center" vertical="center" wrapText="1"/>
    </xf>
    <xf numFmtId="0" fontId="4" fillId="3" borderId="23" xfId="5" applyFont="1" applyFill="1" applyBorder="1" applyAlignment="1">
      <alignment horizontal="left" vertical="center" wrapText="1"/>
    </xf>
    <xf numFmtId="0" fontId="4" fillId="3" borderId="29" xfId="5" applyFont="1" applyFill="1" applyBorder="1" applyAlignment="1">
      <alignment horizontal="left" vertical="center" wrapText="1"/>
    </xf>
    <xf numFmtId="0" fontId="4" fillId="3" borderId="25" xfId="5" applyFont="1" applyFill="1" applyBorder="1" applyAlignment="1">
      <alignment horizontal="left" vertical="center" wrapText="1"/>
    </xf>
    <xf numFmtId="0" fontId="4" fillId="3" borderId="30" xfId="5" applyFont="1" applyFill="1" applyBorder="1" applyAlignment="1">
      <alignment horizontal="left" vertical="center" wrapText="1"/>
    </xf>
    <xf numFmtId="0" fontId="4" fillId="3" borderId="27" xfId="5" applyFont="1" applyFill="1" applyBorder="1" applyAlignment="1">
      <alignment horizontal="left" vertical="center" wrapText="1"/>
    </xf>
    <xf numFmtId="0" fontId="4" fillId="3" borderId="31" xfId="5" applyFont="1" applyFill="1" applyBorder="1" applyAlignment="1">
      <alignment horizontal="left" vertical="center" wrapText="1"/>
    </xf>
    <xf numFmtId="0" fontId="17" fillId="6" borderId="26" xfId="5" applyFont="1" applyFill="1" applyBorder="1" applyAlignment="1">
      <alignment horizontal="center" vertical="center"/>
    </xf>
    <xf numFmtId="0" fontId="17" fillId="6" borderId="4" xfId="5" applyFont="1" applyFill="1" applyBorder="1" applyAlignment="1">
      <alignment horizontal="center" vertical="center"/>
    </xf>
    <xf numFmtId="0" fontId="23" fillId="0" borderId="3" xfId="5" applyFont="1" applyBorder="1" applyAlignment="1">
      <alignment horizontal="center" vertical="center"/>
    </xf>
    <xf numFmtId="0" fontId="20" fillId="0" borderId="55" xfId="5" applyFont="1" applyBorder="1" applyAlignment="1">
      <alignment horizontal="center" vertical="center" wrapText="1"/>
    </xf>
    <xf numFmtId="0" fontId="13" fillId="0" borderId="43" xfId="5" applyFont="1" applyFill="1" applyBorder="1" applyAlignment="1">
      <alignment horizontal="center" vertical="center" wrapText="1"/>
    </xf>
    <xf numFmtId="0" fontId="20" fillId="0" borderId="3" xfId="5" applyFont="1" applyFill="1" applyBorder="1" applyAlignment="1">
      <alignment horizontal="center" vertical="center" wrapText="1"/>
    </xf>
    <xf numFmtId="167" fontId="20" fillId="0" borderId="3" xfId="5" applyNumberFormat="1" applyFont="1" applyFill="1" applyBorder="1" applyAlignment="1">
      <alignment horizontal="center" vertical="center" wrapText="1"/>
    </xf>
    <xf numFmtId="1" fontId="20" fillId="0" borderId="3" xfId="5" applyNumberFormat="1" applyFont="1" applyFill="1" applyBorder="1" applyAlignment="1">
      <alignment horizontal="center" vertical="center" wrapText="1"/>
    </xf>
    <xf numFmtId="0" fontId="20" fillId="0" borderId="5" xfId="5" applyFont="1" applyFill="1" applyBorder="1" applyAlignment="1">
      <alignment horizontal="left" vertical="center" wrapText="1"/>
    </xf>
    <xf numFmtId="0" fontId="20" fillId="0" borderId="52" xfId="5" applyFont="1" applyFill="1" applyBorder="1" applyAlignment="1">
      <alignment horizontal="left" vertical="center" wrapText="1"/>
    </xf>
    <xf numFmtId="0" fontId="20" fillId="0" borderId="53" xfId="5" applyFont="1" applyFill="1" applyBorder="1" applyAlignment="1">
      <alignment horizontal="left" vertical="center" wrapText="1"/>
    </xf>
    <xf numFmtId="0" fontId="5" fillId="3" borderId="21" xfId="5" applyFont="1" applyFill="1" applyBorder="1" applyAlignment="1" applyProtection="1">
      <alignment horizontal="center" vertical="center"/>
    </xf>
    <xf numFmtId="0" fontId="5" fillId="3" borderId="4" xfId="5" applyFont="1" applyFill="1" applyBorder="1" applyAlignment="1" applyProtection="1">
      <alignment horizontal="center" vertical="center"/>
    </xf>
    <xf numFmtId="0" fontId="5" fillId="3" borderId="22" xfId="5" applyFont="1" applyFill="1" applyBorder="1" applyAlignment="1" applyProtection="1">
      <alignment horizontal="center" vertical="center"/>
    </xf>
    <xf numFmtId="0" fontId="4" fillId="3" borderId="23"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cellXfs>
  <cellStyles count="9">
    <cellStyle name="Hipervínculo" xfId="1" builtinId="8"/>
    <cellStyle name="Moneda" xfId="2" builtinId="4"/>
    <cellStyle name="Moneda 2" xfId="3"/>
    <cellStyle name="Neutral" xfId="4" builtinId="28" customBuiltin="1"/>
    <cellStyle name="Normal" xfId="0" builtinId="0"/>
    <cellStyle name="Normal 2" xfId="5"/>
    <cellStyle name="Porcentaje" xfId="6" builtinId="5"/>
    <cellStyle name="Porcentaje 2" xfId="7"/>
    <cellStyle name="Total" xfId="8" builtinId="25" customBuiltin="1"/>
  </cellStyles>
  <dxfs count="22">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228600</xdr:colOff>
      <xdr:row>1</xdr:row>
      <xdr:rowOff>66675</xdr:rowOff>
    </xdr:from>
    <xdr:to>
      <xdr:col>2</xdr:col>
      <xdr:colOff>1295400</xdr:colOff>
      <xdr:row>4</xdr:row>
      <xdr:rowOff>247650</xdr:rowOff>
    </xdr:to>
    <xdr:pic>
      <xdr:nvPicPr>
        <xdr:cNvPr id="1108"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675" y="542925"/>
          <a:ext cx="106680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519641</xdr:colOff>
      <xdr:row>22</xdr:row>
      <xdr:rowOff>42334</xdr:rowOff>
    </xdr:from>
    <xdr:to>
      <xdr:col>5</xdr:col>
      <xdr:colOff>1455003</xdr:colOff>
      <xdr:row>30</xdr:row>
      <xdr:rowOff>33619</xdr:rowOff>
    </xdr:to>
    <xdr:sp macro="" textlink="">
      <xdr:nvSpPr>
        <xdr:cNvPr id="3" name="Flecha izquierda 2">
          <a:hlinkClick xmlns:r="http://schemas.openxmlformats.org/officeDocument/2006/relationships" r:id="rId1"/>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536575</xdr:colOff>
      <xdr:row>1</xdr:row>
      <xdr:rowOff>46566</xdr:rowOff>
    </xdr:from>
    <xdr:to>
      <xdr:col>2</xdr:col>
      <xdr:colOff>631825</xdr:colOff>
      <xdr:row>4</xdr:row>
      <xdr:rowOff>227541</xdr:rowOff>
    </xdr:to>
    <xdr:pic>
      <xdr:nvPicPr>
        <xdr:cNvPr id="1041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5325" y="205316"/>
          <a:ext cx="1068917" cy="1122892"/>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800100</xdr:colOff>
      <xdr:row>1</xdr:row>
      <xdr:rowOff>28575</xdr:rowOff>
    </xdr:from>
    <xdr:to>
      <xdr:col>1</xdr:col>
      <xdr:colOff>1857375</xdr:colOff>
      <xdr:row>4</xdr:row>
      <xdr:rowOff>209550</xdr:rowOff>
    </xdr:to>
    <xdr:pic>
      <xdr:nvPicPr>
        <xdr:cNvPr id="11351"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190500"/>
          <a:ext cx="1057275"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876301</xdr:colOff>
      <xdr:row>1</xdr:row>
      <xdr:rowOff>47625</xdr:rowOff>
    </xdr:from>
    <xdr:to>
      <xdr:col>1</xdr:col>
      <xdr:colOff>1638301</xdr:colOff>
      <xdr:row>4</xdr:row>
      <xdr:rowOff>165014</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5401" y="209550"/>
          <a:ext cx="762000" cy="803189"/>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5</xdr:col>
      <xdr:colOff>955674</xdr:colOff>
      <xdr:row>18</xdr:row>
      <xdr:rowOff>2</xdr:rowOff>
    </xdr:from>
    <xdr:to>
      <xdr:col>6</xdr:col>
      <xdr:colOff>393297</xdr:colOff>
      <xdr:row>26</xdr:row>
      <xdr:rowOff>852</xdr:rowOff>
    </xdr:to>
    <xdr:sp macro="" textlink="">
      <xdr:nvSpPr>
        <xdr:cNvPr id="3" name="Flecha izquierda 2">
          <a:hlinkClick xmlns:r="http://schemas.openxmlformats.org/officeDocument/2006/relationships" r:id="rId1"/>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390525</xdr:colOff>
      <xdr:row>1</xdr:row>
      <xdr:rowOff>57150</xdr:rowOff>
    </xdr:from>
    <xdr:to>
      <xdr:col>2</xdr:col>
      <xdr:colOff>504825</xdr:colOff>
      <xdr:row>4</xdr:row>
      <xdr:rowOff>228600</xdr:rowOff>
    </xdr:to>
    <xdr:pic>
      <xdr:nvPicPr>
        <xdr:cNvPr id="12456"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 y="219075"/>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330523</xdr:colOff>
      <xdr:row>1</xdr:row>
      <xdr:rowOff>53239</xdr:rowOff>
    </xdr:from>
    <xdr:to>
      <xdr:col>21</xdr:col>
      <xdr:colOff>483913</xdr:colOff>
      <xdr:row>4</xdr:row>
      <xdr:rowOff>280579</xdr:rowOff>
    </xdr:to>
    <xdr:sp macro="" textlink="">
      <xdr:nvSpPr>
        <xdr:cNvPr id="4" name="Flecha izquierda 3">
          <a:hlinkClick xmlns:r="http://schemas.openxmlformats.org/officeDocument/2006/relationships" r:id="rId1"/>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381000</xdr:colOff>
      <xdr:row>1</xdr:row>
      <xdr:rowOff>57150</xdr:rowOff>
    </xdr:from>
    <xdr:to>
      <xdr:col>2</xdr:col>
      <xdr:colOff>485775</xdr:colOff>
      <xdr:row>4</xdr:row>
      <xdr:rowOff>228600</xdr:rowOff>
    </xdr:to>
    <xdr:pic>
      <xdr:nvPicPr>
        <xdr:cNvPr id="2227"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2925" y="219075"/>
          <a:ext cx="1076325"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4</xdr:row>
      <xdr:rowOff>235322</xdr:rowOff>
    </xdr:from>
    <xdr:to>
      <xdr:col>13</xdr:col>
      <xdr:colOff>326657</xdr:colOff>
      <xdr:row>9</xdr:row>
      <xdr:rowOff>190500</xdr:rowOff>
    </xdr:to>
    <xdr:sp macro="" textlink="">
      <xdr:nvSpPr>
        <xdr:cNvPr id="3" name="Flecha izquierda 2">
          <a:hlinkClick xmlns:r="http://schemas.openxmlformats.org/officeDocument/2006/relationships" r:id="rId1"/>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400050</xdr:colOff>
      <xdr:row>1</xdr:row>
      <xdr:rowOff>57150</xdr:rowOff>
    </xdr:from>
    <xdr:to>
      <xdr:col>2</xdr:col>
      <xdr:colOff>514350</xdr:colOff>
      <xdr:row>4</xdr:row>
      <xdr:rowOff>238125</xdr:rowOff>
    </xdr:to>
    <xdr:pic>
      <xdr:nvPicPr>
        <xdr:cNvPr id="3249"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975"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187931</xdr:colOff>
      <xdr:row>4</xdr:row>
      <xdr:rowOff>100300</xdr:rowOff>
    </xdr:to>
    <xdr:sp macro="" textlink="">
      <xdr:nvSpPr>
        <xdr:cNvPr id="3" name="Flecha izquierda 2">
          <a:hlinkClick xmlns:r="http://schemas.openxmlformats.org/officeDocument/2006/relationships" r:id="rId1"/>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581025</xdr:colOff>
      <xdr:row>1</xdr:row>
      <xdr:rowOff>57150</xdr:rowOff>
    </xdr:from>
    <xdr:to>
      <xdr:col>2</xdr:col>
      <xdr:colOff>0</xdr:colOff>
      <xdr:row>4</xdr:row>
      <xdr:rowOff>238125</xdr:rowOff>
    </xdr:to>
    <xdr:pic>
      <xdr:nvPicPr>
        <xdr:cNvPr id="4269"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2950" y="219075"/>
          <a:ext cx="106680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110159</xdr:colOff>
      <xdr:row>0</xdr:row>
      <xdr:rowOff>82826</xdr:rowOff>
    </xdr:from>
    <xdr:to>
      <xdr:col>9</xdr:col>
      <xdr:colOff>313108</xdr:colOff>
      <xdr:row>6</xdr:row>
      <xdr:rowOff>2181</xdr:rowOff>
    </xdr:to>
    <xdr:sp macro="" textlink="">
      <xdr:nvSpPr>
        <xdr:cNvPr id="3" name="Flecha izquierda 2">
          <a:hlinkClick xmlns:r="http://schemas.openxmlformats.org/officeDocument/2006/relationships" r:id="rId1"/>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542925</xdr:colOff>
      <xdr:row>1</xdr:row>
      <xdr:rowOff>28575</xdr:rowOff>
    </xdr:from>
    <xdr:to>
      <xdr:col>1</xdr:col>
      <xdr:colOff>1438275</xdr:colOff>
      <xdr:row>4</xdr:row>
      <xdr:rowOff>247650</xdr:rowOff>
    </xdr:to>
    <xdr:pic>
      <xdr:nvPicPr>
        <xdr:cNvPr id="5292"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200025"/>
          <a:ext cx="895350" cy="9429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352425</xdr:colOff>
      <xdr:row>11</xdr:row>
      <xdr:rowOff>114300</xdr:rowOff>
    </xdr:from>
    <xdr:to>
      <xdr:col>5</xdr:col>
      <xdr:colOff>1296857</xdr:colOff>
      <xdr:row>19</xdr:row>
      <xdr:rowOff>62238</xdr:rowOff>
    </xdr:to>
    <xdr:sp macro="" textlink="">
      <xdr:nvSpPr>
        <xdr:cNvPr id="3" name="Flecha izquierda 2">
          <a:hlinkClick xmlns:r="http://schemas.openxmlformats.org/officeDocument/2006/relationships" r:id="rId1"/>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685800</xdr:colOff>
      <xdr:row>1</xdr:row>
      <xdr:rowOff>57150</xdr:rowOff>
    </xdr:from>
    <xdr:to>
      <xdr:col>1</xdr:col>
      <xdr:colOff>1752600</xdr:colOff>
      <xdr:row>4</xdr:row>
      <xdr:rowOff>238125</xdr:rowOff>
    </xdr:to>
    <xdr:pic>
      <xdr:nvPicPr>
        <xdr:cNvPr id="6319"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219075"/>
          <a:ext cx="106680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879021</xdr:colOff>
      <xdr:row>19</xdr:row>
      <xdr:rowOff>81643</xdr:rowOff>
    </xdr:from>
    <xdr:to>
      <xdr:col>5</xdr:col>
      <xdr:colOff>699727</xdr:colOff>
      <xdr:row>27</xdr:row>
      <xdr:rowOff>60833</xdr:rowOff>
    </xdr:to>
    <xdr:sp macro="" textlink="">
      <xdr:nvSpPr>
        <xdr:cNvPr id="3" name="Flecha izquierda 2">
          <a:hlinkClick xmlns:r="http://schemas.openxmlformats.org/officeDocument/2006/relationships" r:id="rId1"/>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733425</xdr:colOff>
      <xdr:row>1</xdr:row>
      <xdr:rowOff>57150</xdr:rowOff>
    </xdr:from>
    <xdr:to>
      <xdr:col>2</xdr:col>
      <xdr:colOff>838200</xdr:colOff>
      <xdr:row>4</xdr:row>
      <xdr:rowOff>238125</xdr:rowOff>
    </xdr:to>
    <xdr:pic>
      <xdr:nvPicPr>
        <xdr:cNvPr id="7341"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5350" y="219075"/>
          <a:ext cx="1076325"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541867</xdr:colOff>
      <xdr:row>16</xdr:row>
      <xdr:rowOff>116417</xdr:rowOff>
    </xdr:from>
    <xdr:to>
      <xdr:col>3</xdr:col>
      <xdr:colOff>1486490</xdr:colOff>
      <xdr:row>24</xdr:row>
      <xdr:rowOff>117178</xdr:rowOff>
    </xdr:to>
    <xdr:sp macro="" textlink="">
      <xdr:nvSpPr>
        <xdr:cNvPr id="3" name="Flecha izquierda 2">
          <a:hlinkClick xmlns:r="http://schemas.openxmlformats.org/officeDocument/2006/relationships" r:id="rId1"/>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752475</xdr:colOff>
      <xdr:row>1</xdr:row>
      <xdr:rowOff>57150</xdr:rowOff>
    </xdr:from>
    <xdr:to>
      <xdr:col>1</xdr:col>
      <xdr:colOff>1809750</xdr:colOff>
      <xdr:row>4</xdr:row>
      <xdr:rowOff>238125</xdr:rowOff>
    </xdr:to>
    <xdr:pic>
      <xdr:nvPicPr>
        <xdr:cNvPr id="8367"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 y="219075"/>
          <a:ext cx="1057275"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85725</xdr:rowOff>
    </xdr:from>
    <xdr:to>
      <xdr:col>13</xdr:col>
      <xdr:colOff>328707</xdr:colOff>
      <xdr:row>11</xdr:row>
      <xdr:rowOff>13509</xdr:rowOff>
    </xdr:to>
    <xdr:sp macro="" textlink="">
      <xdr:nvSpPr>
        <xdr:cNvPr id="4" name="Flecha izquierda 3">
          <a:hlinkClick xmlns:r="http://schemas.openxmlformats.org/officeDocument/2006/relationships" r:id="rId1"/>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495300</xdr:colOff>
      <xdr:row>1</xdr:row>
      <xdr:rowOff>57150</xdr:rowOff>
    </xdr:from>
    <xdr:to>
      <xdr:col>1</xdr:col>
      <xdr:colOff>1552575</xdr:colOff>
      <xdr:row>4</xdr:row>
      <xdr:rowOff>238125</xdr:rowOff>
    </xdr:to>
    <xdr:pic>
      <xdr:nvPicPr>
        <xdr:cNvPr id="9389"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7225" y="219075"/>
          <a:ext cx="1057275"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iniRa/NINROD/Planeaci&#243;n%20Estrat&#233;gica%202016/Difusi&#243;n%20procedimiento%20para%20resoluci&#243;n%20de%20objeciones%20en%20garant&#237;as%20mobiliari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SS/OAP/DOCS/Documentos/A&#241;o%202019/01_ProyectosEstrategicos%20y%20100%20d&#237;as/1_ProyectosEstrategicos/6_Secretaria_General/GestionConocimiento_2019_V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Humanos"/>
      <sheetName val="Comunicaciones internas"/>
      <sheetName val="Recursos Financieros"/>
      <sheetName val="Interesados"/>
      <sheetName val="Plan de comunicaciones"/>
      <sheetName val="Requerimientos"/>
      <sheetName val="Alcance"/>
      <sheetName val="EDT- Actividades"/>
      <sheetName val="Riesgos-Cronograma"/>
      <sheetName val="No toc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Humanos"/>
      <sheetName val="Comunicaciones internas"/>
      <sheetName val="Recursos Financieros"/>
      <sheetName val="Interesados"/>
      <sheetName val="Plan de comunicaciones"/>
      <sheetName val="Requerimientos"/>
      <sheetName val="Alcance"/>
      <sheetName val="EDT- Actividades"/>
      <sheetName val="Riesgos-Cronograma"/>
      <sheetName val="No tocar"/>
    </sheetNames>
    <sheetDataSet>
      <sheetData sheetId="0">
        <row r="2">
          <cell r="K2" t="str">
            <v>Código: GC-F-015</v>
          </cell>
        </row>
        <row r="3">
          <cell r="K3" t="str">
            <v>Fecha: 17 de septiembre de 2014</v>
          </cell>
        </row>
        <row r="4">
          <cell r="K4" t="str">
            <v>Versión 001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mailto:SOrduz@SUPERSOCIEDADES.GOV.CO" TargetMode="External"/><Relationship Id="rId7" Type="http://schemas.openxmlformats.org/officeDocument/2006/relationships/hyperlink" Target="mailto:LeidyG@SUPERSOCIEDADES.GOV.CO" TargetMode="External"/><Relationship Id="rId2" Type="http://schemas.openxmlformats.org/officeDocument/2006/relationships/hyperlink" Target="mailto:VFerreira@SUPERSOCIEDADES.GOV.CO" TargetMode="External"/><Relationship Id="rId1" Type="http://schemas.openxmlformats.org/officeDocument/2006/relationships/hyperlink" Target="mailto:DBuitrago@supersociedades.gov.co" TargetMode="External"/><Relationship Id="rId6" Type="http://schemas.openxmlformats.org/officeDocument/2006/relationships/hyperlink" Target="mailto:TGuerrero@SUPERSOCIEDADES.GOV.CO" TargetMode="External"/><Relationship Id="rId11" Type="http://schemas.openxmlformats.org/officeDocument/2006/relationships/comments" Target="../comments6.xml"/><Relationship Id="rId5" Type="http://schemas.openxmlformats.org/officeDocument/2006/relationships/hyperlink" Target="mailto:johanHA@SUPERSOCIEDADES.GOV.CO" TargetMode="External"/><Relationship Id="rId10" Type="http://schemas.openxmlformats.org/officeDocument/2006/relationships/vmlDrawing" Target="../drawings/vmlDrawing6.vml"/><Relationship Id="rId4" Type="http://schemas.openxmlformats.org/officeDocument/2006/relationships/hyperlink" Target="mailto:MariaS@supersociedades.gov.co"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topLeftCell="A4" zoomScale="85" zoomScaleNormal="85" workbookViewId="0">
      <selection activeCell="Q15" sqref="Q15"/>
    </sheetView>
  </sheetViews>
  <sheetFormatPr baseColWidth="10" defaultColWidth="11.42578125" defaultRowHeight="12" x14ac:dyDescent="0.2"/>
  <cols>
    <col min="1" max="1" width="6.5703125" style="1" customWidth="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2:19" ht="37.5" customHeight="1" thickBot="1" x14ac:dyDescent="0.25"/>
    <row r="2" spans="2:19" s="3" customFormat="1" ht="26.25" customHeight="1" x14ac:dyDescent="0.2">
      <c r="B2" s="217"/>
      <c r="C2" s="218"/>
      <c r="D2" s="219" t="s">
        <v>118</v>
      </c>
      <c r="E2" s="220"/>
      <c r="F2" s="220"/>
      <c r="G2" s="220"/>
      <c r="H2" s="220"/>
      <c r="I2" s="220"/>
      <c r="J2" s="221"/>
      <c r="K2" s="207" t="s">
        <v>137</v>
      </c>
      <c r="L2" s="208"/>
      <c r="S2" s="13"/>
    </row>
    <row r="3" spans="2:19" s="3" customFormat="1" ht="23.25" customHeight="1" x14ac:dyDescent="0.2">
      <c r="B3" s="213"/>
      <c r="C3" s="214"/>
      <c r="D3" s="222" t="s">
        <v>139</v>
      </c>
      <c r="E3" s="223"/>
      <c r="F3" s="223"/>
      <c r="G3" s="223"/>
      <c r="H3" s="223"/>
      <c r="I3" s="223"/>
      <c r="J3" s="224"/>
      <c r="K3" s="209" t="s">
        <v>121</v>
      </c>
      <c r="L3" s="210"/>
      <c r="S3" s="13"/>
    </row>
    <row r="4" spans="2:19" s="3" customFormat="1" ht="24" customHeight="1" x14ac:dyDescent="0.2">
      <c r="B4" s="213"/>
      <c r="C4" s="214"/>
      <c r="D4" s="222" t="s">
        <v>140</v>
      </c>
      <c r="E4" s="223"/>
      <c r="F4" s="223"/>
      <c r="G4" s="223"/>
      <c r="H4" s="223"/>
      <c r="I4" s="223"/>
      <c r="J4" s="224"/>
      <c r="K4" s="209" t="s">
        <v>138</v>
      </c>
      <c r="L4" s="210"/>
      <c r="S4" s="13"/>
    </row>
    <row r="5" spans="2:19" s="3" customFormat="1" ht="22.5" customHeight="1" thickBot="1" x14ac:dyDescent="0.25">
      <c r="B5" s="215"/>
      <c r="C5" s="216"/>
      <c r="D5" s="225" t="s">
        <v>141</v>
      </c>
      <c r="E5" s="226"/>
      <c r="F5" s="226"/>
      <c r="G5" s="226"/>
      <c r="H5" s="226"/>
      <c r="I5" s="226"/>
      <c r="J5" s="227"/>
      <c r="K5" s="211" t="s">
        <v>120</v>
      </c>
      <c r="L5" s="212"/>
      <c r="S5" s="13"/>
    </row>
    <row r="6" spans="2:19" ht="12" customHeight="1" x14ac:dyDescent="0.2">
      <c r="C6" s="5"/>
      <c r="D6" s="5"/>
      <c r="E6" s="5"/>
      <c r="F6" s="5"/>
      <c r="G6" s="5"/>
      <c r="H6" s="5"/>
      <c r="I6" s="5"/>
    </row>
    <row r="7" spans="2:19" ht="29.25" customHeight="1" x14ac:dyDescent="0.2">
      <c r="C7" s="204" t="s">
        <v>0</v>
      </c>
      <c r="D7" s="204"/>
      <c r="E7" s="205" t="s">
        <v>210</v>
      </c>
      <c r="F7" s="206"/>
      <c r="G7" s="206"/>
      <c r="H7" s="206"/>
      <c r="I7" s="206"/>
      <c r="J7" s="206"/>
      <c r="K7" s="206"/>
      <c r="S7" s="1"/>
    </row>
    <row r="8" spans="2:19" ht="6.75" customHeight="1" x14ac:dyDescent="0.2">
      <c r="C8" s="8"/>
      <c r="D8" s="8"/>
      <c r="E8" s="9"/>
      <c r="F8" s="9"/>
      <c r="G8" s="9"/>
      <c r="H8" s="9"/>
      <c r="I8" s="9"/>
      <c r="S8" s="1"/>
    </row>
    <row r="9" spans="2:19" ht="6.75" customHeight="1" thickBot="1" x14ac:dyDescent="0.25">
      <c r="C9" s="8"/>
      <c r="D9" s="8"/>
      <c r="E9" s="9"/>
      <c r="F9" s="9"/>
      <c r="G9" s="9"/>
      <c r="H9" s="9"/>
      <c r="I9" s="9"/>
      <c r="S9" s="1"/>
    </row>
    <row r="10" spans="2:19" ht="12.75" thickBot="1" x14ac:dyDescent="0.25">
      <c r="B10" s="34"/>
      <c r="C10" s="35"/>
      <c r="D10" s="35"/>
      <c r="E10" s="35"/>
      <c r="F10" s="35"/>
      <c r="G10" s="35"/>
      <c r="H10" s="35"/>
      <c r="I10" s="35"/>
      <c r="J10" s="35"/>
      <c r="K10" s="35"/>
      <c r="L10" s="36"/>
    </row>
    <row r="11" spans="2:19" ht="39.950000000000003" customHeight="1" thickBot="1" x14ac:dyDescent="0.25">
      <c r="B11" s="37"/>
      <c r="C11" s="14" t="s">
        <v>33</v>
      </c>
      <c r="D11" s="38"/>
      <c r="E11" s="14" t="s">
        <v>34</v>
      </c>
      <c r="F11" s="38"/>
      <c r="G11" s="14" t="s">
        <v>47</v>
      </c>
      <c r="H11" s="38"/>
      <c r="I11" s="14" t="s">
        <v>67</v>
      </c>
      <c r="J11" s="38"/>
      <c r="K11" s="14" t="s">
        <v>48</v>
      </c>
      <c r="L11" s="39"/>
    </row>
    <row r="12" spans="2:19" ht="15" customHeight="1" thickBot="1" x14ac:dyDescent="0.25">
      <c r="B12" s="37"/>
      <c r="C12" s="38"/>
      <c r="D12" s="38"/>
      <c r="E12" s="38"/>
      <c r="F12" s="38"/>
      <c r="G12" s="38"/>
      <c r="H12" s="38"/>
      <c r="I12" s="38"/>
      <c r="J12" s="38"/>
      <c r="K12" s="38"/>
      <c r="L12" s="39"/>
    </row>
    <row r="13" spans="2:19" ht="39.950000000000003" customHeight="1" thickBot="1" x14ac:dyDescent="0.25">
      <c r="B13" s="37"/>
      <c r="C13" s="14" t="s">
        <v>35</v>
      </c>
      <c r="D13" s="38"/>
      <c r="E13" s="14" t="s">
        <v>36</v>
      </c>
      <c r="F13" s="38"/>
      <c r="G13" s="14" t="s">
        <v>37</v>
      </c>
      <c r="H13" s="38"/>
      <c r="I13" s="14" t="s">
        <v>49</v>
      </c>
      <c r="J13" s="38"/>
      <c r="K13" s="14" t="s">
        <v>38</v>
      </c>
      <c r="L13" s="39"/>
    </row>
    <row r="14" spans="2:19" ht="15" customHeight="1" thickBot="1" x14ac:dyDescent="0.25">
      <c r="B14" s="37"/>
      <c r="C14" s="38"/>
      <c r="D14" s="38"/>
      <c r="E14" s="38"/>
      <c r="F14" s="38"/>
      <c r="G14" s="38"/>
      <c r="H14" s="38"/>
      <c r="I14" s="38"/>
      <c r="J14" s="38"/>
      <c r="K14" s="38"/>
      <c r="L14" s="39"/>
    </row>
    <row r="15" spans="2:19" ht="37.5" customHeight="1" thickBot="1" x14ac:dyDescent="0.25">
      <c r="B15" s="37"/>
      <c r="C15" s="38"/>
      <c r="D15" s="38"/>
      <c r="E15" s="38"/>
      <c r="F15" s="38"/>
      <c r="G15" s="14" t="s">
        <v>39</v>
      </c>
      <c r="H15" s="38"/>
      <c r="I15" s="38"/>
      <c r="J15" s="38"/>
      <c r="K15" s="38"/>
      <c r="L15" s="39"/>
    </row>
    <row r="16" spans="2:19" ht="12.75" thickBot="1" x14ac:dyDescent="0.25">
      <c r="B16" s="40"/>
      <c r="C16" s="41"/>
      <c r="D16" s="41"/>
      <c r="E16" s="41"/>
      <c r="F16" s="41"/>
      <c r="G16" s="41"/>
      <c r="H16" s="41"/>
      <c r="I16" s="41"/>
      <c r="J16" s="41"/>
      <c r="K16" s="41"/>
      <c r="L16" s="42"/>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E7:K7"/>
    <mergeCell ref="K2:L2"/>
    <mergeCell ref="K3:L3"/>
    <mergeCell ref="K4:L4"/>
    <mergeCell ref="K5:L5"/>
    <mergeCell ref="B3:C3"/>
    <mergeCell ref="B4:C4"/>
    <mergeCell ref="B5:C5"/>
    <mergeCell ref="B2:C2"/>
    <mergeCell ref="D2:J2"/>
    <mergeCell ref="D3:J3"/>
    <mergeCell ref="D4:J4"/>
    <mergeCell ref="D5:J5"/>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zoomScale="90" zoomScaleNormal="90" workbookViewId="0">
      <selection activeCell="N23" sqref="N23"/>
    </sheetView>
  </sheetViews>
  <sheetFormatPr baseColWidth="10" defaultColWidth="11.42578125" defaultRowHeight="12" x14ac:dyDescent="0.2"/>
  <cols>
    <col min="1" max="1" width="2.42578125" style="1" customWidth="1"/>
    <col min="2" max="2" width="14.5703125" style="1" customWidth="1"/>
    <col min="3" max="3" width="19.8554687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297"/>
      <c r="C2" s="298"/>
      <c r="D2" s="312" t="s">
        <v>118</v>
      </c>
      <c r="E2" s="313"/>
      <c r="F2" s="313"/>
      <c r="G2" s="313"/>
      <c r="H2" s="313"/>
      <c r="I2" s="313"/>
      <c r="J2" s="314"/>
      <c r="K2" s="68"/>
      <c r="L2" s="66"/>
      <c r="M2" s="307" t="str">
        <f>Proyecto!K2</f>
        <v>Código: GC-F-015</v>
      </c>
      <c r="N2" s="307"/>
      <c r="O2" s="307"/>
      <c r="P2" s="308"/>
      <c r="R2" s="11"/>
      <c r="S2" s="11"/>
      <c r="T2" s="11"/>
      <c r="U2" s="12"/>
      <c r="AE2" s="13"/>
    </row>
    <row r="3" spans="2:31" s="3" customFormat="1" ht="23.25" customHeight="1" x14ac:dyDescent="0.2">
      <c r="B3" s="299"/>
      <c r="C3" s="283"/>
      <c r="D3" s="315" t="s">
        <v>139</v>
      </c>
      <c r="E3" s="270"/>
      <c r="F3" s="270"/>
      <c r="G3" s="270"/>
      <c r="H3" s="270"/>
      <c r="I3" s="270"/>
      <c r="J3" s="316"/>
      <c r="K3" s="19"/>
      <c r="L3" s="21"/>
      <c r="M3" s="269" t="str">
        <f>Proyecto!K3</f>
        <v>Fecha: 17 de septiembre de 2014</v>
      </c>
      <c r="N3" s="269"/>
      <c r="O3" s="269"/>
      <c r="P3" s="309"/>
      <c r="R3" s="11"/>
      <c r="S3" s="11"/>
      <c r="T3" s="11"/>
      <c r="U3" s="12"/>
      <c r="AE3" s="13"/>
    </row>
    <row r="4" spans="2:31" s="3" customFormat="1" ht="24" customHeight="1" x14ac:dyDescent="0.2">
      <c r="B4" s="299"/>
      <c r="C4" s="283"/>
      <c r="D4" s="315" t="s">
        <v>140</v>
      </c>
      <c r="E4" s="270"/>
      <c r="F4" s="270"/>
      <c r="G4" s="270"/>
      <c r="H4" s="270"/>
      <c r="I4" s="270"/>
      <c r="J4" s="316"/>
      <c r="K4" s="19"/>
      <c r="L4" s="21"/>
      <c r="M4" s="269" t="str">
        <f>Proyecto!K4</f>
        <v>Versión 001</v>
      </c>
      <c r="N4" s="269"/>
      <c r="O4" s="269"/>
      <c r="P4" s="309"/>
      <c r="R4" s="11"/>
      <c r="U4" s="12"/>
      <c r="AE4" s="13"/>
    </row>
    <row r="5" spans="2:31" s="3" customFormat="1" ht="22.5" customHeight="1" thickBot="1" x14ac:dyDescent="0.25">
      <c r="B5" s="300"/>
      <c r="C5" s="301"/>
      <c r="D5" s="317" t="s">
        <v>119</v>
      </c>
      <c r="E5" s="318"/>
      <c r="F5" s="318"/>
      <c r="G5" s="318"/>
      <c r="H5" s="318"/>
      <c r="I5" s="318"/>
      <c r="J5" s="319"/>
      <c r="K5" s="69"/>
      <c r="L5" s="67"/>
      <c r="M5" s="310" t="s">
        <v>120</v>
      </c>
      <c r="N5" s="310"/>
      <c r="O5" s="310"/>
      <c r="P5" s="311"/>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204" t="s">
        <v>0</v>
      </c>
      <c r="C7" s="204"/>
      <c r="D7" s="240" t="str">
        <f>Proyecto!$E$7</f>
        <v xml:space="preserve">Implementación del Programa de Gestión del Cambio, Gestión del Conocimiento e Innovación
</v>
      </c>
      <c r="E7" s="240"/>
      <c r="F7" s="240"/>
      <c r="G7" s="240"/>
      <c r="H7" s="240"/>
      <c r="I7" s="240"/>
      <c r="J7" s="240"/>
      <c r="K7" s="240"/>
      <c r="L7" s="240"/>
      <c r="M7" s="240"/>
      <c r="N7" s="240"/>
      <c r="O7" s="240"/>
      <c r="P7" s="240"/>
      <c r="AE7" s="1"/>
    </row>
    <row r="8" spans="2:31" ht="6.75" customHeight="1" x14ac:dyDescent="0.2">
      <c r="B8" s="8"/>
      <c r="C8" s="8"/>
      <c r="D8" s="9"/>
      <c r="E8" s="9"/>
      <c r="F8" s="9"/>
      <c r="G8" s="9"/>
      <c r="H8" s="9"/>
      <c r="I8" s="9"/>
      <c r="J8" s="9"/>
      <c r="K8" s="9"/>
      <c r="L8" s="9"/>
      <c r="M8" s="9"/>
      <c r="N8" s="9"/>
      <c r="O8" s="9"/>
      <c r="P8" s="9"/>
      <c r="AE8" s="1"/>
    </row>
    <row r="10" spans="2:31" ht="51.75" customHeight="1" x14ac:dyDescent="0.2">
      <c r="B10" s="204" t="s">
        <v>27</v>
      </c>
      <c r="C10" s="204"/>
      <c r="D10" s="306" t="s">
        <v>314</v>
      </c>
      <c r="E10" s="240"/>
      <c r="F10" s="240"/>
      <c r="G10" s="240"/>
      <c r="H10" s="240"/>
      <c r="I10" s="240"/>
      <c r="J10" s="240"/>
      <c r="K10" s="240"/>
      <c r="L10" s="240"/>
      <c r="M10" s="240"/>
      <c r="N10" s="240"/>
      <c r="O10" s="240"/>
      <c r="P10" s="240"/>
      <c r="AE10" s="1"/>
    </row>
    <row r="12" spans="2:31" ht="35.25" customHeight="1" x14ac:dyDescent="0.2">
      <c r="B12" s="204" t="s">
        <v>28</v>
      </c>
      <c r="C12" s="204"/>
      <c r="D12" s="306" t="s">
        <v>280</v>
      </c>
      <c r="E12" s="306"/>
      <c r="F12" s="306"/>
      <c r="G12" s="306"/>
      <c r="H12" s="306"/>
      <c r="I12" s="306"/>
      <c r="J12" s="306"/>
      <c r="K12" s="306"/>
      <c r="L12" s="306"/>
      <c r="M12" s="306"/>
      <c r="N12" s="306"/>
      <c r="O12" s="306"/>
      <c r="P12" s="306"/>
    </row>
    <row r="13" spans="2:31" ht="6.75" customHeight="1" x14ac:dyDescent="0.2">
      <c r="B13" s="8"/>
      <c r="C13" s="8"/>
      <c r="D13" s="9"/>
      <c r="E13" s="9"/>
      <c r="F13" s="9"/>
      <c r="G13" s="9"/>
      <c r="H13" s="9"/>
      <c r="I13" s="9"/>
      <c r="J13" s="9"/>
      <c r="K13" s="9"/>
      <c r="L13" s="9"/>
      <c r="M13" s="9"/>
      <c r="N13" s="9"/>
      <c r="O13" s="9"/>
      <c r="P13" s="9"/>
      <c r="AE13" s="1"/>
    </row>
    <row r="14" spans="2:31" ht="30" customHeight="1" x14ac:dyDescent="0.2">
      <c r="B14" s="204" t="s">
        <v>29</v>
      </c>
      <c r="C14" s="204"/>
      <c r="D14" s="205" t="s">
        <v>312</v>
      </c>
      <c r="E14" s="205"/>
      <c r="F14" s="205"/>
      <c r="G14" s="205"/>
      <c r="H14" s="205"/>
      <c r="I14" s="205"/>
      <c r="J14" s="205"/>
      <c r="K14" s="205"/>
      <c r="L14" s="205"/>
      <c r="M14" s="205"/>
      <c r="N14" s="205"/>
      <c r="O14" s="205"/>
      <c r="P14" s="205"/>
    </row>
    <row r="15" spans="2:31" ht="6.75" customHeight="1" x14ac:dyDescent="0.2">
      <c r="B15" s="8"/>
      <c r="C15" s="8"/>
      <c r="D15" s="9"/>
      <c r="E15" s="9"/>
      <c r="F15" s="9"/>
      <c r="G15" s="9"/>
      <c r="H15" s="9"/>
      <c r="I15" s="9"/>
      <c r="J15" s="9"/>
      <c r="K15" s="9"/>
      <c r="L15" s="9"/>
      <c r="M15" s="9"/>
      <c r="N15" s="9"/>
      <c r="O15" s="9"/>
      <c r="P15" s="9"/>
      <c r="AE15" s="1"/>
    </row>
    <row r="16" spans="2:31" ht="45.75" customHeight="1" x14ac:dyDescent="0.2">
      <c r="B16" s="204" t="s">
        <v>30</v>
      </c>
      <c r="C16" s="204"/>
      <c r="D16" s="306" t="s">
        <v>281</v>
      </c>
      <c r="E16" s="306"/>
      <c r="F16" s="306"/>
      <c r="G16" s="306"/>
      <c r="H16" s="306"/>
      <c r="I16" s="306"/>
      <c r="J16" s="306"/>
      <c r="K16" s="306"/>
      <c r="L16" s="306"/>
      <c r="M16" s="306"/>
      <c r="N16" s="306"/>
      <c r="O16" s="306"/>
      <c r="P16" s="306"/>
    </row>
    <row r="17" spans="2:31" ht="117" hidden="1" customHeight="1" x14ac:dyDescent="0.2">
      <c r="B17" s="8"/>
      <c r="C17" s="8"/>
      <c r="D17" s="9"/>
      <c r="E17" s="9"/>
      <c r="F17" s="9"/>
      <c r="G17" s="9"/>
      <c r="H17" s="9"/>
      <c r="I17" s="9"/>
      <c r="J17" s="9"/>
      <c r="K17" s="9"/>
      <c r="L17" s="9"/>
      <c r="M17" s="9"/>
      <c r="N17" s="9"/>
      <c r="O17" s="9"/>
      <c r="P17" s="9"/>
      <c r="AE17" s="1"/>
    </row>
    <row r="18" spans="2:31" ht="84.75" customHeight="1" x14ac:dyDescent="0.2">
      <c r="B18" s="204" t="s">
        <v>31</v>
      </c>
      <c r="C18" s="204"/>
      <c r="D18" s="306" t="s">
        <v>313</v>
      </c>
      <c r="E18" s="306"/>
      <c r="F18" s="306"/>
      <c r="G18" s="306"/>
      <c r="H18" s="306"/>
      <c r="I18" s="306"/>
      <c r="J18" s="306"/>
      <c r="K18" s="306"/>
      <c r="L18" s="306"/>
      <c r="M18" s="306"/>
      <c r="N18" s="306"/>
      <c r="O18" s="306"/>
      <c r="P18" s="306"/>
    </row>
    <row r="19" spans="2:31" ht="6.75" customHeight="1" x14ac:dyDescent="0.2">
      <c r="B19" s="8"/>
      <c r="C19" s="8"/>
      <c r="D19" s="9"/>
      <c r="E19" s="9"/>
      <c r="F19" s="9"/>
      <c r="G19" s="9"/>
      <c r="H19" s="9"/>
      <c r="I19" s="9"/>
      <c r="J19" s="9"/>
      <c r="K19" s="9"/>
      <c r="L19" s="9"/>
      <c r="M19" s="9"/>
      <c r="N19" s="9"/>
      <c r="O19" s="9"/>
      <c r="P19" s="9"/>
      <c r="AE19" s="1"/>
    </row>
    <row r="20" spans="2:31" ht="70.5" customHeight="1" x14ac:dyDescent="0.2">
      <c r="B20" s="204" t="s">
        <v>32</v>
      </c>
      <c r="C20" s="204"/>
      <c r="D20" s="306" t="s">
        <v>321</v>
      </c>
      <c r="E20" s="306"/>
      <c r="F20" s="306"/>
      <c r="G20" s="306"/>
      <c r="H20" s="306"/>
      <c r="I20" s="306"/>
      <c r="J20" s="306"/>
      <c r="K20" s="306"/>
      <c r="L20" s="306"/>
      <c r="M20" s="306"/>
      <c r="N20" s="306"/>
      <c r="O20" s="306"/>
      <c r="P20" s="306"/>
    </row>
  </sheetData>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20:P20"/>
    <mergeCell ref="B10:C10"/>
    <mergeCell ref="D10:P10"/>
    <mergeCell ref="B12:C12"/>
    <mergeCell ref="B14:C14"/>
    <mergeCell ref="B16:C16"/>
    <mergeCell ref="B18:C18"/>
    <mergeCell ref="B20:C20"/>
    <mergeCell ref="D18:P18"/>
    <mergeCell ref="D12:P12"/>
    <mergeCell ref="D14:P14"/>
    <mergeCell ref="D16:P16"/>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O20"/>
  <sheetViews>
    <sheetView showGridLines="0" topLeftCell="A9" zoomScale="60" zoomScaleNormal="60" workbookViewId="0">
      <pane xSplit="3" ySplit="1" topLeftCell="D10" activePane="bottomRight" state="frozen"/>
      <selection activeCell="A9" sqref="A9"/>
      <selection pane="topRight" activeCell="D9" sqref="D9"/>
      <selection pane="bottomLeft" activeCell="A10" sqref="A10"/>
      <selection pane="bottomRight" activeCell="H17" sqref="H17"/>
    </sheetView>
  </sheetViews>
  <sheetFormatPr baseColWidth="10" defaultColWidth="11.42578125" defaultRowHeight="12" x14ac:dyDescent="0.2"/>
  <cols>
    <col min="1" max="1" width="3.42578125" style="1" customWidth="1"/>
    <col min="2" max="2" width="43.7109375" style="1" customWidth="1"/>
    <col min="3" max="3" width="36" style="1" customWidth="1"/>
    <col min="4" max="4" width="15.7109375" style="1" customWidth="1"/>
    <col min="5" max="5" width="17.7109375" style="1" customWidth="1"/>
    <col min="6" max="6" width="44" style="1" customWidth="1"/>
    <col min="7" max="7" width="37.42578125" style="1" customWidth="1"/>
    <col min="8" max="8" width="33.28515625" style="1" bestFit="1" customWidth="1"/>
    <col min="9" max="9" width="17.5703125" style="1" customWidth="1"/>
    <col min="10" max="10" width="39.7109375" style="1" customWidth="1"/>
    <col min="11" max="11" width="13.140625" style="1" customWidth="1"/>
    <col min="12" max="12" width="20.7109375" style="1" customWidth="1"/>
    <col min="13" max="13" width="11.7109375" style="1" bestFit="1" customWidth="1"/>
    <col min="14" max="15" width="9.140625" style="1" customWidth="1"/>
    <col min="16" max="16" width="28" style="1" bestFit="1" customWidth="1"/>
    <col min="17" max="233" width="9.140625" style="1" customWidth="1"/>
    <col min="234" max="16384" width="11.42578125" style="1"/>
  </cols>
  <sheetData>
    <row r="1" spans="1:15" ht="12.75" thickBot="1" x14ac:dyDescent="0.25"/>
    <row r="2" spans="1:15" s="123" customFormat="1" ht="26.25" customHeight="1" x14ac:dyDescent="0.2">
      <c r="B2" s="321"/>
      <c r="C2" s="331" t="s">
        <v>118</v>
      </c>
      <c r="D2" s="331"/>
      <c r="E2" s="331"/>
      <c r="F2" s="331"/>
      <c r="G2" s="331"/>
      <c r="H2" s="331"/>
      <c r="I2" s="331"/>
      <c r="J2" s="331"/>
      <c r="K2" s="328" t="str">
        <f>Proyecto!K2</f>
        <v>Código: GC-F-015</v>
      </c>
      <c r="L2" s="308"/>
      <c r="M2" s="60"/>
    </row>
    <row r="3" spans="1:15" s="123" customFormat="1" ht="23.25" customHeight="1" x14ac:dyDescent="0.2">
      <c r="B3" s="322"/>
      <c r="C3" s="324" t="s">
        <v>139</v>
      </c>
      <c r="D3" s="324"/>
      <c r="E3" s="324"/>
      <c r="F3" s="324"/>
      <c r="G3" s="324"/>
      <c r="H3" s="324"/>
      <c r="I3" s="324"/>
      <c r="J3" s="324"/>
      <c r="K3" s="329" t="str">
        <f>Proyecto!K3</f>
        <v>Fecha: 17 de septiembre de 2014</v>
      </c>
      <c r="L3" s="309"/>
      <c r="M3" s="60"/>
    </row>
    <row r="4" spans="1:15" s="123" customFormat="1" ht="24" customHeight="1" x14ac:dyDescent="0.2">
      <c r="B4" s="322"/>
      <c r="C4" s="324" t="s">
        <v>140</v>
      </c>
      <c r="D4" s="324"/>
      <c r="E4" s="324"/>
      <c r="F4" s="324"/>
      <c r="G4" s="324"/>
      <c r="H4" s="324"/>
      <c r="I4" s="324"/>
      <c r="J4" s="324"/>
      <c r="K4" s="329" t="str">
        <f>Proyecto!K4</f>
        <v>Versión 001</v>
      </c>
      <c r="L4" s="309"/>
      <c r="M4" s="60"/>
    </row>
    <row r="5" spans="1:15" s="123" customFormat="1" ht="22.5" customHeight="1" thickBot="1" x14ac:dyDescent="0.25">
      <c r="B5" s="323"/>
      <c r="C5" s="325" t="s">
        <v>119</v>
      </c>
      <c r="D5" s="325"/>
      <c r="E5" s="325"/>
      <c r="F5" s="325"/>
      <c r="G5" s="325"/>
      <c r="H5" s="325"/>
      <c r="I5" s="325"/>
      <c r="J5" s="325"/>
      <c r="K5" s="330" t="s">
        <v>120</v>
      </c>
      <c r="L5" s="311"/>
      <c r="M5" s="60"/>
    </row>
    <row r="6" spans="1:15" ht="5.25" customHeight="1" x14ac:dyDescent="0.2">
      <c r="B6" s="5"/>
      <c r="C6" s="5"/>
      <c r="D6" s="5"/>
      <c r="E6" s="5"/>
    </row>
    <row r="7" spans="1:15" ht="29.25" customHeight="1" x14ac:dyDescent="0.2">
      <c r="B7" s="326" t="s">
        <v>0</v>
      </c>
      <c r="C7" s="327"/>
      <c r="D7" s="240" t="str">
        <f>Proyecto!$E$7</f>
        <v xml:space="preserve">Implementación del Programa de Gestión del Cambio, Gestión del Conocimiento e Innovación
</v>
      </c>
      <c r="E7" s="240"/>
      <c r="F7" s="240"/>
      <c r="G7" s="240"/>
      <c r="H7" s="240"/>
      <c r="I7" s="240"/>
      <c r="J7" s="240"/>
      <c r="K7" s="240"/>
      <c r="L7" s="240"/>
    </row>
    <row r="9" spans="1:15" ht="51.75" customHeight="1" x14ac:dyDescent="0.2">
      <c r="B9" s="110" t="s">
        <v>74</v>
      </c>
      <c r="C9" s="110" t="s">
        <v>75</v>
      </c>
      <c r="D9" s="110" t="s">
        <v>76</v>
      </c>
      <c r="E9" s="111" t="s">
        <v>77</v>
      </c>
      <c r="F9" s="110" t="s">
        <v>78</v>
      </c>
      <c r="G9" s="112" t="s">
        <v>86</v>
      </c>
      <c r="H9" s="112" t="s">
        <v>87</v>
      </c>
      <c r="I9" s="112" t="s">
        <v>88</v>
      </c>
      <c r="J9" s="111" t="s">
        <v>79</v>
      </c>
      <c r="K9" s="113" t="s">
        <v>80</v>
      </c>
      <c r="L9" s="113" t="s">
        <v>81</v>
      </c>
    </row>
    <row r="10" spans="1:15" s="91" customFormat="1" ht="49.5" customHeight="1" x14ac:dyDescent="0.2">
      <c r="A10" s="91">
        <v>1</v>
      </c>
      <c r="B10" s="94" t="s">
        <v>164</v>
      </c>
      <c r="C10" s="124" t="s">
        <v>184</v>
      </c>
      <c r="D10" s="124">
        <v>1</v>
      </c>
      <c r="E10" s="109">
        <v>0.05</v>
      </c>
      <c r="F10" s="124" t="s">
        <v>170</v>
      </c>
      <c r="G10" s="95">
        <v>43528</v>
      </c>
      <c r="H10" s="95">
        <v>43553</v>
      </c>
      <c r="I10" s="96">
        <f>(H10-G10)/7</f>
        <v>3.5714285714285716</v>
      </c>
      <c r="J10" s="124" t="s">
        <v>191</v>
      </c>
      <c r="K10" s="128">
        <v>43160</v>
      </c>
      <c r="L10" s="114">
        <v>0.05</v>
      </c>
      <c r="M10" s="97"/>
      <c r="O10" s="98"/>
    </row>
    <row r="11" spans="1:15" s="115" customFormat="1" ht="49.5" customHeight="1" x14ac:dyDescent="0.2">
      <c r="A11" s="115">
        <v>2</v>
      </c>
      <c r="B11" s="94" t="s">
        <v>165</v>
      </c>
      <c r="C11" s="124" t="s">
        <v>186</v>
      </c>
      <c r="D11" s="124">
        <v>1</v>
      </c>
      <c r="E11" s="109">
        <v>0.15</v>
      </c>
      <c r="F11" s="124" t="s">
        <v>185</v>
      </c>
      <c r="G11" s="95">
        <v>43710</v>
      </c>
      <c r="H11" s="95">
        <v>43738</v>
      </c>
      <c r="I11" s="96">
        <f>(H11-G11)/7</f>
        <v>4</v>
      </c>
      <c r="J11" s="127"/>
      <c r="K11" s="129"/>
      <c r="L11" s="126"/>
      <c r="M11" s="116"/>
      <c r="O11" s="117"/>
    </row>
    <row r="12" spans="1:15" s="91" customFormat="1" ht="84.75" customHeight="1" x14ac:dyDescent="0.2">
      <c r="A12" s="91">
        <v>3</v>
      </c>
      <c r="B12" s="94" t="s">
        <v>166</v>
      </c>
      <c r="C12" s="124" t="s">
        <v>200</v>
      </c>
      <c r="D12" s="124">
        <v>1</v>
      </c>
      <c r="E12" s="109">
        <v>0.1</v>
      </c>
      <c r="F12" s="332" t="s">
        <v>171</v>
      </c>
      <c r="G12" s="95">
        <v>43556</v>
      </c>
      <c r="H12" s="95">
        <v>43585</v>
      </c>
      <c r="I12" s="96">
        <f>(H12-G12)/7</f>
        <v>4.1428571428571432</v>
      </c>
      <c r="J12" s="124" t="s">
        <v>198</v>
      </c>
      <c r="K12" s="128" t="s">
        <v>199</v>
      </c>
      <c r="L12" s="114">
        <v>0.1</v>
      </c>
    </row>
    <row r="13" spans="1:15" s="91" customFormat="1" ht="67.5" customHeight="1" x14ac:dyDescent="0.2">
      <c r="A13" s="91">
        <v>4</v>
      </c>
      <c r="B13" s="94" t="s">
        <v>167</v>
      </c>
      <c r="C13" s="124" t="s">
        <v>192</v>
      </c>
      <c r="D13" s="124">
        <v>1</v>
      </c>
      <c r="E13" s="109">
        <v>0.2</v>
      </c>
      <c r="F13" s="333"/>
      <c r="G13" s="95">
        <v>43620</v>
      </c>
      <c r="H13" s="95">
        <v>43644</v>
      </c>
      <c r="I13" s="96">
        <f>(H13-G13)/7</f>
        <v>3.4285714285714284</v>
      </c>
      <c r="J13" s="127" t="s">
        <v>202</v>
      </c>
      <c r="K13" s="129">
        <v>43644</v>
      </c>
      <c r="L13" s="126">
        <v>0.2</v>
      </c>
    </row>
    <row r="14" spans="1:15" s="91" customFormat="1" ht="76.5" customHeight="1" x14ac:dyDescent="0.2">
      <c r="A14" s="91">
        <v>5</v>
      </c>
      <c r="B14" s="94" t="s">
        <v>168</v>
      </c>
      <c r="C14" s="124" t="s">
        <v>188</v>
      </c>
      <c r="D14" s="124">
        <v>1</v>
      </c>
      <c r="E14" s="109">
        <v>0.1</v>
      </c>
      <c r="F14" s="124" t="s">
        <v>190</v>
      </c>
      <c r="G14" s="95">
        <v>43648</v>
      </c>
      <c r="H14" s="95">
        <v>43677</v>
      </c>
      <c r="I14" s="96">
        <f t="shared" ref="I14:I18" si="0">(H14-G14)/7</f>
        <v>4.1428571428571432</v>
      </c>
      <c r="J14" s="127"/>
      <c r="K14" s="129"/>
      <c r="L14" s="126"/>
    </row>
    <row r="15" spans="1:15" s="91" customFormat="1" ht="80.099999999999994" customHeight="1" x14ac:dyDescent="0.2">
      <c r="A15" s="91">
        <v>6</v>
      </c>
      <c r="B15" s="94" t="s">
        <v>163</v>
      </c>
      <c r="C15" s="124" t="s">
        <v>195</v>
      </c>
      <c r="D15" s="124">
        <v>1</v>
      </c>
      <c r="E15" s="109">
        <v>0.05</v>
      </c>
      <c r="F15" s="320" t="s">
        <v>169</v>
      </c>
      <c r="G15" s="95">
        <v>43528</v>
      </c>
      <c r="H15" s="95">
        <v>43553</v>
      </c>
      <c r="I15" s="96">
        <f t="shared" si="0"/>
        <v>3.5714285714285716</v>
      </c>
      <c r="J15" s="94" t="s">
        <v>196</v>
      </c>
      <c r="K15" s="128">
        <v>43530</v>
      </c>
      <c r="L15" s="114">
        <v>0.05</v>
      </c>
    </row>
    <row r="16" spans="1:15" s="91" customFormat="1" ht="80.099999999999994" customHeight="1" x14ac:dyDescent="0.2">
      <c r="A16" s="91">
        <v>7</v>
      </c>
      <c r="B16" s="94" t="s">
        <v>161</v>
      </c>
      <c r="C16" s="124" t="s">
        <v>187</v>
      </c>
      <c r="D16" s="124">
        <v>1</v>
      </c>
      <c r="E16" s="109">
        <v>0.05</v>
      </c>
      <c r="F16" s="320"/>
      <c r="G16" s="95">
        <v>43528</v>
      </c>
      <c r="H16" s="95">
        <v>43553</v>
      </c>
      <c r="I16" s="96">
        <f t="shared" si="0"/>
        <v>3.5714285714285716</v>
      </c>
      <c r="J16" s="94" t="s">
        <v>197</v>
      </c>
      <c r="K16" s="128">
        <v>43530</v>
      </c>
      <c r="L16" s="114">
        <v>0.05</v>
      </c>
    </row>
    <row r="17" spans="1:12" s="91" customFormat="1" ht="52.5" customHeight="1" x14ac:dyDescent="0.2">
      <c r="A17" s="91">
        <v>8</v>
      </c>
      <c r="B17" s="94" t="s">
        <v>162</v>
      </c>
      <c r="C17" s="124" t="s">
        <v>193</v>
      </c>
      <c r="D17" s="124">
        <v>1</v>
      </c>
      <c r="E17" s="109">
        <v>0.1</v>
      </c>
      <c r="F17" s="320"/>
      <c r="G17" s="95">
        <v>43587</v>
      </c>
      <c r="H17" s="95">
        <v>43616</v>
      </c>
      <c r="I17" s="96">
        <f t="shared" si="0"/>
        <v>4.1428571428571432</v>
      </c>
      <c r="J17" s="125" t="s">
        <v>201</v>
      </c>
      <c r="K17" s="129">
        <v>43609</v>
      </c>
      <c r="L17" s="126">
        <v>0.1</v>
      </c>
    </row>
    <row r="18" spans="1:12" s="91" customFormat="1" ht="52.5" customHeight="1" x14ac:dyDescent="0.2">
      <c r="A18" s="91">
        <v>9</v>
      </c>
      <c r="B18" s="94" t="s">
        <v>194</v>
      </c>
      <c r="C18" s="124" t="s">
        <v>189</v>
      </c>
      <c r="D18" s="124">
        <v>1</v>
      </c>
      <c r="E18" s="109">
        <v>0.15</v>
      </c>
      <c r="F18" s="320"/>
      <c r="G18" s="95">
        <v>43678</v>
      </c>
      <c r="H18" s="95">
        <v>43768</v>
      </c>
      <c r="I18" s="96">
        <f t="shared" si="0"/>
        <v>12.857142857142858</v>
      </c>
      <c r="J18" s="125"/>
      <c r="K18" s="129"/>
      <c r="L18" s="126"/>
    </row>
    <row r="19" spans="1:12" s="91" customFormat="1" ht="62.25" customHeight="1" x14ac:dyDescent="0.2">
      <c r="A19" s="91">
        <v>10</v>
      </c>
      <c r="B19" s="94" t="s">
        <v>172</v>
      </c>
      <c r="C19" s="124" t="s">
        <v>188</v>
      </c>
      <c r="D19" s="124">
        <v>1</v>
      </c>
      <c r="E19" s="109">
        <v>0.05</v>
      </c>
      <c r="F19" s="320"/>
      <c r="G19" s="95">
        <v>43770</v>
      </c>
      <c r="H19" s="95">
        <v>43798</v>
      </c>
      <c r="I19" s="96">
        <f>(H19-G19)/7</f>
        <v>4</v>
      </c>
      <c r="J19" s="125"/>
      <c r="K19" s="129"/>
      <c r="L19" s="126"/>
    </row>
    <row r="20" spans="1:12" s="119" customFormat="1" ht="37.5" customHeight="1" x14ac:dyDescent="0.2">
      <c r="E20" s="120">
        <f>SUM(E10:E19)</f>
        <v>1</v>
      </c>
      <c r="F20" s="121"/>
      <c r="I20" s="122">
        <f>SUM(I10:I19)</f>
        <v>47.428571428571431</v>
      </c>
      <c r="L20" s="118">
        <f>SUM(L10:L19)</f>
        <v>0.55000000000000004</v>
      </c>
    </row>
  </sheetData>
  <sheetProtection algorithmName="SHA-512" hashValue="KN4EhbM13o2T769mW2TkDjBWfWKb1mksedbfUOBENtXumgBFvRtBAwZRWvJY7q7wKIjiOjlZyQL9kC08MsEjUQ==" saltValue="NwWHKKVEbsyedEn6v28nGg==" spinCount="100000" sheet="1" objects="1" scenarios="1" formatCells="0" formatColumns="0" formatRows="0"/>
  <mergeCells count="13">
    <mergeCell ref="F15:F19"/>
    <mergeCell ref="B2:B5"/>
    <mergeCell ref="C3:J3"/>
    <mergeCell ref="C4:J4"/>
    <mergeCell ref="C5:J5"/>
    <mergeCell ref="B7:C7"/>
    <mergeCell ref="D7:L7"/>
    <mergeCell ref="K2:L2"/>
    <mergeCell ref="K3:L3"/>
    <mergeCell ref="K4:L4"/>
    <mergeCell ref="K5:L5"/>
    <mergeCell ref="C2:J2"/>
    <mergeCell ref="F12:F13"/>
  </mergeCells>
  <dataValidations count="1">
    <dataValidation type="whole" allowBlank="1" showInputMessage="1" showErrorMessage="1" sqref="F8:K8 F21:F65453 G20:H65453 J20:K65453 I21:I65453">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tabSelected="1" topLeftCell="A7" zoomScale="80" zoomScaleNormal="80" zoomScaleSheetLayoutView="70" workbookViewId="0">
      <pane xSplit="3" ySplit="3" topLeftCell="G13" activePane="bottomRight" state="frozen"/>
      <selection activeCell="A7" sqref="A7"/>
      <selection pane="topRight" activeCell="D7" sqref="D7"/>
      <selection pane="bottomLeft" activeCell="A10" sqref="A10"/>
      <selection pane="bottomRight" activeCell="G24" sqref="G24"/>
    </sheetView>
  </sheetViews>
  <sheetFormatPr baseColWidth="10" defaultColWidth="11.42578125" defaultRowHeight="12" x14ac:dyDescent="0.2"/>
  <cols>
    <col min="1" max="1" width="6.28515625" style="144" customWidth="1"/>
    <col min="2" max="2" width="65.42578125" style="144" customWidth="1"/>
    <col min="3" max="3" width="49" style="144" customWidth="1"/>
    <col min="4" max="4" width="15.7109375" style="144" customWidth="1"/>
    <col min="5" max="5" width="17.7109375" style="144" customWidth="1"/>
    <col min="6" max="6" width="54" style="144" customWidth="1"/>
    <col min="7" max="7" width="37.85546875" style="144" customWidth="1"/>
    <col min="8" max="8" width="39.42578125" style="144" customWidth="1"/>
    <col min="9" max="9" width="18.5703125" style="144" customWidth="1"/>
    <col min="10" max="10" width="39.7109375" style="144" customWidth="1"/>
    <col min="11" max="11" width="14.85546875" style="144" customWidth="1"/>
    <col min="12" max="12" width="20.7109375" style="144" customWidth="1"/>
    <col min="13" max="13" width="25.140625" style="144" customWidth="1"/>
    <col min="14" max="15" width="9.140625" style="144" customWidth="1"/>
    <col min="16" max="16" width="28" style="144" bestFit="1" customWidth="1"/>
    <col min="17" max="233" width="9.140625" style="144" customWidth="1"/>
    <col min="234" max="16384" width="11.42578125" style="144"/>
  </cols>
  <sheetData>
    <row r="1" spans="1:15" ht="12.75" thickBot="1" x14ac:dyDescent="0.25"/>
    <row r="2" spans="1:15" s="145" customFormat="1" ht="18" customHeight="1" x14ac:dyDescent="0.2">
      <c r="B2" s="334"/>
      <c r="C2" s="331" t="s">
        <v>118</v>
      </c>
      <c r="D2" s="331"/>
      <c r="E2" s="331"/>
      <c r="F2" s="331"/>
      <c r="G2" s="331"/>
      <c r="H2" s="331"/>
      <c r="I2" s="331"/>
      <c r="J2" s="331"/>
      <c r="K2" s="337" t="str">
        <f>[2]Proyecto!K2</f>
        <v>Código: GC-F-015</v>
      </c>
      <c r="L2" s="338"/>
      <c r="M2" s="146"/>
    </row>
    <row r="3" spans="1:15" s="145" customFormat="1" ht="18" customHeight="1" x14ac:dyDescent="0.2">
      <c r="B3" s="335"/>
      <c r="C3" s="324" t="s">
        <v>139</v>
      </c>
      <c r="D3" s="324"/>
      <c r="E3" s="324"/>
      <c r="F3" s="324"/>
      <c r="G3" s="324"/>
      <c r="H3" s="324"/>
      <c r="I3" s="324"/>
      <c r="J3" s="324"/>
      <c r="K3" s="339" t="str">
        <f>[2]Proyecto!K3</f>
        <v>Fecha: 17 de septiembre de 2014</v>
      </c>
      <c r="L3" s="340"/>
      <c r="M3" s="146"/>
    </row>
    <row r="4" spans="1:15" s="145" customFormat="1" ht="18" customHeight="1" x14ac:dyDescent="0.2">
      <c r="B4" s="335"/>
      <c r="C4" s="324" t="s">
        <v>140</v>
      </c>
      <c r="D4" s="324"/>
      <c r="E4" s="324"/>
      <c r="F4" s="324"/>
      <c r="G4" s="324"/>
      <c r="H4" s="324"/>
      <c r="I4" s="324"/>
      <c r="J4" s="324"/>
      <c r="K4" s="339" t="str">
        <f>[2]Proyecto!K4</f>
        <v>Versión 001</v>
      </c>
      <c r="L4" s="340"/>
      <c r="M4" s="146"/>
    </row>
    <row r="5" spans="1:15" s="145" customFormat="1" ht="18" customHeight="1" thickBot="1" x14ac:dyDescent="0.25">
      <c r="B5" s="336"/>
      <c r="C5" s="325" t="s">
        <v>119</v>
      </c>
      <c r="D5" s="325"/>
      <c r="E5" s="325"/>
      <c r="F5" s="325"/>
      <c r="G5" s="325"/>
      <c r="H5" s="325"/>
      <c r="I5" s="325"/>
      <c r="J5" s="325"/>
      <c r="K5" s="341" t="s">
        <v>120</v>
      </c>
      <c r="L5" s="342"/>
      <c r="M5" s="146"/>
    </row>
    <row r="6" spans="1:15" x14ac:dyDescent="0.2">
      <c r="B6" s="5"/>
      <c r="C6" s="5"/>
      <c r="D6" s="5"/>
      <c r="E6" s="5"/>
    </row>
    <row r="7" spans="1:15" ht="30.75" customHeight="1" x14ac:dyDescent="0.2">
      <c r="B7" s="343" t="s">
        <v>0</v>
      </c>
      <c r="C7" s="344"/>
      <c r="D7" s="345" t="s">
        <v>237</v>
      </c>
      <c r="E7" s="345"/>
      <c r="F7" s="345"/>
      <c r="G7" s="345"/>
      <c r="H7" s="345"/>
      <c r="I7" s="345"/>
      <c r="J7" s="345"/>
      <c r="K7" s="345"/>
      <c r="L7" s="345"/>
    </row>
    <row r="9" spans="1:15" ht="42" customHeight="1" x14ac:dyDescent="0.2">
      <c r="B9" s="147" t="s">
        <v>74</v>
      </c>
      <c r="C9" s="147" t="s">
        <v>75</v>
      </c>
      <c r="D9" s="147" t="s">
        <v>76</v>
      </c>
      <c r="E9" s="148" t="s">
        <v>77</v>
      </c>
      <c r="F9" s="147" t="s">
        <v>78</v>
      </c>
      <c r="G9" s="149" t="s">
        <v>86</v>
      </c>
      <c r="H9" s="149" t="s">
        <v>87</v>
      </c>
      <c r="I9" s="149" t="s">
        <v>88</v>
      </c>
      <c r="J9" s="148" t="s">
        <v>316</v>
      </c>
      <c r="K9" s="150" t="s">
        <v>80</v>
      </c>
      <c r="L9" s="150" t="s">
        <v>81</v>
      </c>
    </row>
    <row r="10" spans="1:15" s="157" customFormat="1" ht="45" x14ac:dyDescent="0.2">
      <c r="A10" s="346" t="s">
        <v>205</v>
      </c>
      <c r="B10" s="168" t="s">
        <v>286</v>
      </c>
      <c r="C10" s="151" t="s">
        <v>287</v>
      </c>
      <c r="D10" s="169">
        <v>1</v>
      </c>
      <c r="E10" s="134">
        <v>0.1</v>
      </c>
      <c r="F10" s="152" t="s">
        <v>267</v>
      </c>
      <c r="G10" s="153">
        <v>44211</v>
      </c>
      <c r="H10" s="153">
        <v>44285</v>
      </c>
      <c r="I10" s="154">
        <f>(H10-G10)/7</f>
        <v>10.571428571428571</v>
      </c>
      <c r="J10" s="155" t="s">
        <v>288</v>
      </c>
      <c r="K10" s="156"/>
      <c r="L10" s="195">
        <f>+E10</f>
        <v>0.1</v>
      </c>
      <c r="M10" s="347" t="s">
        <v>205</v>
      </c>
    </row>
    <row r="11" spans="1:15" s="157" customFormat="1" ht="66" customHeight="1" x14ac:dyDescent="0.2">
      <c r="A11" s="346"/>
      <c r="B11" s="168" t="s">
        <v>289</v>
      </c>
      <c r="C11" s="151" t="s">
        <v>315</v>
      </c>
      <c r="D11" s="169">
        <v>1</v>
      </c>
      <c r="E11" s="164">
        <v>0.05</v>
      </c>
      <c r="F11" s="163" t="s">
        <v>267</v>
      </c>
      <c r="G11" s="165">
        <v>44298</v>
      </c>
      <c r="H11" s="165">
        <v>44302</v>
      </c>
      <c r="I11" s="161">
        <f>(H11-G11)/7</f>
        <v>0.5714285714285714</v>
      </c>
      <c r="J11" s="155" t="s">
        <v>315</v>
      </c>
      <c r="K11" s="156"/>
      <c r="L11" s="195">
        <f t="shared" ref="L11:L13" si="0">+E11</f>
        <v>0.05</v>
      </c>
      <c r="M11" s="347"/>
    </row>
    <row r="12" spans="1:15" s="157" customFormat="1" ht="45" x14ac:dyDescent="0.2">
      <c r="A12" s="346"/>
      <c r="B12" s="168" t="s">
        <v>290</v>
      </c>
      <c r="C12" s="151" t="s">
        <v>282</v>
      </c>
      <c r="D12" s="169">
        <v>1</v>
      </c>
      <c r="E12" s="164">
        <v>0.05</v>
      </c>
      <c r="F12" s="163" t="s">
        <v>267</v>
      </c>
      <c r="G12" s="165">
        <v>44285</v>
      </c>
      <c r="H12" s="165">
        <v>44302</v>
      </c>
      <c r="I12" s="161">
        <f>(H12-G12)/7</f>
        <v>2.4285714285714284</v>
      </c>
      <c r="J12" s="151" t="s">
        <v>205</v>
      </c>
      <c r="K12" s="156" t="s">
        <v>205</v>
      </c>
      <c r="L12" s="195">
        <f t="shared" si="0"/>
        <v>0.05</v>
      </c>
      <c r="M12" s="347"/>
    </row>
    <row r="13" spans="1:15" s="157" customFormat="1" ht="44.25" customHeight="1" x14ac:dyDescent="0.2">
      <c r="A13" s="346"/>
      <c r="B13" s="168" t="s">
        <v>335</v>
      </c>
      <c r="C13" s="151" t="s">
        <v>292</v>
      </c>
      <c r="D13" s="169">
        <v>1</v>
      </c>
      <c r="E13" s="164">
        <v>0.03</v>
      </c>
      <c r="F13" s="163" t="s">
        <v>283</v>
      </c>
      <c r="G13" s="165">
        <v>44300</v>
      </c>
      <c r="H13" s="165">
        <v>44316</v>
      </c>
      <c r="I13" s="161">
        <f>(H13-G13)/7</f>
        <v>2.2857142857142856</v>
      </c>
      <c r="J13" s="151"/>
      <c r="K13" s="156"/>
      <c r="L13" s="195">
        <f t="shared" si="0"/>
        <v>0.03</v>
      </c>
      <c r="M13" s="347"/>
    </row>
    <row r="14" spans="1:15" s="157" customFormat="1" ht="61.5" customHeight="1" x14ac:dyDescent="0.2">
      <c r="A14" s="158"/>
      <c r="B14" s="168" t="s">
        <v>293</v>
      </c>
      <c r="C14" s="155" t="s">
        <v>268</v>
      </c>
      <c r="D14" s="169"/>
      <c r="E14" s="170"/>
      <c r="F14" s="348" t="s">
        <v>284</v>
      </c>
      <c r="G14" s="349">
        <v>44319</v>
      </c>
      <c r="H14" s="349">
        <v>44540</v>
      </c>
      <c r="I14" s="350">
        <f>(H14-G14)/7</f>
        <v>31.571428571428573</v>
      </c>
      <c r="J14" s="184"/>
      <c r="K14" s="185"/>
      <c r="L14" s="171"/>
      <c r="M14" s="159"/>
    </row>
    <row r="15" spans="1:15" s="157" customFormat="1" ht="57.75" customHeight="1" x14ac:dyDescent="0.2">
      <c r="A15" s="158"/>
      <c r="B15" s="351" t="s">
        <v>334</v>
      </c>
      <c r="C15" s="172" t="s">
        <v>331</v>
      </c>
      <c r="D15" s="173">
        <v>1</v>
      </c>
      <c r="E15" s="174">
        <v>0.1</v>
      </c>
      <c r="F15" s="348"/>
      <c r="G15" s="349"/>
      <c r="H15" s="349"/>
      <c r="I15" s="350"/>
      <c r="J15" s="191"/>
      <c r="K15" s="192"/>
      <c r="L15" s="196">
        <f>+E15</f>
        <v>0.1</v>
      </c>
      <c r="M15" s="159"/>
    </row>
    <row r="16" spans="1:15" s="157" customFormat="1" ht="48.75" customHeight="1" x14ac:dyDescent="0.2">
      <c r="A16" s="158"/>
      <c r="B16" s="352"/>
      <c r="C16" s="178" t="s">
        <v>332</v>
      </c>
      <c r="D16" s="179">
        <v>1</v>
      </c>
      <c r="E16" s="180">
        <v>0.05</v>
      </c>
      <c r="F16" s="348"/>
      <c r="G16" s="349"/>
      <c r="H16" s="349"/>
      <c r="I16" s="350"/>
      <c r="J16" s="187"/>
      <c r="K16" s="188"/>
      <c r="L16" s="197">
        <f>+E16</f>
        <v>0.05</v>
      </c>
      <c r="M16" s="159"/>
      <c r="O16" s="198"/>
    </row>
    <row r="17" spans="1:13" s="157" customFormat="1" ht="53.25" customHeight="1" x14ac:dyDescent="0.2">
      <c r="A17" s="158"/>
      <c r="B17" s="353"/>
      <c r="C17" s="175" t="s">
        <v>333</v>
      </c>
      <c r="D17" s="176">
        <v>1</v>
      </c>
      <c r="E17" s="177">
        <v>0.05</v>
      </c>
      <c r="F17" s="348"/>
      <c r="G17" s="349"/>
      <c r="H17" s="349"/>
      <c r="I17" s="350"/>
      <c r="J17" s="193"/>
      <c r="K17" s="194"/>
      <c r="L17" s="197">
        <f t="shared" ref="L17:L23" si="1">+E17</f>
        <v>0.05</v>
      </c>
      <c r="M17" s="159"/>
    </row>
    <row r="18" spans="1:13" s="203" customFormat="1" ht="23.25" customHeight="1" x14ac:dyDescent="0.2">
      <c r="A18" s="202"/>
      <c r="B18" s="181" t="s">
        <v>322</v>
      </c>
      <c r="C18" s="172" t="s">
        <v>326</v>
      </c>
      <c r="D18" s="169">
        <v>1</v>
      </c>
      <c r="E18" s="170">
        <v>0.3</v>
      </c>
      <c r="F18" s="348"/>
      <c r="G18" s="349"/>
      <c r="H18" s="349"/>
      <c r="I18" s="350"/>
      <c r="J18" s="189" t="str">
        <f>+C18</f>
        <v>Matriz Inventario de conocimiento</v>
      </c>
      <c r="K18" s="190"/>
      <c r="L18" s="197">
        <f t="shared" si="1"/>
        <v>0.3</v>
      </c>
      <c r="M18" s="159"/>
    </row>
    <row r="19" spans="1:13" s="157" customFormat="1" ht="63" customHeight="1" x14ac:dyDescent="0.2">
      <c r="A19" s="158"/>
      <c r="B19" s="183" t="s">
        <v>327</v>
      </c>
      <c r="C19" s="178" t="s">
        <v>339</v>
      </c>
      <c r="D19" s="169">
        <v>1</v>
      </c>
      <c r="E19" s="170">
        <v>0.05</v>
      </c>
      <c r="F19" s="348"/>
      <c r="G19" s="349"/>
      <c r="H19" s="349"/>
      <c r="I19" s="350"/>
      <c r="J19" s="189" t="str">
        <f t="shared" ref="J19:J22" si="2">+C19</f>
        <v>Guía de innovación
Formato lecciones aprendidas
Formato 036 - Entrega puesto de Trabajo  alineado</v>
      </c>
      <c r="K19" s="188"/>
      <c r="L19" s="197">
        <f t="shared" si="1"/>
        <v>0.05</v>
      </c>
      <c r="M19" s="159"/>
    </row>
    <row r="20" spans="1:13" s="157" customFormat="1" ht="54.75" customHeight="1" x14ac:dyDescent="0.2">
      <c r="A20" s="158"/>
      <c r="B20" s="183" t="s">
        <v>323</v>
      </c>
      <c r="C20" s="178" t="s">
        <v>336</v>
      </c>
      <c r="D20" s="169">
        <v>1</v>
      </c>
      <c r="E20" s="170">
        <v>0.05</v>
      </c>
      <c r="F20" s="348"/>
      <c r="G20" s="349"/>
      <c r="H20" s="349"/>
      <c r="I20" s="350"/>
      <c r="J20" s="189" t="str">
        <f t="shared" si="2"/>
        <v>Inventario de aplicaciones actualizado
Identificación características del repositorio de conocimiento</v>
      </c>
      <c r="K20" s="188"/>
      <c r="L20" s="197">
        <f t="shared" si="1"/>
        <v>0.05</v>
      </c>
      <c r="M20" s="159"/>
    </row>
    <row r="21" spans="1:13" s="157" customFormat="1" ht="57.75" customHeight="1" x14ac:dyDescent="0.2">
      <c r="A21" s="158"/>
      <c r="B21" s="183" t="s">
        <v>324</v>
      </c>
      <c r="C21" s="178" t="s">
        <v>329</v>
      </c>
      <c r="D21" s="169">
        <v>1</v>
      </c>
      <c r="E21" s="170">
        <v>0.02</v>
      </c>
      <c r="F21" s="348"/>
      <c r="G21" s="349"/>
      <c r="H21" s="349"/>
      <c r="I21" s="350"/>
      <c r="J21" s="189" t="str">
        <f t="shared" si="2"/>
        <v>Identificación de las habilidades y competencias que debe poseer el talento humano en materia de analítica institucional.</v>
      </c>
      <c r="K21" s="188"/>
      <c r="L21" s="197">
        <f t="shared" si="1"/>
        <v>0.02</v>
      </c>
      <c r="M21" s="159"/>
    </row>
    <row r="22" spans="1:13" s="157" customFormat="1" ht="26.25" customHeight="1" x14ac:dyDescent="0.2">
      <c r="A22" s="158"/>
      <c r="B22" s="182" t="s">
        <v>325</v>
      </c>
      <c r="C22" s="175" t="s">
        <v>328</v>
      </c>
      <c r="D22" s="169">
        <v>1</v>
      </c>
      <c r="E22" s="170">
        <v>0.05</v>
      </c>
      <c r="F22" s="348"/>
      <c r="G22" s="349"/>
      <c r="H22" s="349"/>
      <c r="I22" s="350"/>
      <c r="J22" s="189" t="str">
        <f t="shared" si="2"/>
        <v>Inventario de alianzas y convenios</v>
      </c>
      <c r="K22" s="186"/>
      <c r="L22" s="197">
        <f t="shared" si="1"/>
        <v>0.05</v>
      </c>
      <c r="M22" s="159"/>
    </row>
    <row r="23" spans="1:13" s="157" customFormat="1" ht="78" customHeight="1" x14ac:dyDescent="0.2">
      <c r="A23" s="158"/>
      <c r="B23" s="168" t="s">
        <v>294</v>
      </c>
      <c r="C23" s="162" t="s">
        <v>330</v>
      </c>
      <c r="D23" s="169">
        <v>1</v>
      </c>
      <c r="E23" s="164">
        <v>0.1</v>
      </c>
      <c r="F23" s="163" t="s">
        <v>285</v>
      </c>
      <c r="G23" s="165">
        <v>44543</v>
      </c>
      <c r="H23" s="165">
        <v>44547</v>
      </c>
      <c r="I23" s="161">
        <f>(H23-G23)/7</f>
        <v>0.5714285714285714</v>
      </c>
      <c r="J23" s="166"/>
      <c r="K23" s="167"/>
      <c r="L23" s="197">
        <f t="shared" si="1"/>
        <v>0.1</v>
      </c>
      <c r="M23" s="159"/>
    </row>
    <row r="24" spans="1:13" ht="27.75" customHeight="1" x14ac:dyDescent="0.2">
      <c r="E24" s="160">
        <f>SUM(E10:E23)</f>
        <v>1.0000000000000002</v>
      </c>
      <c r="L24" s="199">
        <f>SUM(L10:L23)</f>
        <v>1.0000000000000002</v>
      </c>
      <c r="M24" s="200" t="s">
        <v>337</v>
      </c>
    </row>
    <row r="25" spans="1:13" ht="27.75" customHeight="1" x14ac:dyDescent="0.2">
      <c r="L25" s="201">
        <f>+E24-L24</f>
        <v>0</v>
      </c>
      <c r="M25" s="200" t="s">
        <v>338</v>
      </c>
    </row>
  </sheetData>
  <mergeCells count="18">
    <mergeCell ref="B7:C7"/>
    <mergeCell ref="D7:L7"/>
    <mergeCell ref="A10:A13"/>
    <mergeCell ref="M10:M13"/>
    <mergeCell ref="F14:F22"/>
    <mergeCell ref="G14:G22"/>
    <mergeCell ref="H14:H22"/>
    <mergeCell ref="I14:I22"/>
    <mergeCell ref="B15:B17"/>
    <mergeCell ref="B2:B5"/>
    <mergeCell ref="C2:J2"/>
    <mergeCell ref="K2:L2"/>
    <mergeCell ref="C3:J3"/>
    <mergeCell ref="K3:L3"/>
    <mergeCell ref="C4:J4"/>
    <mergeCell ref="K4:L4"/>
    <mergeCell ref="C5:J5"/>
    <mergeCell ref="K5:L5"/>
  </mergeCells>
  <dataValidations count="1">
    <dataValidation type="whole" allowBlank="1" showInputMessage="1" showErrorMessage="1" sqref="F8:K8 F24:K65455">
      <formula1>1</formula1>
      <formula2>5</formula2>
    </dataValidation>
  </dataValidations>
  <pageMargins left="0.7" right="0.7" top="0.75" bottom="0.75" header="0.3" footer="0.3"/>
  <pageSetup scale="2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6"/>
  <sheetViews>
    <sheetView showGridLines="0" zoomScale="90" zoomScaleNormal="90" workbookViewId="0">
      <selection activeCell="J18" sqref="J18"/>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357"/>
      <c r="C2" s="358"/>
      <c r="D2" s="354" t="s">
        <v>118</v>
      </c>
      <c r="E2" s="313"/>
      <c r="F2" s="313"/>
      <c r="G2" s="313"/>
      <c r="H2" s="313"/>
      <c r="I2" s="313"/>
      <c r="J2" s="313"/>
      <c r="K2" s="64"/>
      <c r="L2" s="64"/>
      <c r="M2" s="328" t="str">
        <f>Proyecto!K2</f>
        <v>Código: GC-F-015</v>
      </c>
      <c r="N2" s="307"/>
      <c r="O2" s="307"/>
      <c r="P2" s="308"/>
      <c r="R2" s="11"/>
      <c r="S2" s="11"/>
      <c r="T2" s="11" t="s">
        <v>126</v>
      </c>
      <c r="U2" s="12"/>
      <c r="AE2" s="13"/>
    </row>
    <row r="3" spans="2:31" s="3" customFormat="1" ht="23.25" customHeight="1" x14ac:dyDescent="0.2">
      <c r="B3" s="359"/>
      <c r="C3" s="360"/>
      <c r="D3" s="355" t="s">
        <v>139</v>
      </c>
      <c r="E3" s="270"/>
      <c r="F3" s="270"/>
      <c r="G3" s="270"/>
      <c r="H3" s="270"/>
      <c r="I3" s="270"/>
      <c r="J3" s="270"/>
      <c r="K3" s="63"/>
      <c r="L3" s="63"/>
      <c r="M3" s="329" t="str">
        <f>Proyecto!K3</f>
        <v>Fecha: 17 de septiembre de 2014</v>
      </c>
      <c r="N3" s="269"/>
      <c r="O3" s="269"/>
      <c r="P3" s="309"/>
      <c r="R3" s="11"/>
      <c r="S3" s="11"/>
      <c r="T3" s="11" t="s">
        <v>127</v>
      </c>
      <c r="U3" s="12"/>
      <c r="AE3" s="13"/>
    </row>
    <row r="4" spans="2:31" s="3" customFormat="1" ht="24" customHeight="1" x14ac:dyDescent="0.2">
      <c r="B4" s="359"/>
      <c r="C4" s="360"/>
      <c r="D4" s="355" t="s">
        <v>140</v>
      </c>
      <c r="E4" s="270"/>
      <c r="F4" s="270"/>
      <c r="G4" s="270"/>
      <c r="H4" s="270"/>
      <c r="I4" s="270"/>
      <c r="J4" s="270"/>
      <c r="K4" s="63"/>
      <c r="L4" s="63"/>
      <c r="M4" s="329" t="str">
        <f>Proyecto!K4</f>
        <v>Versión 001</v>
      </c>
      <c r="N4" s="269"/>
      <c r="O4" s="269"/>
      <c r="P4" s="309"/>
      <c r="R4" s="11"/>
      <c r="T4" s="11" t="s">
        <v>128</v>
      </c>
      <c r="U4" s="12"/>
      <c r="AE4" s="13"/>
    </row>
    <row r="5" spans="2:31" s="3" customFormat="1" ht="22.5" customHeight="1" thickBot="1" x14ac:dyDescent="0.25">
      <c r="B5" s="361"/>
      <c r="C5" s="362"/>
      <c r="D5" s="356" t="s">
        <v>119</v>
      </c>
      <c r="E5" s="318"/>
      <c r="F5" s="318"/>
      <c r="G5" s="318"/>
      <c r="H5" s="318"/>
      <c r="I5" s="318"/>
      <c r="J5" s="318"/>
      <c r="K5" s="65"/>
      <c r="L5" s="65"/>
      <c r="M5" s="330" t="s">
        <v>120</v>
      </c>
      <c r="N5" s="310"/>
      <c r="O5" s="310"/>
      <c r="P5" s="311"/>
      <c r="R5" s="11"/>
      <c r="T5" s="11" t="s">
        <v>129</v>
      </c>
      <c r="U5" s="11"/>
      <c r="AE5" s="13"/>
    </row>
    <row r="6" spans="2:31" ht="5.25" customHeight="1" x14ac:dyDescent="0.2">
      <c r="B6" s="5"/>
      <c r="C6" s="5"/>
      <c r="D6" s="5"/>
      <c r="E6" s="5"/>
      <c r="F6" s="5"/>
      <c r="G6" s="5"/>
      <c r="H6" s="5"/>
      <c r="I6" s="5"/>
      <c r="J6" s="5"/>
      <c r="K6" s="5"/>
      <c r="L6" s="5"/>
      <c r="M6" s="5"/>
      <c r="N6" s="5"/>
      <c r="O6" s="5"/>
      <c r="P6" s="5"/>
      <c r="T6" s="7"/>
    </row>
    <row r="7" spans="2:31" ht="29.25" customHeight="1" x14ac:dyDescent="0.2">
      <c r="B7" s="204" t="s">
        <v>0</v>
      </c>
      <c r="C7" s="204"/>
      <c r="D7" s="240" t="str">
        <f>Proyecto!$E$7</f>
        <v xml:space="preserve">Implementación del Programa de Gestión del Cambio, Gestión del Conocimiento e Innovación
</v>
      </c>
      <c r="E7" s="240"/>
      <c r="F7" s="240"/>
      <c r="G7" s="240"/>
      <c r="H7" s="240"/>
      <c r="I7" s="240"/>
      <c r="J7" s="240"/>
      <c r="K7" s="240"/>
      <c r="L7" s="240"/>
      <c r="M7" s="240"/>
      <c r="N7" s="240"/>
      <c r="O7" s="240"/>
      <c r="P7" s="240"/>
      <c r="AE7" s="1"/>
    </row>
    <row r="8" spans="2:31" ht="6.75" customHeight="1" x14ac:dyDescent="0.2">
      <c r="B8" s="8"/>
      <c r="C8" s="8"/>
      <c r="D8" s="9"/>
      <c r="E8" s="9"/>
      <c r="F8" s="9"/>
      <c r="G8" s="9"/>
      <c r="H8" s="9"/>
      <c r="I8" s="9"/>
      <c r="J8" s="9"/>
      <c r="K8" s="9"/>
      <c r="L8" s="9"/>
      <c r="M8" s="9"/>
      <c r="N8" s="9"/>
      <c r="O8" s="9"/>
      <c r="P8" s="9"/>
      <c r="AE8" s="1"/>
    </row>
    <row r="10" spans="2:31" ht="21.95" customHeight="1" x14ac:dyDescent="0.2">
      <c r="B10" s="253" t="s">
        <v>21</v>
      </c>
      <c r="C10" s="253"/>
      <c r="D10" s="253"/>
      <c r="E10" s="253"/>
      <c r="F10" s="253"/>
      <c r="G10" s="253"/>
      <c r="H10" s="253"/>
      <c r="I10" s="253"/>
      <c r="J10" s="253"/>
      <c r="K10" s="253"/>
      <c r="L10" s="253"/>
      <c r="M10" s="253"/>
      <c r="N10" s="253"/>
      <c r="O10" s="253"/>
      <c r="P10" s="253"/>
    </row>
    <row r="11" spans="2:31" ht="21.95" customHeight="1" x14ac:dyDescent="0.2">
      <c r="B11" s="251" t="s">
        <v>122</v>
      </c>
      <c r="C11" s="251"/>
      <c r="D11" s="251"/>
      <c r="E11" s="251"/>
      <c r="F11" s="70" t="s">
        <v>123</v>
      </c>
      <c r="G11" s="251" t="s">
        <v>124</v>
      </c>
      <c r="H11" s="251"/>
      <c r="I11" s="251"/>
      <c r="J11" s="251"/>
      <c r="K11" s="71"/>
      <c r="L11" s="71"/>
      <c r="M11" s="251" t="s">
        <v>125</v>
      </c>
      <c r="N11" s="251"/>
      <c r="O11" s="251"/>
      <c r="P11" s="251"/>
    </row>
    <row r="12" spans="2:31" ht="49.5" customHeight="1" x14ac:dyDescent="0.2">
      <c r="B12" s="363" t="s">
        <v>145</v>
      </c>
      <c r="C12" s="363"/>
      <c r="D12" s="363"/>
      <c r="E12" s="363"/>
      <c r="F12" s="85" t="s">
        <v>128</v>
      </c>
      <c r="G12" s="363" t="s">
        <v>173</v>
      </c>
      <c r="H12" s="363"/>
      <c r="I12" s="363"/>
      <c r="J12" s="363"/>
      <c r="K12" s="86"/>
      <c r="L12" s="86"/>
      <c r="M12" s="364" t="s">
        <v>291</v>
      </c>
      <c r="N12" s="364"/>
      <c r="O12" s="364"/>
      <c r="P12" s="364"/>
    </row>
    <row r="13" spans="2:31" ht="58.5" customHeight="1" x14ac:dyDescent="0.2">
      <c r="B13" s="363" t="s">
        <v>149</v>
      </c>
      <c r="C13" s="363"/>
      <c r="D13" s="363"/>
      <c r="E13" s="363"/>
      <c r="F13" s="85" t="s">
        <v>127</v>
      </c>
      <c r="G13" s="363" t="s">
        <v>148</v>
      </c>
      <c r="H13" s="363"/>
      <c r="I13" s="363"/>
      <c r="J13" s="363"/>
      <c r="K13" s="86"/>
      <c r="L13" s="86"/>
      <c r="M13" s="364" t="s">
        <v>291</v>
      </c>
      <c r="N13" s="364"/>
      <c r="O13" s="364"/>
      <c r="P13" s="364"/>
    </row>
    <row r="15" spans="2:31" ht="21.95" customHeight="1" x14ac:dyDescent="0.2">
      <c r="B15" s="253" t="s">
        <v>22</v>
      </c>
      <c r="C15" s="253"/>
      <c r="D15" s="253"/>
      <c r="E15" s="253"/>
      <c r="F15" s="253"/>
      <c r="G15" s="253"/>
      <c r="H15" s="253"/>
      <c r="I15" s="253"/>
      <c r="J15" s="253"/>
      <c r="K15" s="253"/>
      <c r="L15" s="253"/>
      <c r="M15" s="253"/>
      <c r="N15" s="253"/>
      <c r="O15" s="253"/>
      <c r="P15" s="253"/>
    </row>
    <row r="16" spans="2:31" ht="21.95" customHeight="1" x14ac:dyDescent="0.2">
      <c r="B16" s="236" t="s">
        <v>205</v>
      </c>
      <c r="C16" s="236"/>
      <c r="D16" s="236"/>
      <c r="E16" s="236"/>
      <c r="F16" s="236"/>
      <c r="G16" s="236"/>
      <c r="H16" s="236"/>
      <c r="I16" s="236"/>
      <c r="J16" s="236"/>
      <c r="K16" s="236"/>
      <c r="L16" s="236"/>
      <c r="M16" s="236"/>
      <c r="N16" s="236"/>
      <c r="O16" s="236"/>
      <c r="P16" s="236"/>
    </row>
  </sheetData>
  <mergeCells count="23">
    <mergeCell ref="B15:P15"/>
    <mergeCell ref="B16:P16"/>
    <mergeCell ref="B7:C7"/>
    <mergeCell ref="D7:P7"/>
    <mergeCell ref="B11:E11"/>
    <mergeCell ref="G11:J11"/>
    <mergeCell ref="M11:P11"/>
    <mergeCell ref="B12:E12"/>
    <mergeCell ref="G12:J12"/>
    <mergeCell ref="M12:P12"/>
    <mergeCell ref="B13:E13"/>
    <mergeCell ref="G13:J13"/>
    <mergeCell ref="M13:P13"/>
    <mergeCell ref="D2:J2"/>
    <mergeCell ref="D3:J3"/>
    <mergeCell ref="D4:J4"/>
    <mergeCell ref="D5:J5"/>
    <mergeCell ref="B10:P10"/>
    <mergeCell ref="B2:C5"/>
    <mergeCell ref="M2:P2"/>
    <mergeCell ref="M3:P3"/>
    <mergeCell ref="M4:P4"/>
    <mergeCell ref="M5:P5"/>
  </mergeCells>
  <conditionalFormatting sqref="F12:F13">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7:P65503 O9:P9 O14:P14 G14:M14 G17:M65503 G9:M9 W9:AC65503 Q9:U65503">
      <formula1>1</formula1>
      <formula2>5</formula2>
    </dataValidation>
    <dataValidation type="list" allowBlank="1" showInputMessage="1" showErrorMessage="1" sqref="F12:F13">
      <formula1>$T$2:$T$5</formula1>
    </dataValidation>
  </dataValidations>
  <pageMargins left="0.39370078740157483" right="0.39370078740157483" top="0.74803149606299213" bottom="0.74803149606299213" header="0.31496062992125984" footer="0.31496062992125984"/>
  <pageSetup scale="68"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M15" sqref="M15"/>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18" t="s">
        <v>101</v>
      </c>
      <c r="C4" s="18" t="s">
        <v>55</v>
      </c>
      <c r="E4" s="18" t="s">
        <v>56</v>
      </c>
      <c r="G4" s="18" t="s">
        <v>57</v>
      </c>
      <c r="I4" s="18" t="s">
        <v>61</v>
      </c>
      <c r="K4" s="18" t="s">
        <v>62</v>
      </c>
      <c r="M4" s="18"/>
      <c r="O4" s="18" t="s">
        <v>93</v>
      </c>
      <c r="Q4" s="18" t="s">
        <v>104</v>
      </c>
    </row>
    <row r="5" spans="1:17" x14ac:dyDescent="0.2">
      <c r="A5" t="s">
        <v>102</v>
      </c>
      <c r="C5" s="17" t="s">
        <v>50</v>
      </c>
      <c r="E5" s="17" t="s">
        <v>51</v>
      </c>
      <c r="G5" s="17" t="s">
        <v>58</v>
      </c>
      <c r="I5" s="17" t="s">
        <v>90</v>
      </c>
      <c r="K5" s="17" t="s">
        <v>63</v>
      </c>
      <c r="M5" t="s">
        <v>82</v>
      </c>
      <c r="O5" s="17" t="s">
        <v>94</v>
      </c>
      <c r="Q5" t="s">
        <v>107</v>
      </c>
    </row>
    <row r="6" spans="1:17" x14ac:dyDescent="0.2">
      <c r="A6" t="s">
        <v>103</v>
      </c>
      <c r="C6" s="17" t="s">
        <v>53</v>
      </c>
      <c r="E6" s="17" t="s">
        <v>54</v>
      </c>
      <c r="G6" s="17" t="s">
        <v>59</v>
      </c>
      <c r="I6" s="17" t="s">
        <v>91</v>
      </c>
      <c r="K6" s="17" t="s">
        <v>64</v>
      </c>
      <c r="M6" t="s">
        <v>89</v>
      </c>
      <c r="O6" s="17" t="s">
        <v>95</v>
      </c>
      <c r="Q6" t="s">
        <v>108</v>
      </c>
    </row>
    <row r="7" spans="1:17" x14ac:dyDescent="0.2">
      <c r="C7" s="17" t="s">
        <v>52</v>
      </c>
      <c r="G7" s="17" t="s">
        <v>60</v>
      </c>
      <c r="K7" s="20" t="s">
        <v>65</v>
      </c>
      <c r="M7" t="s">
        <v>131</v>
      </c>
      <c r="O7" s="20" t="s">
        <v>96</v>
      </c>
      <c r="Q7" t="s">
        <v>109</v>
      </c>
    </row>
    <row r="8" spans="1:17" x14ac:dyDescent="0.2">
      <c r="G8" s="20" t="s">
        <v>130</v>
      </c>
      <c r="O8" s="20" t="s">
        <v>97</v>
      </c>
      <c r="Q8" t="s">
        <v>110</v>
      </c>
    </row>
    <row r="9" spans="1:17" x14ac:dyDescent="0.2">
      <c r="O9" s="20" t="s">
        <v>98</v>
      </c>
      <c r="Q9" t="s">
        <v>111</v>
      </c>
    </row>
    <row r="10" spans="1:17" x14ac:dyDescent="0.2">
      <c r="O10" s="20" t="s">
        <v>99</v>
      </c>
      <c r="Q10" t="s">
        <v>112</v>
      </c>
    </row>
    <row r="11" spans="1:17" x14ac:dyDescent="0.2">
      <c r="O11" s="20" t="s">
        <v>73</v>
      </c>
      <c r="Q11" t="s">
        <v>113</v>
      </c>
    </row>
    <row r="12" spans="1:17" x14ac:dyDescent="0.2">
      <c r="Q12" t="s">
        <v>114</v>
      </c>
    </row>
    <row r="14" spans="1:17" x14ac:dyDescent="0.2">
      <c r="Q14" s="18" t="s">
        <v>115</v>
      </c>
    </row>
    <row r="15" spans="1:17" x14ac:dyDescent="0.2">
      <c r="Q15" t="s">
        <v>107</v>
      </c>
    </row>
    <row r="16" spans="1:17" x14ac:dyDescent="0.2">
      <c r="Q16" t="s">
        <v>108</v>
      </c>
    </row>
    <row r="17" spans="17:17" x14ac:dyDescent="0.2">
      <c r="Q17" t="s">
        <v>109</v>
      </c>
    </row>
    <row r="18" spans="17:17" x14ac:dyDescent="0.2">
      <c r="Q18" t="s">
        <v>110</v>
      </c>
    </row>
    <row r="19" spans="17:17" x14ac:dyDescent="0.2">
      <c r="Q19" t="s">
        <v>111</v>
      </c>
    </row>
    <row r="20" spans="17:17" x14ac:dyDescent="0.2">
      <c r="Q20" t="s">
        <v>112</v>
      </c>
    </row>
    <row r="21" spans="17:17" x14ac:dyDescent="0.2">
      <c r="Q21" t="s">
        <v>113</v>
      </c>
    </row>
    <row r="22" spans="17:17" x14ac:dyDescent="0.2">
      <c r="Q22" t="s">
        <v>114</v>
      </c>
    </row>
    <row r="23" spans="17:17" x14ac:dyDescent="0.2">
      <c r="Q23" s="17" t="s">
        <v>116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41"/>
  <sheetViews>
    <sheetView showGridLines="0" topLeftCell="A16" zoomScale="90" zoomScaleNormal="90" workbookViewId="0">
      <selection activeCell="K4" sqref="K4:L4"/>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1.7109375" style="1" customWidth="1"/>
    <col min="15" max="15" width="2.5703125" style="1" customWidth="1"/>
    <col min="16" max="16" width="16.1406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217"/>
      <c r="C2" s="218"/>
      <c r="D2" s="219" t="s">
        <v>118</v>
      </c>
      <c r="E2" s="220"/>
      <c r="F2" s="220"/>
      <c r="G2" s="220"/>
      <c r="H2" s="220"/>
      <c r="I2" s="220"/>
      <c r="J2" s="221"/>
      <c r="K2" s="207" t="s">
        <v>137</v>
      </c>
      <c r="L2" s="246"/>
      <c r="M2" s="207" t="str">
        <f>Proyecto!K2</f>
        <v>Código: GC-F-015</v>
      </c>
      <c r="N2" s="230"/>
      <c r="O2" s="230"/>
      <c r="P2" s="208"/>
      <c r="R2" s="11"/>
      <c r="S2" s="11"/>
      <c r="T2" s="11"/>
      <c r="U2" s="12"/>
      <c r="AE2" s="13"/>
    </row>
    <row r="3" spans="2:31" s="3" customFormat="1" ht="23.25" customHeight="1" x14ac:dyDescent="0.2">
      <c r="B3" s="213"/>
      <c r="C3" s="214"/>
      <c r="D3" s="222" t="s">
        <v>139</v>
      </c>
      <c r="E3" s="223"/>
      <c r="F3" s="223"/>
      <c r="G3" s="223"/>
      <c r="H3" s="223"/>
      <c r="I3" s="223"/>
      <c r="J3" s="224"/>
      <c r="K3" s="209" t="s">
        <v>121</v>
      </c>
      <c r="L3" s="247"/>
      <c r="M3" s="233" t="str">
        <f>Proyecto!K3</f>
        <v>Fecha: 17 de septiembre de 2014</v>
      </c>
      <c r="N3" s="234"/>
      <c r="O3" s="234"/>
      <c r="P3" s="235"/>
      <c r="R3" s="11"/>
      <c r="S3" s="11"/>
      <c r="T3" s="11"/>
      <c r="U3" s="12"/>
      <c r="AE3" s="13"/>
    </row>
    <row r="4" spans="2:31" s="3" customFormat="1" ht="24" customHeight="1" x14ac:dyDescent="0.2">
      <c r="B4" s="213"/>
      <c r="C4" s="214"/>
      <c r="D4" s="222" t="s">
        <v>140</v>
      </c>
      <c r="E4" s="223"/>
      <c r="F4" s="223"/>
      <c r="G4" s="223"/>
      <c r="H4" s="223"/>
      <c r="I4" s="223"/>
      <c r="J4" s="224"/>
      <c r="K4" s="209" t="s">
        <v>138</v>
      </c>
      <c r="L4" s="247"/>
      <c r="M4" s="209" t="str">
        <f>Proyecto!K4</f>
        <v>Versión 001</v>
      </c>
      <c r="N4" s="236"/>
      <c r="O4" s="236"/>
      <c r="P4" s="210"/>
      <c r="R4" s="11"/>
      <c r="U4" s="12"/>
      <c r="AE4" s="13"/>
    </row>
    <row r="5" spans="2:31" s="3" customFormat="1" ht="22.5" customHeight="1" thickBot="1" x14ac:dyDescent="0.25">
      <c r="B5" s="215"/>
      <c r="C5" s="216"/>
      <c r="D5" s="225" t="s">
        <v>119</v>
      </c>
      <c r="E5" s="226"/>
      <c r="F5" s="226"/>
      <c r="G5" s="226"/>
      <c r="H5" s="226"/>
      <c r="I5" s="226"/>
      <c r="J5" s="227"/>
      <c r="K5" s="211" t="s">
        <v>120</v>
      </c>
      <c r="L5" s="245"/>
      <c r="M5" s="237" t="s">
        <v>120</v>
      </c>
      <c r="N5" s="238"/>
      <c r="O5" s="238"/>
      <c r="P5" s="239"/>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204" t="s">
        <v>0</v>
      </c>
      <c r="C7" s="204"/>
      <c r="D7" s="240" t="str">
        <f>Proyecto!$E$7</f>
        <v xml:space="preserve">Implementación del Programa de Gestión del Cambio, Gestión del Conocimiento e Innovación
</v>
      </c>
      <c r="E7" s="240"/>
      <c r="F7" s="240"/>
      <c r="G7" s="240"/>
      <c r="H7" s="240"/>
      <c r="I7" s="240"/>
      <c r="J7" s="240"/>
      <c r="K7" s="240"/>
      <c r="L7" s="240"/>
      <c r="M7" s="240"/>
      <c r="N7" s="240"/>
      <c r="O7" s="240"/>
      <c r="P7" s="240"/>
      <c r="AE7" s="1"/>
    </row>
    <row r="8" spans="2:31" ht="6.75" customHeight="1" x14ac:dyDescent="0.2">
      <c r="B8" s="8"/>
      <c r="C8" s="8"/>
      <c r="D8" s="78"/>
      <c r="E8" s="78"/>
      <c r="F8" s="78"/>
      <c r="G8" s="78"/>
      <c r="H8" s="78"/>
      <c r="I8" s="78"/>
      <c r="J8" s="78"/>
      <c r="K8" s="78"/>
      <c r="L8" s="78"/>
      <c r="M8" s="78"/>
      <c r="N8" s="78"/>
      <c r="O8" s="78"/>
      <c r="P8" s="78"/>
      <c r="AE8" s="1"/>
    </row>
    <row r="9" spans="2:31" ht="39.75" customHeight="1" x14ac:dyDescent="0.2">
      <c r="B9" s="231" t="s">
        <v>23</v>
      </c>
      <c r="C9" s="232"/>
      <c r="D9" s="242" t="s">
        <v>176</v>
      </c>
      <c r="E9" s="243"/>
      <c r="F9" s="243"/>
      <c r="G9" s="243"/>
      <c r="H9" s="243"/>
      <c r="I9" s="243"/>
      <c r="J9" s="243"/>
      <c r="K9" s="243"/>
      <c r="L9" s="243"/>
      <c r="M9" s="243"/>
      <c r="N9" s="243"/>
      <c r="O9" s="243"/>
      <c r="P9" s="244"/>
      <c r="AE9" s="1"/>
    </row>
    <row r="10" spans="2:31" customFormat="1" ht="7.5" customHeight="1" x14ac:dyDescent="0.2">
      <c r="D10" s="79"/>
      <c r="E10" s="79"/>
      <c r="F10" s="79"/>
      <c r="G10" s="79"/>
      <c r="H10" s="79"/>
      <c r="I10" s="79"/>
      <c r="J10" s="79"/>
      <c r="K10" s="79"/>
      <c r="L10" s="79"/>
      <c r="M10" s="79"/>
      <c r="N10" s="79"/>
      <c r="O10" s="79"/>
      <c r="P10" s="79"/>
    </row>
    <row r="11" spans="2:31" ht="39.75" customHeight="1" x14ac:dyDescent="0.2">
      <c r="B11" s="231" t="s">
        <v>24</v>
      </c>
      <c r="C11" s="232"/>
      <c r="D11" s="241" t="s">
        <v>241</v>
      </c>
      <c r="E11" s="241"/>
      <c r="F11" s="241"/>
      <c r="G11" s="241"/>
      <c r="H11" s="241"/>
      <c r="I11" s="241"/>
      <c r="J11" s="241"/>
      <c r="K11" s="241"/>
      <c r="L11" s="241"/>
      <c r="M11" s="241"/>
      <c r="N11" s="241"/>
      <c r="O11" s="241"/>
      <c r="P11" s="241"/>
      <c r="AE11" s="1"/>
    </row>
    <row r="12" spans="2:31" s="3" customFormat="1" ht="5.25" customHeight="1" x14ac:dyDescent="0.2">
      <c r="B12" s="10"/>
      <c r="C12" s="10"/>
      <c r="D12" s="4"/>
      <c r="E12" s="4"/>
      <c r="F12" s="4"/>
      <c r="G12" s="4"/>
      <c r="H12" s="4"/>
      <c r="I12" s="4"/>
      <c r="J12" s="4"/>
      <c r="K12" s="4"/>
      <c r="L12" s="4"/>
      <c r="M12" s="4"/>
      <c r="N12" s="4"/>
      <c r="O12" s="4"/>
      <c r="P12" s="4"/>
      <c r="R12" s="11"/>
      <c r="U12" s="11"/>
    </row>
    <row r="13" spans="2:31" ht="15.75" customHeight="1" x14ac:dyDescent="0.2">
      <c r="B13" s="249" t="s">
        <v>100</v>
      </c>
      <c r="C13" s="249"/>
      <c r="D13" s="28" t="s">
        <v>1</v>
      </c>
      <c r="E13" s="228" t="s">
        <v>269</v>
      </c>
      <c r="F13" s="229"/>
      <c r="G13" s="229"/>
      <c r="H13" s="229"/>
      <c r="I13" s="229"/>
      <c r="J13" s="229"/>
      <c r="K13" s="229"/>
      <c r="L13" s="229"/>
      <c r="M13" s="229"/>
      <c r="N13" s="229"/>
      <c r="O13" s="229"/>
      <c r="P13" s="229"/>
      <c r="V13" s="248"/>
      <c r="W13" s="248"/>
      <c r="X13" s="248"/>
      <c r="AE13" s="1"/>
    </row>
    <row r="14" spans="2:31" s="3" customFormat="1" ht="54" customHeight="1" x14ac:dyDescent="0.2">
      <c r="B14" s="250"/>
      <c r="C14" s="250"/>
      <c r="D14" s="29" t="s">
        <v>150</v>
      </c>
      <c r="E14" s="229"/>
      <c r="F14" s="229"/>
      <c r="G14" s="229"/>
      <c r="H14" s="229"/>
      <c r="I14" s="229"/>
      <c r="J14" s="229"/>
      <c r="K14" s="229"/>
      <c r="L14" s="229"/>
      <c r="M14" s="229"/>
      <c r="N14" s="229"/>
      <c r="O14" s="229"/>
      <c r="P14" s="229"/>
      <c r="R14" s="11"/>
      <c r="U14" s="11"/>
      <c r="V14" s="248"/>
      <c r="W14" s="248"/>
      <c r="X14" s="248"/>
    </row>
    <row r="15" spans="2:31" s="3" customFormat="1" ht="5.25" customHeight="1" x14ac:dyDescent="0.2">
      <c r="B15" s="10"/>
      <c r="C15" s="10"/>
      <c r="D15" s="30"/>
      <c r="E15" s="87"/>
      <c r="F15" s="87"/>
      <c r="G15" s="87"/>
      <c r="H15" s="87"/>
      <c r="I15" s="87"/>
      <c r="J15" s="87"/>
      <c r="K15" s="87"/>
      <c r="L15" s="87"/>
      <c r="M15" s="87"/>
      <c r="N15" s="87"/>
      <c r="O15" s="87"/>
      <c r="P15" s="87"/>
      <c r="R15" s="11"/>
      <c r="U15" s="11"/>
      <c r="V15" s="248"/>
      <c r="W15" s="248"/>
      <c r="X15" s="248"/>
    </row>
    <row r="16" spans="2:31" ht="12.75" customHeight="1" x14ac:dyDescent="0.2">
      <c r="B16" s="249" t="s">
        <v>100</v>
      </c>
      <c r="C16" s="249"/>
      <c r="D16" s="31" t="s">
        <v>1</v>
      </c>
      <c r="E16" s="228" t="s">
        <v>295</v>
      </c>
      <c r="F16" s="228"/>
      <c r="G16" s="228"/>
      <c r="H16" s="228"/>
      <c r="I16" s="228"/>
      <c r="J16" s="228"/>
      <c r="K16" s="228"/>
      <c r="L16" s="228"/>
      <c r="M16" s="228"/>
      <c r="N16" s="228"/>
      <c r="O16" s="228"/>
      <c r="P16" s="228"/>
      <c r="Q16" s="214" t="s">
        <v>205</v>
      </c>
      <c r="V16" s="248"/>
      <c r="W16" s="248"/>
      <c r="X16" s="248"/>
      <c r="AE16" s="1"/>
    </row>
    <row r="17" spans="2:24" s="3" customFormat="1" ht="126" customHeight="1" x14ac:dyDescent="0.2">
      <c r="B17" s="250"/>
      <c r="C17" s="250"/>
      <c r="D17" s="32" t="s">
        <v>151</v>
      </c>
      <c r="E17" s="228"/>
      <c r="F17" s="228"/>
      <c r="G17" s="228"/>
      <c r="H17" s="228"/>
      <c r="I17" s="228"/>
      <c r="J17" s="228"/>
      <c r="K17" s="228"/>
      <c r="L17" s="228"/>
      <c r="M17" s="228"/>
      <c r="N17" s="228"/>
      <c r="O17" s="228"/>
      <c r="P17" s="228"/>
      <c r="Q17" s="214"/>
      <c r="R17" s="11"/>
      <c r="U17" s="11"/>
      <c r="V17" s="248"/>
      <c r="W17" s="248"/>
      <c r="X17" s="248"/>
    </row>
    <row r="18" spans="2:24" s="3" customFormat="1" ht="5.25" customHeight="1" x14ac:dyDescent="0.2">
      <c r="B18" s="10"/>
      <c r="C18" s="10"/>
      <c r="D18" s="33"/>
      <c r="E18" s="87"/>
      <c r="F18" s="87"/>
      <c r="G18" s="87"/>
      <c r="H18" s="87"/>
      <c r="I18" s="87"/>
      <c r="J18" s="87"/>
      <c r="K18" s="87"/>
      <c r="L18" s="87"/>
      <c r="M18" s="87"/>
      <c r="N18" s="87"/>
      <c r="O18" s="87"/>
      <c r="P18" s="87"/>
      <c r="Q18" s="214"/>
      <c r="R18" s="11"/>
      <c r="U18" s="11"/>
      <c r="V18" s="248"/>
      <c r="W18" s="248"/>
      <c r="X18" s="248"/>
    </row>
    <row r="19" spans="2:24" x14ac:dyDescent="0.2">
      <c r="E19" s="141"/>
      <c r="V19" s="248"/>
      <c r="W19" s="248"/>
      <c r="X19" s="248"/>
    </row>
    <row r="20" spans="2:24" ht="12" hidden="1" customHeight="1" x14ac:dyDescent="0.2">
      <c r="E20" s="141" t="s">
        <v>211</v>
      </c>
      <c r="V20" s="248"/>
      <c r="W20" s="248"/>
      <c r="X20" s="248"/>
    </row>
    <row r="21" spans="2:24" ht="24" hidden="1" x14ac:dyDescent="0.2">
      <c r="E21" s="131" t="s">
        <v>212</v>
      </c>
      <c r="F21" s="131" t="s">
        <v>218</v>
      </c>
      <c r="G21" s="131" t="s">
        <v>221</v>
      </c>
      <c r="H21" s="131" t="s">
        <v>224</v>
      </c>
      <c r="M21" s="131" t="s">
        <v>234</v>
      </c>
      <c r="V21" s="248"/>
      <c r="W21" s="248"/>
      <c r="X21" s="248"/>
    </row>
    <row r="22" spans="2:24" ht="36" hidden="1" x14ac:dyDescent="0.2">
      <c r="E22" s="131" t="s">
        <v>213</v>
      </c>
      <c r="F22" s="131" t="s">
        <v>219</v>
      </c>
      <c r="G22" s="131" t="s">
        <v>222</v>
      </c>
      <c r="H22" s="131" t="s">
        <v>212</v>
      </c>
      <c r="M22" s="131" t="s">
        <v>235</v>
      </c>
      <c r="V22" s="248"/>
      <c r="W22" s="248"/>
      <c r="X22" s="248"/>
    </row>
    <row r="23" spans="2:24" ht="24" hidden="1" x14ac:dyDescent="0.2">
      <c r="E23" s="131" t="s">
        <v>214</v>
      </c>
      <c r="F23" s="131" t="s">
        <v>220</v>
      </c>
      <c r="G23" s="131" t="s">
        <v>223</v>
      </c>
      <c r="H23" s="131" t="s">
        <v>225</v>
      </c>
      <c r="M23" s="131" t="s">
        <v>236</v>
      </c>
      <c r="V23" s="248"/>
      <c r="W23" s="248"/>
      <c r="X23" s="248"/>
    </row>
    <row r="24" spans="2:24" hidden="1" x14ac:dyDescent="0.2">
      <c r="E24" s="131" t="s">
        <v>215</v>
      </c>
      <c r="H24" s="131" t="s">
        <v>226</v>
      </c>
      <c r="V24" s="248"/>
      <c r="W24" s="248"/>
      <c r="X24" s="248"/>
    </row>
    <row r="25" spans="2:24" hidden="1" x14ac:dyDescent="0.2">
      <c r="E25" s="131" t="s">
        <v>216</v>
      </c>
      <c r="H25" s="131" t="s">
        <v>227</v>
      </c>
      <c r="V25" s="248"/>
      <c r="W25" s="248"/>
      <c r="X25" s="248"/>
    </row>
    <row r="26" spans="2:24" hidden="1" x14ac:dyDescent="0.2">
      <c r="E26" s="131" t="s">
        <v>217</v>
      </c>
      <c r="H26" s="131" t="s">
        <v>228</v>
      </c>
      <c r="V26" s="248"/>
      <c r="W26" s="248"/>
      <c r="X26" s="248"/>
    </row>
    <row r="27" spans="2:24" hidden="1" x14ac:dyDescent="0.2">
      <c r="H27" s="131" t="s">
        <v>229</v>
      </c>
      <c r="V27" s="248"/>
      <c r="W27" s="248"/>
      <c r="X27" s="248"/>
    </row>
    <row r="28" spans="2:24" hidden="1" x14ac:dyDescent="0.2">
      <c r="H28" s="131" t="s">
        <v>230</v>
      </c>
      <c r="V28" s="248"/>
      <c r="W28" s="248"/>
      <c r="X28" s="248"/>
    </row>
    <row r="29" spans="2:24" hidden="1" x14ac:dyDescent="0.2">
      <c r="H29" s="131" t="s">
        <v>212</v>
      </c>
    </row>
    <row r="30" spans="2:24" hidden="1" x14ac:dyDescent="0.2">
      <c r="H30" s="131" t="s">
        <v>231</v>
      </c>
    </row>
    <row r="31" spans="2:24" hidden="1" x14ac:dyDescent="0.2">
      <c r="H31" s="131" t="s">
        <v>232</v>
      </c>
    </row>
    <row r="32" spans="2:24" hidden="1" x14ac:dyDescent="0.2">
      <c r="H32" s="131" t="s">
        <v>233</v>
      </c>
    </row>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sheetData>
  <mergeCells count="28">
    <mergeCell ref="V13:X28"/>
    <mergeCell ref="B16:C17"/>
    <mergeCell ref="E16:P17"/>
    <mergeCell ref="B13:C14"/>
    <mergeCell ref="Q16:Q18"/>
    <mergeCell ref="D5:J5"/>
    <mergeCell ref="K5:L5"/>
    <mergeCell ref="K2:L2"/>
    <mergeCell ref="D3:J3"/>
    <mergeCell ref="K3:L3"/>
    <mergeCell ref="D4:J4"/>
    <mergeCell ref="K4:L4"/>
    <mergeCell ref="B5:C5"/>
    <mergeCell ref="B2:C2"/>
    <mergeCell ref="B3:C3"/>
    <mergeCell ref="B4:C4"/>
    <mergeCell ref="E13:P14"/>
    <mergeCell ref="M2:P2"/>
    <mergeCell ref="B7:C7"/>
    <mergeCell ref="B11:C11"/>
    <mergeCell ref="B9:C9"/>
    <mergeCell ref="M3:P3"/>
    <mergeCell ref="M4:P4"/>
    <mergeCell ref="M5:P5"/>
    <mergeCell ref="D7:P7"/>
    <mergeCell ref="D11:P11"/>
    <mergeCell ref="D9:P9"/>
    <mergeCell ref="D2:J2"/>
  </mergeCells>
  <dataValidations count="1">
    <dataValidation type="whole" allowBlank="1" showInputMessage="1" showErrorMessage="1" sqref="O19:U65477 G19:M65477 Y19:AC65477 W29:X65477">
      <formula1>1</formula1>
      <formula2>5</formula2>
    </dataValidation>
  </dataValidations>
  <pageMargins left="0.39370078740157483" right="0.39370078740157483" top="0.74803149606299213" bottom="0.74803149606299213" header="0.31496062992125984" footer="0.31496062992125984"/>
  <pageSetup scale="73"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3"/>
  <sheetViews>
    <sheetView showGridLines="0" topLeftCell="A3" zoomScale="90" zoomScaleNormal="90" workbookViewId="0">
      <selection activeCell="B12" sqref="B12:C12"/>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0.7109375" style="1" customWidth="1"/>
    <col min="11" max="11" width="1" style="1" customWidth="1"/>
    <col min="12" max="12" width="1.5703125" style="1" customWidth="1"/>
    <col min="13" max="13" width="1.7109375" style="16"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3" customFormat="1" ht="26.25" customHeight="1" thickBot="1" x14ac:dyDescent="0.25">
      <c r="B2" s="217"/>
      <c r="C2" s="218"/>
      <c r="D2" s="254" t="s">
        <v>118</v>
      </c>
      <c r="E2" s="255"/>
      <c r="F2" s="255"/>
      <c r="G2" s="255"/>
      <c r="H2" s="256"/>
      <c r="I2" s="43" t="str">
        <f>Proyecto!K2</f>
        <v>Código: GC-F-015</v>
      </c>
      <c r="J2" s="15"/>
      <c r="K2" s="15"/>
      <c r="S2" s="13"/>
    </row>
    <row r="3" spans="2:23" s="3" customFormat="1" ht="23.25" customHeight="1" thickBot="1" x14ac:dyDescent="0.25">
      <c r="B3" s="213"/>
      <c r="C3" s="214"/>
      <c r="D3" s="254" t="s">
        <v>139</v>
      </c>
      <c r="E3" s="255"/>
      <c r="F3" s="255"/>
      <c r="G3" s="255"/>
      <c r="H3" s="256"/>
      <c r="I3" s="44" t="str">
        <f>Proyecto!K3</f>
        <v>Fecha: 17 de septiembre de 2014</v>
      </c>
      <c r="J3" s="15"/>
      <c r="K3" s="15"/>
      <c r="S3" s="13"/>
    </row>
    <row r="4" spans="2:23" s="3" customFormat="1" ht="24" customHeight="1" thickBot="1" x14ac:dyDescent="0.25">
      <c r="B4" s="213"/>
      <c r="C4" s="214"/>
      <c r="D4" s="254" t="s">
        <v>140</v>
      </c>
      <c r="E4" s="255"/>
      <c r="F4" s="255"/>
      <c r="G4" s="255"/>
      <c r="H4" s="256"/>
      <c r="I4" s="44" t="str">
        <f>Proyecto!K4</f>
        <v>Versión 001</v>
      </c>
      <c r="J4" s="15"/>
      <c r="K4" s="15"/>
      <c r="S4" s="13"/>
    </row>
    <row r="5" spans="2:23" s="3" customFormat="1" ht="22.5" customHeight="1" thickBot="1" x14ac:dyDescent="0.25">
      <c r="B5" s="215"/>
      <c r="C5" s="216"/>
      <c r="D5" s="257" t="s">
        <v>119</v>
      </c>
      <c r="E5" s="258"/>
      <c r="F5" s="258"/>
      <c r="G5" s="258"/>
      <c r="H5" s="259"/>
      <c r="I5" s="45" t="s">
        <v>120</v>
      </c>
      <c r="J5" s="15"/>
      <c r="K5" s="15"/>
      <c r="S5" s="13"/>
    </row>
    <row r="6" spans="2:23" ht="5.25" customHeight="1" x14ac:dyDescent="0.2">
      <c r="B6" s="5"/>
      <c r="C6" s="5"/>
      <c r="D6" s="5"/>
      <c r="E6" s="5"/>
      <c r="F6" s="5"/>
      <c r="G6" s="5"/>
      <c r="H6" s="5"/>
      <c r="I6" s="5"/>
    </row>
    <row r="7" spans="2:23" ht="29.25" customHeight="1" x14ac:dyDescent="0.2">
      <c r="B7" s="204" t="s">
        <v>0</v>
      </c>
      <c r="C7" s="204"/>
      <c r="D7" s="260" t="str">
        <f>Proyecto!$E$7</f>
        <v xml:space="preserve">Implementación del Programa de Gestión del Cambio, Gestión del Conocimiento e Innovación
</v>
      </c>
      <c r="E7" s="260"/>
      <c r="F7" s="260"/>
      <c r="G7" s="260"/>
      <c r="H7" s="260"/>
      <c r="I7" s="260"/>
      <c r="W7" s="1"/>
    </row>
    <row r="8" spans="2:23" s="3" customFormat="1" ht="10.5" customHeight="1" x14ac:dyDescent="0.2">
      <c r="B8" s="10"/>
      <c r="C8" s="10"/>
      <c r="D8" s="6"/>
      <c r="E8" s="6"/>
      <c r="F8" s="6"/>
      <c r="G8" s="6"/>
      <c r="H8" s="6"/>
      <c r="I8" s="6"/>
      <c r="M8" s="15"/>
    </row>
    <row r="9" spans="2:23" ht="18.75" customHeight="1" x14ac:dyDescent="0.2">
      <c r="B9" s="253" t="s">
        <v>106</v>
      </c>
      <c r="C9" s="253"/>
      <c r="D9" s="253"/>
      <c r="E9" s="253"/>
      <c r="F9" s="253"/>
      <c r="G9" s="253"/>
      <c r="H9" s="253"/>
      <c r="I9" s="253"/>
      <c r="W9" s="1"/>
    </row>
    <row r="10" spans="2:23" ht="28.5" customHeight="1" x14ac:dyDescent="0.2">
      <c r="B10" s="251" t="s">
        <v>25</v>
      </c>
      <c r="C10" s="251"/>
      <c r="D10" s="252" t="s">
        <v>142</v>
      </c>
      <c r="E10" s="252"/>
      <c r="F10" s="252"/>
      <c r="G10" s="252"/>
      <c r="H10" s="252"/>
      <c r="I10" s="252"/>
      <c r="W10" s="1"/>
    </row>
    <row r="11" spans="2:23" ht="22.5" customHeight="1" x14ac:dyDescent="0.2">
      <c r="B11" s="251" t="s">
        <v>1</v>
      </c>
      <c r="C11" s="251"/>
      <c r="D11" s="251" t="s">
        <v>2</v>
      </c>
      <c r="E11" s="251"/>
      <c r="F11" s="22" t="s">
        <v>3</v>
      </c>
      <c r="G11" s="28" t="s">
        <v>104</v>
      </c>
      <c r="H11" s="28" t="s">
        <v>4</v>
      </c>
      <c r="I11" s="28" t="s">
        <v>105</v>
      </c>
      <c r="W11" s="1"/>
    </row>
    <row r="12" spans="2:23" ht="60.75" customHeight="1" x14ac:dyDescent="0.2">
      <c r="B12" s="252" t="s">
        <v>50</v>
      </c>
      <c r="C12" s="252"/>
      <c r="D12" s="252" t="s">
        <v>153</v>
      </c>
      <c r="E12" s="252"/>
      <c r="F12" s="72">
        <v>1</v>
      </c>
      <c r="G12" s="29" t="s">
        <v>152</v>
      </c>
      <c r="H12" s="29" t="s">
        <v>51</v>
      </c>
      <c r="I12" s="29" t="s">
        <v>249</v>
      </c>
      <c r="W12" s="1"/>
    </row>
    <row r="13" spans="2:23" ht="24.75" customHeight="1" x14ac:dyDescent="0.2">
      <c r="B13" s="251" t="s">
        <v>5</v>
      </c>
      <c r="C13" s="251"/>
      <c r="D13" s="252" t="s">
        <v>296</v>
      </c>
      <c r="E13" s="252"/>
      <c r="F13" s="252"/>
      <c r="G13" s="252"/>
      <c r="H13" s="252"/>
      <c r="I13" s="252"/>
      <c r="W13" s="1"/>
    </row>
  </sheetData>
  <mergeCells count="19">
    <mergeCell ref="B7:C7"/>
    <mergeCell ref="D2:H2"/>
    <mergeCell ref="D3:H3"/>
    <mergeCell ref="D4:H4"/>
    <mergeCell ref="D5:H5"/>
    <mergeCell ref="B2:C2"/>
    <mergeCell ref="B4:C4"/>
    <mergeCell ref="B5:C5"/>
    <mergeCell ref="B3:C3"/>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H14:H65488 O14:U65488 J14:M65488">
      <formula1>1</formula1>
      <formula2>5</formula2>
    </dataValidation>
  </dataValidations>
  <pageMargins left="0.39370078740157483" right="0.39370078740157483" top="0.74803149606299213" bottom="0.74803149606299213" header="0.31496062992125984" footer="0.31496062992125984"/>
  <pageSetup scale="78"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8"/>
  <sheetViews>
    <sheetView showGridLines="0" topLeftCell="A17" zoomScaleNormal="100" workbookViewId="0">
      <selection activeCell="D18" sqref="D18"/>
    </sheetView>
  </sheetViews>
  <sheetFormatPr baseColWidth="10" defaultColWidth="11.42578125" defaultRowHeight="12" x14ac:dyDescent="0.2"/>
  <cols>
    <col min="1" max="1" width="2.42578125" style="1" customWidth="1"/>
    <col min="2" max="2" width="24.7109375" style="1" customWidth="1"/>
    <col min="3" max="3" width="27" style="1" customWidth="1"/>
    <col min="4" max="4" width="90.7109375" style="1" customWidth="1"/>
    <col min="5" max="5" width="8.85546875" style="1" customWidth="1"/>
    <col min="6" max="6" width="5.7109375" style="1" customWidth="1"/>
    <col min="7" max="7" width="49.85546875" style="1" customWidth="1"/>
    <col min="8" max="8" width="7.7109375" style="1" customWidth="1"/>
    <col min="9" max="9" width="0.7109375" style="7" customWidth="1"/>
    <col min="10" max="10" width="1" style="1" customWidth="1"/>
    <col min="11" max="11" width="1.5703125" style="1" customWidth="1"/>
    <col min="12" max="12" width="1.140625" style="7"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3" customFormat="1" ht="26.25" customHeight="1" thickBot="1" x14ac:dyDescent="0.25">
      <c r="B2" s="46"/>
      <c r="C2" s="257" t="s">
        <v>118</v>
      </c>
      <c r="D2" s="258"/>
      <c r="E2" s="258"/>
      <c r="F2" s="259"/>
      <c r="G2" s="43" t="str">
        <f>Proyecto!K2</f>
        <v>Código: GC-F-015</v>
      </c>
      <c r="H2" s="11"/>
      <c r="I2" s="11"/>
      <c r="J2" s="12"/>
      <c r="T2" s="13"/>
    </row>
    <row r="3" spans="2:22" s="3" customFormat="1" ht="23.25" customHeight="1" thickBot="1" x14ac:dyDescent="0.25">
      <c r="B3" s="47"/>
      <c r="C3" s="257" t="s">
        <v>139</v>
      </c>
      <c r="D3" s="258"/>
      <c r="E3" s="258"/>
      <c r="F3" s="259"/>
      <c r="G3" s="44" t="str">
        <f>Proyecto!K3</f>
        <v>Fecha: 17 de septiembre de 2014</v>
      </c>
      <c r="H3" s="11"/>
      <c r="I3" s="11"/>
      <c r="J3" s="12"/>
      <c r="T3" s="13"/>
    </row>
    <row r="4" spans="2:22" s="3" customFormat="1" ht="24" customHeight="1" thickBot="1" x14ac:dyDescent="0.25">
      <c r="B4" s="47"/>
      <c r="C4" s="257" t="s">
        <v>140</v>
      </c>
      <c r="D4" s="258"/>
      <c r="E4" s="258"/>
      <c r="F4" s="259"/>
      <c r="G4" s="44" t="str">
        <f>Proyecto!K4</f>
        <v>Versión 001</v>
      </c>
      <c r="J4" s="12"/>
      <c r="T4" s="13"/>
    </row>
    <row r="5" spans="2:22" s="3" customFormat="1" ht="22.5" customHeight="1" thickBot="1" x14ac:dyDescent="0.25">
      <c r="B5" s="48"/>
      <c r="C5" s="257" t="s">
        <v>119</v>
      </c>
      <c r="D5" s="258"/>
      <c r="E5" s="258"/>
      <c r="F5" s="259"/>
      <c r="G5" s="45" t="s">
        <v>120</v>
      </c>
      <c r="J5" s="11"/>
      <c r="T5" s="13"/>
    </row>
    <row r="6" spans="2:22" ht="5.25" customHeight="1" x14ac:dyDescent="0.2">
      <c r="B6" s="5"/>
      <c r="C6" s="5"/>
      <c r="D6" s="5"/>
      <c r="E6" s="5"/>
      <c r="F6" s="5"/>
      <c r="G6" s="5"/>
    </row>
    <row r="7" spans="2:22" ht="29.25" customHeight="1" x14ac:dyDescent="0.2">
      <c r="B7" s="24" t="s">
        <v>0</v>
      </c>
      <c r="C7" s="240" t="str">
        <f>Proyecto!$E$7</f>
        <v xml:space="preserve">Implementación del Programa de Gestión del Cambio, Gestión del Conocimiento e Innovación
</v>
      </c>
      <c r="D7" s="240"/>
      <c r="E7" s="240"/>
      <c r="F7" s="240"/>
      <c r="G7" s="240"/>
      <c r="V7" s="1"/>
    </row>
    <row r="9" spans="2:22" ht="18" customHeight="1" x14ac:dyDescent="0.2">
      <c r="B9" s="253" t="s">
        <v>41</v>
      </c>
      <c r="C9" s="253"/>
      <c r="D9" s="253"/>
      <c r="E9" s="253"/>
      <c r="F9" s="253"/>
      <c r="G9" s="253"/>
    </row>
    <row r="10" spans="2:22" customFormat="1" ht="15" customHeight="1" x14ac:dyDescent="0.2"/>
    <row r="11" spans="2:22" ht="20.25" customHeight="1" x14ac:dyDescent="0.2">
      <c r="B11" s="22" t="s">
        <v>70</v>
      </c>
      <c r="C11" s="22" t="s">
        <v>6</v>
      </c>
      <c r="D11" s="22" t="s">
        <v>14</v>
      </c>
      <c r="E11" s="22" t="s">
        <v>40</v>
      </c>
      <c r="F11" s="253" t="s">
        <v>15</v>
      </c>
      <c r="G11" s="253"/>
    </row>
    <row r="12" spans="2:22" s="135" customFormat="1" ht="67.5" customHeight="1" x14ac:dyDescent="0.2">
      <c r="B12" s="138" t="s">
        <v>58</v>
      </c>
      <c r="C12" s="138" t="s">
        <v>243</v>
      </c>
      <c r="D12" s="107" t="s">
        <v>178</v>
      </c>
      <c r="E12" s="138" t="s">
        <v>90</v>
      </c>
      <c r="F12" s="263"/>
      <c r="G12" s="263"/>
      <c r="V12" s="2"/>
    </row>
    <row r="13" spans="2:22" s="135" customFormat="1" ht="99" customHeight="1" x14ac:dyDescent="0.2">
      <c r="B13" s="138" t="s">
        <v>59</v>
      </c>
      <c r="C13" s="138" t="s">
        <v>244</v>
      </c>
      <c r="D13" s="107" t="s">
        <v>246</v>
      </c>
      <c r="E13" s="138" t="s">
        <v>90</v>
      </c>
      <c r="F13" s="263"/>
      <c r="G13" s="263"/>
      <c r="V13" s="2"/>
    </row>
    <row r="14" spans="2:22" s="135" customFormat="1" ht="73.5" customHeight="1" x14ac:dyDescent="0.2">
      <c r="B14" s="138" t="s">
        <v>297</v>
      </c>
      <c r="C14" s="138" t="s">
        <v>245</v>
      </c>
      <c r="D14" s="107" t="s">
        <v>298</v>
      </c>
      <c r="E14" s="138" t="s">
        <v>90</v>
      </c>
      <c r="F14" s="263"/>
      <c r="G14" s="263"/>
      <c r="V14" s="2"/>
    </row>
    <row r="15" spans="2:22" s="135" customFormat="1" ht="97.5" customHeight="1" x14ac:dyDescent="0.2">
      <c r="B15" s="138" t="s">
        <v>299</v>
      </c>
      <c r="C15" s="138" t="s">
        <v>300</v>
      </c>
      <c r="D15" s="107" t="s">
        <v>250</v>
      </c>
      <c r="E15" s="138" t="s">
        <v>90</v>
      </c>
      <c r="F15" s="263"/>
      <c r="G15" s="263"/>
      <c r="V15" s="2"/>
    </row>
    <row r="16" spans="2:22" s="135" customFormat="1" ht="194.25" customHeight="1" x14ac:dyDescent="0.2">
      <c r="B16" s="138" t="s">
        <v>301</v>
      </c>
      <c r="C16" s="138" t="s">
        <v>302</v>
      </c>
      <c r="D16" s="140" t="s">
        <v>303</v>
      </c>
      <c r="E16" s="138" t="s">
        <v>90</v>
      </c>
      <c r="F16" s="263"/>
      <c r="G16" s="263"/>
      <c r="V16" s="2"/>
    </row>
    <row r="17" spans="2:22" s="135" customFormat="1" ht="124.5" customHeight="1" x14ac:dyDescent="0.2">
      <c r="B17" s="138" t="s">
        <v>251</v>
      </c>
      <c r="C17" s="138" t="s">
        <v>252</v>
      </c>
      <c r="D17" s="140" t="s">
        <v>304</v>
      </c>
      <c r="E17" s="138" t="s">
        <v>90</v>
      </c>
      <c r="F17" s="263"/>
      <c r="G17" s="263"/>
      <c r="V17" s="2"/>
    </row>
    <row r="18" spans="2:22" s="135" customFormat="1" ht="75" customHeight="1" x14ac:dyDescent="0.2">
      <c r="B18" s="138" t="s">
        <v>253</v>
      </c>
      <c r="C18" s="138" t="s">
        <v>254</v>
      </c>
      <c r="D18" s="137" t="s">
        <v>305</v>
      </c>
      <c r="E18" s="142" t="s">
        <v>90</v>
      </c>
      <c r="F18" s="261"/>
      <c r="G18" s="262"/>
      <c r="V18" s="2"/>
    </row>
  </sheetData>
  <mergeCells count="14">
    <mergeCell ref="F18:G18"/>
    <mergeCell ref="F17:G17"/>
    <mergeCell ref="F16:G16"/>
    <mergeCell ref="C2:F2"/>
    <mergeCell ref="C3:F3"/>
    <mergeCell ref="C4:F4"/>
    <mergeCell ref="C5:F5"/>
    <mergeCell ref="F11:G11"/>
    <mergeCell ref="C7:G7"/>
    <mergeCell ref="B9:G9"/>
    <mergeCell ref="F14:G14"/>
    <mergeCell ref="F15:G15"/>
    <mergeCell ref="F12:G12"/>
    <mergeCell ref="F13:G13"/>
  </mergeCells>
  <dataValidations count="1">
    <dataValidation type="whole" allowBlank="1" showInputMessage="1" showErrorMessage="1" sqref="E8:G8 H8:L65484 N8:T65484 G19:G65484 F18:F65484 E19:E65484">
      <formula1>1</formula1>
      <formula2>5</formula2>
    </dataValidation>
  </dataValidations>
  <pageMargins left="0.39370078740157483" right="0.39370078740157483" top="0.74803149606299213" bottom="0.74803149606299213" header="0.31496062992125984" footer="0.31496062992125984"/>
  <pageSetup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2:H22"/>
  <sheetViews>
    <sheetView topLeftCell="A11" zoomScaleNormal="100" workbookViewId="0">
      <selection activeCell="B17" sqref="B17"/>
    </sheetView>
  </sheetViews>
  <sheetFormatPr baseColWidth="10" defaultColWidth="11.42578125" defaultRowHeight="12.75" x14ac:dyDescent="0.2"/>
  <cols>
    <col min="1" max="1" width="5" style="49" customWidth="1"/>
    <col min="2" max="2" width="30.28515625" style="49" customWidth="1"/>
    <col min="3" max="3" width="25" style="49" customWidth="1"/>
    <col min="4" max="4" width="11.42578125" style="49"/>
    <col min="5" max="5" width="37.140625" style="49" customWidth="1"/>
    <col min="6" max="6" width="20.7109375" style="49" customWidth="1"/>
    <col min="7" max="7" width="25.5703125" style="49" customWidth="1"/>
    <col min="8" max="8" width="15" style="49" customWidth="1"/>
    <col min="9" max="16384" width="11.42578125" style="49"/>
  </cols>
  <sheetData>
    <row r="2" spans="2:8" ht="18" customHeight="1" x14ac:dyDescent="0.2">
      <c r="B2" s="252"/>
      <c r="C2" s="270" t="s">
        <v>118</v>
      </c>
      <c r="D2" s="270"/>
      <c r="E2" s="270"/>
      <c r="F2" s="270"/>
      <c r="G2" s="269" t="str">
        <f>Proyecto!K2</f>
        <v>Código: GC-F-015</v>
      </c>
      <c r="H2" s="269"/>
    </row>
    <row r="3" spans="2:8" ht="19.5" customHeight="1" x14ac:dyDescent="0.2">
      <c r="B3" s="252"/>
      <c r="C3" s="270" t="s">
        <v>139</v>
      </c>
      <c r="D3" s="270"/>
      <c r="E3" s="270"/>
      <c r="F3" s="270"/>
      <c r="G3" s="269" t="str">
        <f>Proyecto!K3</f>
        <v>Fecha: 17 de septiembre de 2014</v>
      </c>
      <c r="H3" s="269"/>
    </row>
    <row r="4" spans="2:8" ht="19.5" customHeight="1" x14ac:dyDescent="0.2">
      <c r="B4" s="252"/>
      <c r="C4" s="270" t="s">
        <v>140</v>
      </c>
      <c r="D4" s="270"/>
      <c r="E4" s="270"/>
      <c r="F4" s="270"/>
      <c r="G4" s="269" t="str">
        <f>Proyecto!K4</f>
        <v>Versión 001</v>
      </c>
      <c r="H4" s="269"/>
    </row>
    <row r="5" spans="2:8" ht="21.75" customHeight="1" x14ac:dyDescent="0.2">
      <c r="B5" s="252"/>
      <c r="C5" s="270" t="s">
        <v>119</v>
      </c>
      <c r="D5" s="270"/>
      <c r="E5" s="270"/>
      <c r="F5" s="270"/>
      <c r="G5" s="269" t="s">
        <v>120</v>
      </c>
      <c r="H5" s="269"/>
    </row>
    <row r="6" spans="2:8" ht="21" customHeight="1" x14ac:dyDescent="0.2"/>
    <row r="7" spans="2:8" ht="22.5" customHeight="1" x14ac:dyDescent="0.2">
      <c r="B7" s="264" t="s">
        <v>72</v>
      </c>
      <c r="C7" s="265"/>
      <c r="D7" s="265"/>
      <c r="E7" s="265"/>
      <c r="F7" s="265"/>
      <c r="G7" s="265"/>
      <c r="H7" s="265"/>
    </row>
    <row r="8" spans="2:8" ht="45" customHeight="1" x14ac:dyDescent="0.2">
      <c r="B8" s="266"/>
      <c r="C8" s="266"/>
      <c r="D8" s="266"/>
      <c r="E8" s="266"/>
      <c r="F8" s="266"/>
      <c r="G8" s="266"/>
      <c r="H8" s="266"/>
    </row>
    <row r="9" spans="2:8" x14ac:dyDescent="0.2">
      <c r="B9" s="50"/>
    </row>
    <row r="11" spans="2:8" ht="22.5" customHeight="1" x14ac:dyDescent="0.2">
      <c r="B11" s="267" t="s">
        <v>69</v>
      </c>
      <c r="C11" s="268"/>
      <c r="E11" s="264" t="s">
        <v>71</v>
      </c>
      <c r="F11" s="265"/>
      <c r="G11" s="265"/>
      <c r="H11" s="265"/>
    </row>
    <row r="13" spans="2:8" ht="20.25" customHeight="1" x14ac:dyDescent="0.2">
      <c r="B13" s="25" t="s">
        <v>6</v>
      </c>
      <c r="C13" s="25" t="s">
        <v>70</v>
      </c>
      <c r="D13" s="51"/>
      <c r="E13" s="25" t="s">
        <v>6</v>
      </c>
      <c r="F13" s="25" t="s">
        <v>70</v>
      </c>
      <c r="G13" s="25" t="s">
        <v>68</v>
      </c>
      <c r="H13" s="25" t="s">
        <v>306</v>
      </c>
    </row>
    <row r="14" spans="2:8" s="99" customFormat="1" ht="30" customHeight="1" x14ac:dyDescent="0.2">
      <c r="B14" s="108" t="s">
        <v>154</v>
      </c>
      <c r="C14" s="108" t="s">
        <v>58</v>
      </c>
      <c r="E14" s="100" t="s">
        <v>143</v>
      </c>
      <c r="F14" s="102" t="s">
        <v>144</v>
      </c>
      <c r="G14" s="101" t="s">
        <v>158</v>
      </c>
      <c r="H14" s="101"/>
    </row>
    <row r="15" spans="2:8" s="99" customFormat="1" ht="42.75" customHeight="1" x14ac:dyDescent="0.2">
      <c r="B15" s="84" t="s">
        <v>203</v>
      </c>
      <c r="C15" s="102" t="s">
        <v>156</v>
      </c>
      <c r="E15" s="101"/>
      <c r="F15" s="101"/>
      <c r="G15" s="101"/>
      <c r="H15" s="101"/>
    </row>
    <row r="16" spans="2:8" s="99" customFormat="1" ht="30" customHeight="1" x14ac:dyDescent="0.2">
      <c r="B16" s="108" t="s">
        <v>155</v>
      </c>
      <c r="C16" s="108" t="s">
        <v>177</v>
      </c>
      <c r="E16" s="101"/>
      <c r="F16" s="101"/>
      <c r="G16" s="101"/>
      <c r="H16" s="101"/>
    </row>
    <row r="17" spans="2:8" s="99" customFormat="1" ht="30" customHeight="1" x14ac:dyDescent="0.2">
      <c r="B17" s="84" t="s">
        <v>247</v>
      </c>
      <c r="C17" s="108" t="s">
        <v>307</v>
      </c>
      <c r="E17" s="101"/>
      <c r="F17" s="101"/>
      <c r="G17" s="101"/>
      <c r="H17" s="101"/>
    </row>
    <row r="18" spans="2:8" ht="21.95" customHeight="1" x14ac:dyDescent="0.2">
      <c r="B18" s="130" t="s">
        <v>204</v>
      </c>
      <c r="C18" s="130" t="s">
        <v>308</v>
      </c>
      <c r="E18" s="52"/>
      <c r="F18" s="52"/>
      <c r="G18" s="52"/>
      <c r="H18" s="52"/>
    </row>
    <row r="19" spans="2:8" ht="21.95" customHeight="1" x14ac:dyDescent="0.2">
      <c r="B19" s="130" t="s">
        <v>206</v>
      </c>
      <c r="C19" s="130" t="s">
        <v>309</v>
      </c>
      <c r="E19" s="52"/>
      <c r="F19" s="52"/>
      <c r="G19" s="52"/>
      <c r="H19" s="52"/>
    </row>
    <row r="20" spans="2:8" ht="63.75" customHeight="1" x14ac:dyDescent="0.2">
      <c r="B20" s="132" t="s">
        <v>242</v>
      </c>
      <c r="C20" s="132" t="s">
        <v>310</v>
      </c>
      <c r="D20" s="53"/>
      <c r="E20" s="52"/>
      <c r="F20" s="52"/>
      <c r="G20" s="52"/>
      <c r="H20" s="52"/>
    </row>
    <row r="21" spans="2:8" x14ac:dyDescent="0.2">
      <c r="B21" s="142" t="s">
        <v>270</v>
      </c>
      <c r="C21" s="108" t="s">
        <v>177</v>
      </c>
    </row>
    <row r="22" spans="2:8" x14ac:dyDescent="0.2">
      <c r="B22" s="142" t="s">
        <v>271</v>
      </c>
      <c r="C22" s="108" t="s">
        <v>177</v>
      </c>
    </row>
  </sheetData>
  <mergeCells count="13">
    <mergeCell ref="E11:H11"/>
    <mergeCell ref="B7:H7"/>
    <mergeCell ref="B8:H8"/>
    <mergeCell ref="B11:C11"/>
    <mergeCell ref="G2:H2"/>
    <mergeCell ref="G3:H3"/>
    <mergeCell ref="G4:H4"/>
    <mergeCell ref="G5:H5"/>
    <mergeCell ref="C2:F2"/>
    <mergeCell ref="C3:F3"/>
    <mergeCell ref="C4:F4"/>
    <mergeCell ref="C5:F5"/>
    <mergeCell ref="B2:B5"/>
  </mergeCells>
  <pageMargins left="0.7" right="0.7" top="0.75" bottom="0.75" header="0.3" footer="0.3"/>
  <pageSetup paperSize="11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2"/>
  <sheetViews>
    <sheetView showGridLines="0" zoomScale="90" zoomScaleNormal="90" workbookViewId="0">
      <selection activeCell="C16" sqref="C16"/>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18.7109375" style="1" customWidth="1"/>
    <col min="5" max="5" width="5.7109375" style="1" customWidth="1"/>
    <col min="6" max="6" width="39.7109375" style="1" customWidth="1"/>
    <col min="7" max="7" width="7.7109375" style="1" customWidth="1"/>
    <col min="8" max="8" width="0.7109375" style="7" customWidth="1"/>
    <col min="9" max="9" width="1" style="1" customWidth="1"/>
    <col min="10" max="10" width="1.5703125" style="1" customWidth="1"/>
    <col min="11" max="11" width="1.140625" style="7"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3" customFormat="1" ht="26.25" customHeight="1" thickBot="1" x14ac:dyDescent="0.25">
      <c r="B2" s="54"/>
      <c r="C2" s="280" t="s">
        <v>118</v>
      </c>
      <c r="D2" s="281"/>
      <c r="E2" s="281"/>
      <c r="F2" s="281"/>
      <c r="G2" s="271" t="str">
        <f>Proyecto!K2</f>
        <v>Código: GC-F-015</v>
      </c>
      <c r="H2" s="272"/>
      <c r="I2" s="272"/>
      <c r="J2" s="272"/>
      <c r="K2" s="272"/>
      <c r="L2" s="273"/>
      <c r="U2" s="13"/>
    </row>
    <row r="3" spans="1:21" s="3" customFormat="1" ht="23.25" customHeight="1" thickBot="1" x14ac:dyDescent="0.25">
      <c r="B3" s="56"/>
      <c r="C3" s="280" t="s">
        <v>139</v>
      </c>
      <c r="D3" s="281"/>
      <c r="E3" s="281"/>
      <c r="F3" s="281"/>
      <c r="G3" s="274" t="str">
        <f>Proyecto!K3</f>
        <v>Fecha: 17 de septiembre de 2014</v>
      </c>
      <c r="H3" s="275"/>
      <c r="I3" s="275"/>
      <c r="J3" s="275"/>
      <c r="K3" s="275"/>
      <c r="L3" s="276"/>
      <c r="U3" s="13"/>
    </row>
    <row r="4" spans="1:21" s="3" customFormat="1" ht="24" customHeight="1" thickBot="1" x14ac:dyDescent="0.25">
      <c r="B4" s="56"/>
      <c r="C4" s="280" t="s">
        <v>140</v>
      </c>
      <c r="D4" s="281"/>
      <c r="E4" s="281"/>
      <c r="F4" s="281"/>
      <c r="G4" s="277" t="str">
        <f>Proyecto!K4</f>
        <v>Versión 001</v>
      </c>
      <c r="H4" s="278"/>
      <c r="I4" s="278"/>
      <c r="J4" s="278"/>
      <c r="K4" s="278"/>
      <c r="L4" s="279"/>
      <c r="U4" s="13"/>
    </row>
    <row r="5" spans="1:21" s="3" customFormat="1" ht="22.5" customHeight="1" thickBot="1" x14ac:dyDescent="0.25">
      <c r="B5" s="58"/>
      <c r="C5" s="280" t="s">
        <v>119</v>
      </c>
      <c r="D5" s="281"/>
      <c r="E5" s="281"/>
      <c r="F5" s="281"/>
      <c r="G5" s="274" t="s">
        <v>120</v>
      </c>
      <c r="H5" s="275"/>
      <c r="I5" s="275"/>
      <c r="J5" s="275"/>
      <c r="K5" s="275"/>
      <c r="L5" s="276"/>
      <c r="U5" s="13"/>
    </row>
    <row r="6" spans="1:21" ht="5.25" customHeight="1" x14ac:dyDescent="0.2">
      <c r="A6" s="7" t="str">
        <f>Proyecto!$E$7</f>
        <v xml:space="preserve">Implementación del Programa de Gestión del Cambio, Gestión del Conocimiento e Innovación
</v>
      </c>
      <c r="B6" s="5"/>
      <c r="C6" s="5"/>
      <c r="D6" s="5"/>
      <c r="E6" s="5"/>
      <c r="F6" s="5"/>
    </row>
    <row r="7" spans="1:21" ht="29.25" customHeight="1" x14ac:dyDescent="0.2">
      <c r="B7" s="24" t="s">
        <v>0</v>
      </c>
      <c r="C7" s="240" t="str">
        <f>Proyecto!$E$7</f>
        <v xml:space="preserve">Implementación del Programa de Gestión del Cambio, Gestión del Conocimiento e Innovación
</v>
      </c>
      <c r="D7" s="240"/>
      <c r="E7" s="240"/>
      <c r="F7" s="240"/>
      <c r="U7" s="1"/>
    </row>
    <row r="8" spans="1:21" x14ac:dyDescent="0.2">
      <c r="B8" s="3"/>
    </row>
    <row r="10" spans="1:21" ht="18" customHeight="1" x14ac:dyDescent="0.2">
      <c r="B10" s="24" t="s">
        <v>83</v>
      </c>
      <c r="C10" s="80" t="s">
        <v>157</v>
      </c>
    </row>
    <row r="11" spans="1:21" ht="6" customHeight="1" x14ac:dyDescent="0.2">
      <c r="C11" s="81"/>
    </row>
    <row r="12" spans="1:21" ht="18" customHeight="1" x14ac:dyDescent="0.2">
      <c r="B12" s="24" t="s">
        <v>45</v>
      </c>
      <c r="C12" s="80"/>
    </row>
    <row r="13" spans="1:21" ht="6" customHeight="1" x14ac:dyDescent="0.2">
      <c r="C13" s="81"/>
    </row>
    <row r="14" spans="1:21" ht="18" customHeight="1" x14ac:dyDescent="0.2">
      <c r="B14" s="24" t="s">
        <v>46</v>
      </c>
      <c r="C14" s="80"/>
    </row>
    <row r="15" spans="1:21" ht="6" customHeight="1" x14ac:dyDescent="0.2">
      <c r="C15" s="81"/>
    </row>
    <row r="16" spans="1:21" ht="18" customHeight="1" x14ac:dyDescent="0.2">
      <c r="B16" s="24" t="s">
        <v>42</v>
      </c>
      <c r="C16" s="82">
        <v>80000000</v>
      </c>
    </row>
    <row r="17" spans="2:4" ht="6" customHeight="1" x14ac:dyDescent="0.2">
      <c r="C17" s="81"/>
    </row>
    <row r="18" spans="2:4" ht="18" customHeight="1" x14ac:dyDescent="0.2">
      <c r="B18" s="24" t="s">
        <v>43</v>
      </c>
      <c r="C18" s="82">
        <v>80000000</v>
      </c>
    </row>
    <row r="19" spans="2:4" ht="6" customHeight="1" x14ac:dyDescent="0.2">
      <c r="C19" s="73"/>
    </row>
    <row r="20" spans="2:4" ht="18" customHeight="1" x14ac:dyDescent="0.2">
      <c r="B20" s="24" t="s">
        <v>44</v>
      </c>
      <c r="C20" s="74"/>
    </row>
    <row r="25" spans="2:4" ht="24" hidden="1" x14ac:dyDescent="0.2">
      <c r="C25" s="75">
        <v>22660000</v>
      </c>
      <c r="D25" s="76" t="s">
        <v>133</v>
      </c>
    </row>
    <row r="26" spans="2:4" hidden="1" x14ac:dyDescent="0.2">
      <c r="C26" s="75"/>
      <c r="D26" s="76" t="s">
        <v>134</v>
      </c>
    </row>
    <row r="27" spans="2:4" hidden="1" x14ac:dyDescent="0.2">
      <c r="C27" s="77">
        <v>50000000</v>
      </c>
      <c r="D27" s="76" t="s">
        <v>135</v>
      </c>
    </row>
    <row r="28" spans="2:4" ht="24" hidden="1" x14ac:dyDescent="0.2">
      <c r="C28" s="77">
        <v>3000000</v>
      </c>
      <c r="D28" s="76" t="s">
        <v>136</v>
      </c>
    </row>
    <row r="29" spans="2:4" hidden="1" x14ac:dyDescent="0.2">
      <c r="D29" s="76"/>
    </row>
    <row r="30" spans="2:4" hidden="1" x14ac:dyDescent="0.2">
      <c r="C30" s="75">
        <f>SUM(C25:C29)</f>
        <v>75660000</v>
      </c>
    </row>
    <row r="31" spans="2:4" hidden="1" x14ac:dyDescent="0.2"/>
    <row r="32" spans="2:4" hidden="1" x14ac:dyDescent="0.2"/>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E8:K65493 D8:D24 D30:D65493">
      <formula1>1</formula1>
      <formula2>5</formula2>
    </dataValidation>
  </dataValidations>
  <pageMargins left="0.39370078740157483" right="0.39370078740157483" top="0.74803149606299213" bottom="0.74803149606299213" header="0.31496062992125984" footer="0.31496062992125984"/>
  <pageSetup scale="94"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5"/>
  <sheetViews>
    <sheetView showGridLines="0" topLeftCell="A10" zoomScale="90" zoomScaleNormal="90" workbookViewId="0">
      <selection activeCell="J15" sqref="J15"/>
    </sheetView>
  </sheetViews>
  <sheetFormatPr baseColWidth="10" defaultColWidth="11.42578125" defaultRowHeight="12" x14ac:dyDescent="0.2"/>
  <cols>
    <col min="1" max="1" width="2.42578125" style="1" customWidth="1"/>
    <col min="2" max="2" width="14.5703125" style="1" customWidth="1"/>
    <col min="3" max="3" width="24.140625" style="1" customWidth="1"/>
    <col min="4" max="4" width="33" style="1" customWidth="1"/>
    <col min="5" max="5" width="17.140625" style="1" customWidth="1"/>
    <col min="6" max="6" width="39.285156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3" customFormat="1" ht="26.25" customHeight="1" thickBot="1" x14ac:dyDescent="0.25">
      <c r="B2" s="297"/>
      <c r="C2" s="298"/>
      <c r="D2" s="288" t="s">
        <v>118</v>
      </c>
      <c r="E2" s="289"/>
      <c r="F2" s="289"/>
      <c r="G2" s="290"/>
      <c r="H2" s="55" t="str">
        <f>Proyecto!K2</f>
        <v>Código: GC-F-015</v>
      </c>
      <c r="P2" s="13"/>
    </row>
    <row r="3" spans="2:16" s="3" customFormat="1" ht="23.25" customHeight="1" thickBot="1" x14ac:dyDescent="0.25">
      <c r="B3" s="299"/>
      <c r="C3" s="283"/>
      <c r="D3" s="291" t="s">
        <v>139</v>
      </c>
      <c r="E3" s="292"/>
      <c r="F3" s="292"/>
      <c r="G3" s="293"/>
      <c r="H3" s="59" t="str">
        <f>Proyecto!K3</f>
        <v>Fecha: 17 de septiembre de 2014</v>
      </c>
      <c r="P3" s="13"/>
    </row>
    <row r="4" spans="2:16" s="3" customFormat="1" ht="24" customHeight="1" thickBot="1" x14ac:dyDescent="0.25">
      <c r="B4" s="299"/>
      <c r="C4" s="283"/>
      <c r="D4" s="294" t="s">
        <v>140</v>
      </c>
      <c r="E4" s="295"/>
      <c r="F4" s="295"/>
      <c r="G4" s="296"/>
      <c r="H4" s="57" t="str">
        <f>Proyecto!K4</f>
        <v>Versión 001</v>
      </c>
      <c r="P4" s="13"/>
    </row>
    <row r="5" spans="2:16" s="3" customFormat="1" ht="22.5" customHeight="1" thickBot="1" x14ac:dyDescent="0.25">
      <c r="B5" s="300"/>
      <c r="C5" s="301"/>
      <c r="D5" s="291" t="s">
        <v>119</v>
      </c>
      <c r="E5" s="292"/>
      <c r="F5" s="292"/>
      <c r="G5" s="293"/>
      <c r="H5" s="59" t="s">
        <v>120</v>
      </c>
      <c r="P5" s="13"/>
    </row>
    <row r="6" spans="2:16" ht="5.25" customHeight="1" x14ac:dyDescent="0.2">
      <c r="B6" s="5"/>
      <c r="C6" s="5"/>
      <c r="D6" s="5"/>
      <c r="E6" s="5"/>
      <c r="F6" s="5"/>
      <c r="G6" s="5"/>
      <c r="H6" s="5"/>
    </row>
    <row r="7" spans="2:16" ht="29.25" customHeight="1" x14ac:dyDescent="0.2">
      <c r="B7" s="204" t="s">
        <v>0</v>
      </c>
      <c r="C7" s="204"/>
      <c r="D7" s="240" t="str">
        <f>Proyecto!$E$7</f>
        <v xml:space="preserve">Implementación del Programa de Gestión del Cambio, Gestión del Conocimiento e Innovación
</v>
      </c>
      <c r="E7" s="240"/>
      <c r="F7" s="240"/>
      <c r="G7" s="240"/>
      <c r="H7" s="240"/>
      <c r="P7" s="1"/>
    </row>
    <row r="8" spans="2:16" customFormat="1" ht="19.5" customHeight="1" x14ac:dyDescent="0.2"/>
    <row r="9" spans="2:16" ht="30" customHeight="1" x14ac:dyDescent="0.2">
      <c r="B9" s="284" t="s">
        <v>35</v>
      </c>
      <c r="C9" s="285"/>
      <c r="D9" s="285"/>
      <c r="E9" s="285"/>
      <c r="F9" s="285"/>
      <c r="G9" s="285"/>
      <c r="H9" s="285"/>
    </row>
    <row r="10" spans="2:16" ht="9.75" customHeight="1" x14ac:dyDescent="0.2">
      <c r="B10" s="283"/>
      <c r="C10" s="283"/>
      <c r="D10" s="283"/>
      <c r="E10" s="283"/>
      <c r="F10" s="283"/>
      <c r="G10" s="283"/>
      <c r="H10" s="283"/>
      <c r="P10" s="1"/>
    </row>
    <row r="11" spans="2:16" ht="25.5" customHeight="1" x14ac:dyDescent="0.2">
      <c r="B11" s="251" t="s">
        <v>6</v>
      </c>
      <c r="C11" s="251"/>
      <c r="D11" s="22" t="s">
        <v>7</v>
      </c>
      <c r="E11" s="23" t="s">
        <v>66</v>
      </c>
      <c r="F11" s="22" t="s">
        <v>11</v>
      </c>
      <c r="G11" s="22" t="s">
        <v>92</v>
      </c>
      <c r="H11" s="22" t="s">
        <v>8</v>
      </c>
      <c r="P11" s="1"/>
    </row>
    <row r="12" spans="2:16" ht="43.5" customHeight="1" x14ac:dyDescent="0.2">
      <c r="B12" s="282" t="s">
        <v>154</v>
      </c>
      <c r="C12" s="282"/>
      <c r="D12" s="84" t="s">
        <v>132</v>
      </c>
      <c r="E12" s="103" t="s">
        <v>179</v>
      </c>
      <c r="F12" s="89" t="s">
        <v>174</v>
      </c>
      <c r="G12" s="84" t="s">
        <v>90</v>
      </c>
      <c r="H12" s="84" t="s">
        <v>63</v>
      </c>
      <c r="P12" s="1"/>
    </row>
    <row r="13" spans="2:16" ht="43.5" customHeight="1" x14ac:dyDescent="0.2">
      <c r="B13" s="282" t="s">
        <v>159</v>
      </c>
      <c r="C13" s="282"/>
      <c r="D13" s="84" t="s">
        <v>239</v>
      </c>
      <c r="E13" s="103" t="s">
        <v>180</v>
      </c>
      <c r="F13" s="89" t="s">
        <v>175</v>
      </c>
      <c r="G13" s="84" t="s">
        <v>90</v>
      </c>
      <c r="H13" s="84" t="s">
        <v>63</v>
      </c>
      <c r="P13" s="1"/>
    </row>
    <row r="14" spans="2:16" ht="43.5" customHeight="1" x14ac:dyDescent="0.2">
      <c r="B14" s="286" t="s">
        <v>207</v>
      </c>
      <c r="C14" s="287"/>
      <c r="D14" s="133" t="s">
        <v>147</v>
      </c>
      <c r="E14" s="103" t="s">
        <v>181</v>
      </c>
      <c r="F14" s="89" t="s">
        <v>160</v>
      </c>
      <c r="G14" s="84" t="s">
        <v>90</v>
      </c>
      <c r="H14" s="84" t="s">
        <v>63</v>
      </c>
      <c r="P14" s="1"/>
    </row>
    <row r="15" spans="2:16" ht="58.5" customHeight="1" x14ac:dyDescent="0.2">
      <c r="B15" s="286" t="s">
        <v>317</v>
      </c>
      <c r="C15" s="287"/>
      <c r="D15" s="84" t="s">
        <v>209</v>
      </c>
      <c r="E15" s="103" t="s">
        <v>182</v>
      </c>
      <c r="F15" s="89" t="s">
        <v>318</v>
      </c>
      <c r="G15" s="84" t="s">
        <v>90</v>
      </c>
      <c r="H15" s="84" t="s">
        <v>64</v>
      </c>
      <c r="P15" s="1"/>
    </row>
    <row r="16" spans="2:16" ht="43.5" customHeight="1" x14ac:dyDescent="0.2">
      <c r="B16" s="282" t="s">
        <v>207</v>
      </c>
      <c r="C16" s="282"/>
      <c r="D16" s="88" t="s">
        <v>147</v>
      </c>
      <c r="E16" s="103" t="s">
        <v>183</v>
      </c>
      <c r="F16" s="83" t="s">
        <v>208</v>
      </c>
      <c r="G16" s="84" t="s">
        <v>90</v>
      </c>
      <c r="H16" s="84" t="s">
        <v>64</v>
      </c>
      <c r="O16" s="2"/>
      <c r="P16" s="1"/>
    </row>
    <row r="17" spans="2:16" ht="33" customHeight="1" x14ac:dyDescent="0.2">
      <c r="B17" s="282" t="s">
        <v>238</v>
      </c>
      <c r="C17" s="282"/>
      <c r="D17" s="84" t="s">
        <v>146</v>
      </c>
      <c r="E17" s="103" t="s">
        <v>183</v>
      </c>
      <c r="F17" s="89" t="s">
        <v>240</v>
      </c>
      <c r="G17" s="84" t="s">
        <v>90</v>
      </c>
      <c r="H17" s="84" t="s">
        <v>64</v>
      </c>
      <c r="P17" s="1"/>
    </row>
    <row r="18" spans="2:16" ht="34.5" customHeight="1" x14ac:dyDescent="0.2">
      <c r="B18" s="282" t="s">
        <v>248</v>
      </c>
      <c r="C18" s="282"/>
      <c r="D18" s="84" t="s">
        <v>272</v>
      </c>
      <c r="E18" s="103" t="s">
        <v>183</v>
      </c>
      <c r="F18" s="89" t="s">
        <v>279</v>
      </c>
      <c r="G18" s="84" t="s">
        <v>90</v>
      </c>
      <c r="H18" s="84" t="s">
        <v>64</v>
      </c>
      <c r="O18" s="2"/>
      <c r="P18" s="1"/>
    </row>
    <row r="19" spans="2:16" ht="37.5" customHeight="1" x14ac:dyDescent="0.2">
      <c r="B19" s="282" t="s">
        <v>270</v>
      </c>
      <c r="C19" s="282"/>
      <c r="D19" s="84" t="s">
        <v>273</v>
      </c>
      <c r="E19" s="103" t="s">
        <v>275</v>
      </c>
      <c r="F19" s="89" t="s">
        <v>278</v>
      </c>
      <c r="G19" s="84" t="s">
        <v>90</v>
      </c>
      <c r="H19" s="84" t="s">
        <v>64</v>
      </c>
    </row>
    <row r="20" spans="2:16" ht="24" customHeight="1" x14ac:dyDescent="0.2">
      <c r="B20" s="282" t="s">
        <v>271</v>
      </c>
      <c r="C20" s="282"/>
      <c r="D20" s="84" t="s">
        <v>276</v>
      </c>
      <c r="E20" s="103" t="s">
        <v>274</v>
      </c>
      <c r="F20" s="89" t="s">
        <v>277</v>
      </c>
      <c r="G20" s="84" t="s">
        <v>90</v>
      </c>
      <c r="H20" s="84" t="s">
        <v>64</v>
      </c>
    </row>
    <row r="25" spans="2:16" x14ac:dyDescent="0.2">
      <c r="H25" s="141"/>
    </row>
  </sheetData>
  <mergeCells count="19">
    <mergeCell ref="D2:G2"/>
    <mergeCell ref="D3:G3"/>
    <mergeCell ref="D4:G4"/>
    <mergeCell ref="D5:G5"/>
    <mergeCell ref="B2:C5"/>
    <mergeCell ref="B19:C19"/>
    <mergeCell ref="B20:C20"/>
    <mergeCell ref="B11:C11"/>
    <mergeCell ref="B7:C7"/>
    <mergeCell ref="D7:H7"/>
    <mergeCell ref="B10:H10"/>
    <mergeCell ref="B12:C12"/>
    <mergeCell ref="B9:H9"/>
    <mergeCell ref="B13:C13"/>
    <mergeCell ref="B18:C18"/>
    <mergeCell ref="B15:C15"/>
    <mergeCell ref="B14:C14"/>
    <mergeCell ref="B17:C17"/>
    <mergeCell ref="B16:C16"/>
  </mergeCells>
  <conditionalFormatting sqref="D11 D13 D15">
    <cfRule type="cellIs" dxfId="21" priority="25" stopIfTrue="1" operator="equal">
      <formula>"Alto"</formula>
    </cfRule>
    <cfRule type="cellIs" dxfId="20" priority="26" stopIfTrue="1" operator="equal">
      <formula>"Medio"</formula>
    </cfRule>
    <cfRule type="cellIs" dxfId="19" priority="27" stopIfTrue="1" operator="equal">
      <formula>"Bajo"</formula>
    </cfRule>
  </conditionalFormatting>
  <conditionalFormatting sqref="D12">
    <cfRule type="cellIs" dxfId="18" priority="13" stopIfTrue="1" operator="equal">
      <formula>"Alto"</formula>
    </cfRule>
    <cfRule type="cellIs" dxfId="17" priority="14" stopIfTrue="1" operator="equal">
      <formula>"Medio"</formula>
    </cfRule>
    <cfRule type="cellIs" dxfId="16" priority="15" stopIfTrue="1" operator="equal">
      <formula>"Bajo"</formula>
    </cfRule>
  </conditionalFormatting>
  <conditionalFormatting sqref="D16">
    <cfRule type="cellIs" dxfId="15" priority="10" stopIfTrue="1" operator="equal">
      <formula>"Alto"</formula>
    </cfRule>
    <cfRule type="cellIs" dxfId="14" priority="11" stopIfTrue="1" operator="equal">
      <formula>"Medio"</formula>
    </cfRule>
    <cfRule type="cellIs" dxfId="13" priority="12" stopIfTrue="1" operator="equal">
      <formula>"Bajo"</formula>
    </cfRule>
  </conditionalFormatting>
  <conditionalFormatting sqref="D14">
    <cfRule type="cellIs" dxfId="12" priority="4" stopIfTrue="1" operator="equal">
      <formula>"Alto"</formula>
    </cfRule>
    <cfRule type="cellIs" dxfId="11" priority="5" stopIfTrue="1" operator="equal">
      <formula>"Medio"</formula>
    </cfRule>
    <cfRule type="cellIs" dxfId="10" priority="6" stopIfTrue="1" operator="equal">
      <formula>"Bajo"</formula>
    </cfRule>
  </conditionalFormatting>
  <conditionalFormatting sqref="D17">
    <cfRule type="cellIs" dxfId="9" priority="1" stopIfTrue="1" operator="equal">
      <formula>"Alto"</formula>
    </cfRule>
    <cfRule type="cellIs" dxfId="8" priority="2" stopIfTrue="1" operator="equal">
      <formula>"Medio"</formula>
    </cfRule>
    <cfRule type="cellIs" dxfId="7" priority="3" stopIfTrue="1" operator="equal">
      <formula>"Bajo"</formula>
    </cfRule>
  </conditionalFormatting>
  <dataValidations count="1">
    <dataValidation type="whole" allowBlank="1" showInputMessage="1" showErrorMessage="1" sqref="I9:N9 I19:N65496 F21:H65496">
      <formula1>1</formula1>
      <formula2>5</formula2>
    </dataValidation>
  </dataValidations>
  <hyperlinks>
    <hyperlink ref="F12" r:id="rId1"/>
    <hyperlink ref="F13" r:id="rId2"/>
    <hyperlink ref="F14" r:id="rId3"/>
    <hyperlink ref="F17" r:id="rId4"/>
    <hyperlink ref="F20" r:id="rId5"/>
    <hyperlink ref="F19" r:id="rId6"/>
    <hyperlink ref="F18" r:id="rId7"/>
  </hyperlinks>
  <pageMargins left="0.39370078740157483" right="0.39370078740157483" top="0.74803149606299213" bottom="0.74803149606299213" header="0.31496062992125984" footer="0.31496062992125984"/>
  <pageSetup scale="75" fitToHeight="0" orientation="landscape" r:id="rId8"/>
  <drawing r:id="rId9"/>
  <legacyDrawing r:id="rId1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3"/>
  <sheetViews>
    <sheetView showGridLines="0" topLeftCell="A6" zoomScale="90" zoomScaleNormal="90" workbookViewId="0">
      <selection activeCell="C13" sqref="C13"/>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2.5703125" style="1" customWidth="1"/>
    <col min="5" max="5" width="18" style="1" customWidth="1"/>
    <col min="6" max="6" width="17.7109375" style="1" bestFit="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3" customFormat="1" ht="26.25" customHeight="1" thickBot="1" x14ac:dyDescent="0.25">
      <c r="B2" s="54"/>
      <c r="C2" s="280" t="s">
        <v>118</v>
      </c>
      <c r="D2" s="281"/>
      <c r="E2" s="281"/>
      <c r="F2" s="281"/>
      <c r="G2" s="61" t="str">
        <f>Proyecto!K2</f>
        <v>Código: GC-F-015</v>
      </c>
      <c r="H2" s="60"/>
      <c r="P2" s="13"/>
    </row>
    <row r="3" spans="2:16" s="3" customFormat="1" ht="23.25" customHeight="1" thickBot="1" x14ac:dyDescent="0.25">
      <c r="B3" s="56"/>
      <c r="C3" s="280" t="s">
        <v>139</v>
      </c>
      <c r="D3" s="281"/>
      <c r="E3" s="281"/>
      <c r="F3" s="281"/>
      <c r="G3" s="59" t="str">
        <f>Proyecto!K3</f>
        <v>Fecha: 17 de septiembre de 2014</v>
      </c>
      <c r="H3" s="60"/>
      <c r="P3" s="13"/>
    </row>
    <row r="4" spans="2:16" s="3" customFormat="1" ht="24" customHeight="1" thickBot="1" x14ac:dyDescent="0.25">
      <c r="B4" s="56"/>
      <c r="C4" s="280" t="s">
        <v>140</v>
      </c>
      <c r="D4" s="281"/>
      <c r="E4" s="281"/>
      <c r="F4" s="281"/>
      <c r="G4" s="59" t="str">
        <f>Proyecto!K4</f>
        <v>Versión 001</v>
      </c>
      <c r="H4" s="60"/>
      <c r="P4" s="13"/>
    </row>
    <row r="5" spans="2:16" s="3" customFormat="1" ht="22.5" customHeight="1" thickBot="1" x14ac:dyDescent="0.25">
      <c r="B5" s="58"/>
      <c r="C5" s="280" t="s">
        <v>119</v>
      </c>
      <c r="D5" s="281"/>
      <c r="E5" s="281"/>
      <c r="F5" s="281"/>
      <c r="G5" s="62" t="s">
        <v>120</v>
      </c>
      <c r="H5" s="60"/>
      <c r="P5" s="13"/>
    </row>
    <row r="6" spans="2:16" ht="5.25" customHeight="1" x14ac:dyDescent="0.2">
      <c r="B6" s="5"/>
      <c r="C6" s="5"/>
      <c r="D6" s="5"/>
      <c r="E6" s="5"/>
      <c r="F6" s="5"/>
    </row>
    <row r="7" spans="2:16" ht="29.25" customHeight="1" x14ac:dyDescent="0.2">
      <c r="B7" s="24" t="s">
        <v>0</v>
      </c>
      <c r="C7" s="305" t="str">
        <f>Proyecto!$E$7</f>
        <v xml:space="preserve">Implementación del Programa de Gestión del Cambio, Gestión del Conocimiento e Innovación
</v>
      </c>
      <c r="D7" s="305"/>
      <c r="E7" s="305"/>
      <c r="F7" s="305"/>
      <c r="G7" s="19"/>
      <c r="P7" s="1"/>
    </row>
    <row r="8" spans="2:16" ht="6.75" customHeight="1" x14ac:dyDescent="0.2">
      <c r="B8" s="8"/>
      <c r="C8" s="9"/>
      <c r="D8" s="9"/>
      <c r="E8" s="9"/>
      <c r="F8" s="9"/>
      <c r="P8" s="1"/>
    </row>
    <row r="9" spans="2:16" x14ac:dyDescent="0.2">
      <c r="B9" s="214"/>
      <c r="C9" s="214"/>
    </row>
    <row r="10" spans="2:16" s="91" customFormat="1" ht="20.25" customHeight="1" x14ac:dyDescent="0.2">
      <c r="B10" s="302" t="s">
        <v>16</v>
      </c>
      <c r="C10" s="303"/>
      <c r="D10" s="303"/>
      <c r="E10" s="303"/>
      <c r="F10" s="303"/>
      <c r="G10" s="304"/>
      <c r="P10" s="79"/>
    </row>
    <row r="11" spans="2:16" s="143" customFormat="1" ht="15" customHeight="1" x14ac:dyDescent="0.2">
      <c r="B11" s="143">
        <v>3</v>
      </c>
      <c r="C11" s="143">
        <v>4</v>
      </c>
      <c r="D11" s="143">
        <v>2</v>
      </c>
      <c r="E11" s="143">
        <v>5</v>
      </c>
      <c r="F11" s="143">
        <v>1</v>
      </c>
    </row>
    <row r="12" spans="2:16" s="106" customFormat="1" ht="24.75" customHeight="1" x14ac:dyDescent="0.2">
      <c r="B12" s="104" t="s">
        <v>84</v>
      </c>
      <c r="C12" s="105" t="s">
        <v>17</v>
      </c>
      <c r="D12" s="105" t="s">
        <v>18</v>
      </c>
      <c r="E12" s="105" t="s">
        <v>19</v>
      </c>
      <c r="F12" s="105" t="s">
        <v>20</v>
      </c>
      <c r="G12" s="105" t="s">
        <v>260</v>
      </c>
      <c r="P12" s="17"/>
    </row>
    <row r="13" spans="2:16" s="91" customFormat="1" ht="45" customHeight="1" x14ac:dyDescent="0.2">
      <c r="B13" s="136" t="s">
        <v>259</v>
      </c>
      <c r="C13" s="139" t="s">
        <v>258</v>
      </c>
      <c r="D13" s="139" t="s">
        <v>255</v>
      </c>
      <c r="E13" s="139" t="s">
        <v>116</v>
      </c>
      <c r="F13" s="139" t="s">
        <v>58</v>
      </c>
      <c r="G13" s="139" t="s">
        <v>261</v>
      </c>
      <c r="P13" s="79"/>
    </row>
    <row r="14" spans="2:16" s="91" customFormat="1" ht="57.75" customHeight="1" x14ac:dyDescent="0.2">
      <c r="B14" s="139" t="s">
        <v>262</v>
      </c>
      <c r="C14" s="139" t="s">
        <v>258</v>
      </c>
      <c r="D14" s="139" t="s">
        <v>256</v>
      </c>
      <c r="E14" s="139" t="s">
        <v>116</v>
      </c>
      <c r="F14" s="139" t="s">
        <v>259</v>
      </c>
      <c r="G14" s="139" t="s">
        <v>261</v>
      </c>
      <c r="P14" s="79"/>
    </row>
    <row r="15" spans="2:16" ht="105.75" customHeight="1" x14ac:dyDescent="0.2">
      <c r="B15" s="139" t="s">
        <v>264</v>
      </c>
      <c r="C15" s="139" t="s">
        <v>258</v>
      </c>
      <c r="D15" s="139" t="s">
        <v>257</v>
      </c>
      <c r="E15" s="139" t="s">
        <v>116</v>
      </c>
      <c r="F15" s="139" t="s">
        <v>263</v>
      </c>
      <c r="G15" s="139" t="s">
        <v>265</v>
      </c>
    </row>
    <row r="17" spans="3:3" ht="12.75" x14ac:dyDescent="0.2">
      <c r="C17" s="17"/>
    </row>
    <row r="18" spans="3:3" ht="12.75" x14ac:dyDescent="0.2">
      <c r="C18" s="17"/>
    </row>
    <row r="19" spans="3:3" ht="12.75" x14ac:dyDescent="0.2">
      <c r="C19" s="20"/>
    </row>
    <row r="20" spans="3:3" ht="12.75" x14ac:dyDescent="0.2">
      <c r="C20" s="20"/>
    </row>
    <row r="21" spans="3:3" ht="12.75" x14ac:dyDescent="0.2">
      <c r="C21" s="20"/>
    </row>
    <row r="22" spans="3:3" ht="12.75" x14ac:dyDescent="0.2">
      <c r="C22" s="20"/>
    </row>
    <row r="23" spans="3:3" ht="12.75" x14ac:dyDescent="0.2">
      <c r="C23" s="20"/>
    </row>
  </sheetData>
  <mergeCells count="7">
    <mergeCell ref="B10:G10"/>
    <mergeCell ref="B9:C9"/>
    <mergeCell ref="C7:F7"/>
    <mergeCell ref="C2:F2"/>
    <mergeCell ref="C3:F3"/>
    <mergeCell ref="C4:F4"/>
    <mergeCell ref="C5:F5"/>
  </mergeCells>
  <dataValidations count="1">
    <dataValidation type="whole" allowBlank="1" showInputMessage="1" showErrorMessage="1" sqref="E9 E16:E65501 G16:G65501 G11 G9 H9:N65501">
      <formula1>1</formula1>
      <formula2>5</formula2>
    </dataValidation>
  </dataValidations>
  <pageMargins left="0.39370078740157483" right="0.39370078740157483" top="0.74803149606299213" bottom="0.74803149606299213" header="0.31496062992125984" footer="0.31496062992125984"/>
  <pageSetup scale="68"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'http://intranet/Users/NiniRa/NINROD/Planeación Estratégica 2016/[Difusión procedimiento para resolución de objeciones en garantías mobiliarias.xlsx]No tocar'!#REF!</xm:f>
          </x14:formula1>
          <xm:sqref>E13:E15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2"/>
  <sheetViews>
    <sheetView showGridLines="0" topLeftCell="A4" zoomScale="90" zoomScaleNormal="90" workbookViewId="0">
      <selection activeCell="F13" sqref="F13"/>
    </sheetView>
  </sheetViews>
  <sheetFormatPr baseColWidth="10" defaultColWidth="11.42578125" defaultRowHeight="12" x14ac:dyDescent="0.2"/>
  <cols>
    <col min="1" max="1" width="2.42578125" style="1" customWidth="1"/>
    <col min="2" max="2" width="30.7109375" style="1" customWidth="1"/>
    <col min="3" max="3" width="21" style="1" customWidth="1"/>
    <col min="4" max="4" width="15" style="1" customWidth="1"/>
    <col min="5" max="5" width="29.42578125" style="1" customWidth="1"/>
    <col min="6" max="6" width="32.7109375" style="1" customWidth="1"/>
    <col min="7" max="7" width="33" style="1" bestFit="1" customWidth="1"/>
    <col min="8" max="8" width="17.7109375" style="1" bestFit="1" customWidth="1"/>
    <col min="9" max="9" width="7.7109375" style="1" customWidth="1"/>
    <col min="10" max="10" width="0.7109375" style="7" customWidth="1"/>
    <col min="11" max="11" width="1" style="1" customWidth="1"/>
    <col min="12" max="12" width="1.5703125" style="1" customWidth="1"/>
    <col min="13" max="13" width="1.140625" style="7"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3" customFormat="1" ht="26.25" customHeight="1" thickBot="1" x14ac:dyDescent="0.25">
      <c r="B2" s="54"/>
      <c r="C2" s="280" t="s">
        <v>118</v>
      </c>
      <c r="D2" s="281"/>
      <c r="E2" s="281"/>
      <c r="F2" s="281"/>
      <c r="G2" s="271" t="str">
        <f>Proyecto!K2</f>
        <v>Código: GC-F-015</v>
      </c>
      <c r="H2" s="273"/>
      <c r="J2" s="11"/>
      <c r="K2" s="11"/>
      <c r="L2" s="11"/>
      <c r="M2" s="12"/>
      <c r="W2" s="13"/>
    </row>
    <row r="3" spans="2:23" s="3" customFormat="1" ht="23.25" customHeight="1" thickBot="1" x14ac:dyDescent="0.25">
      <c r="B3" s="56"/>
      <c r="C3" s="280" t="s">
        <v>139</v>
      </c>
      <c r="D3" s="281"/>
      <c r="E3" s="281"/>
      <c r="F3" s="281"/>
      <c r="G3" s="274" t="str">
        <f>Proyecto!K3</f>
        <v>Fecha: 17 de septiembre de 2014</v>
      </c>
      <c r="H3" s="276"/>
      <c r="J3" s="11"/>
      <c r="K3" s="11"/>
      <c r="L3" s="11"/>
      <c r="M3" s="12"/>
      <c r="W3" s="13"/>
    </row>
    <row r="4" spans="2:23" s="3" customFormat="1" ht="24" customHeight="1" thickBot="1" x14ac:dyDescent="0.25">
      <c r="B4" s="56"/>
      <c r="C4" s="280" t="s">
        <v>140</v>
      </c>
      <c r="D4" s="281"/>
      <c r="E4" s="281"/>
      <c r="F4" s="281"/>
      <c r="G4" s="277" t="str">
        <f>Proyecto!K4</f>
        <v>Versión 001</v>
      </c>
      <c r="H4" s="279"/>
      <c r="J4" s="11"/>
      <c r="M4" s="12"/>
      <c r="W4" s="13"/>
    </row>
    <row r="5" spans="2:23" s="3" customFormat="1" ht="22.5" customHeight="1" thickBot="1" x14ac:dyDescent="0.25">
      <c r="B5" s="58"/>
      <c r="C5" s="280" t="s">
        <v>119</v>
      </c>
      <c r="D5" s="281"/>
      <c r="E5" s="281"/>
      <c r="F5" s="281"/>
      <c r="G5" s="274" t="s">
        <v>120</v>
      </c>
      <c r="H5" s="276"/>
      <c r="J5" s="11"/>
      <c r="M5" s="11"/>
      <c r="W5" s="13"/>
    </row>
    <row r="6" spans="2:23" ht="5.25" customHeight="1" x14ac:dyDescent="0.2">
      <c r="B6" s="5"/>
      <c r="C6" s="5"/>
      <c r="D6" s="5"/>
      <c r="E6" s="5"/>
      <c r="F6" s="5"/>
      <c r="G6" s="5"/>
      <c r="H6" s="5"/>
    </row>
    <row r="7" spans="2:23" ht="29.25" customHeight="1" x14ac:dyDescent="0.2">
      <c r="B7" s="26" t="s">
        <v>0</v>
      </c>
      <c r="C7" s="240" t="str">
        <f>Proyecto!$E$7</f>
        <v xml:space="preserve">Implementación del Programa de Gestión del Cambio, Gestión del Conocimiento e Innovación
</v>
      </c>
      <c r="D7" s="240"/>
      <c r="E7" s="240"/>
      <c r="F7" s="240"/>
      <c r="G7" s="240"/>
      <c r="H7" s="240"/>
      <c r="W7" s="1"/>
    </row>
    <row r="9" spans="2:23" ht="15" customHeight="1" x14ac:dyDescent="0.2">
      <c r="B9" s="253" t="s">
        <v>9</v>
      </c>
      <c r="C9" s="253"/>
      <c r="D9" s="253"/>
      <c r="E9" s="253"/>
      <c r="F9" s="253"/>
      <c r="G9" s="253"/>
      <c r="H9" s="253"/>
    </row>
    <row r="10" spans="2:23" customFormat="1" ht="15" customHeight="1" x14ac:dyDescent="0.2"/>
    <row r="11" spans="2:23" ht="33.75" customHeight="1" x14ac:dyDescent="0.2">
      <c r="B11" s="251" t="s">
        <v>85</v>
      </c>
      <c r="C11" s="251"/>
      <c r="D11" s="22" t="s">
        <v>26</v>
      </c>
      <c r="E11" s="22" t="s">
        <v>10</v>
      </c>
      <c r="F11" s="27" t="s">
        <v>12</v>
      </c>
      <c r="G11" s="22" t="s">
        <v>13</v>
      </c>
      <c r="H11" s="22" t="s">
        <v>117</v>
      </c>
    </row>
    <row r="12" spans="2:23" ht="93.75" customHeight="1" x14ac:dyDescent="0.2">
      <c r="B12" s="228" t="s">
        <v>311</v>
      </c>
      <c r="C12" s="228"/>
      <c r="D12" s="92"/>
      <c r="E12" s="92" t="s">
        <v>266</v>
      </c>
      <c r="F12" s="90"/>
      <c r="G12" s="93" t="s">
        <v>319</v>
      </c>
      <c r="H12" s="92" t="s">
        <v>320</v>
      </c>
    </row>
  </sheetData>
  <mergeCells count="12">
    <mergeCell ref="C2:F2"/>
    <mergeCell ref="G2:H2"/>
    <mergeCell ref="C3:F3"/>
    <mergeCell ref="G3:H3"/>
    <mergeCell ref="C4:F4"/>
    <mergeCell ref="G4:H4"/>
    <mergeCell ref="B12:C12"/>
    <mergeCell ref="B9:H9"/>
    <mergeCell ref="B11:C11"/>
    <mergeCell ref="C7:H7"/>
    <mergeCell ref="C5:F5"/>
    <mergeCell ref="G5:H5"/>
  </mergeCells>
  <conditionalFormatting sqref="E12">
    <cfRule type="cellIs" dxfId="6" priority="7" stopIfTrue="1" operator="equal">
      <formula>"Alto"</formula>
    </cfRule>
    <cfRule type="cellIs" dxfId="5" priority="8" stopIfTrue="1" operator="equal">
      <formula>"Medio"</formula>
    </cfRule>
    <cfRule type="cellIs" dxfId="4" priority="9" stopIfTrue="1" operator="equal">
      <formula>"Bajo"</formula>
    </cfRule>
  </conditionalFormatting>
  <dataValidations count="1">
    <dataValidation type="whole" allowBlank="1" showInputMessage="1" showErrorMessage="1" sqref="F8:G8 F13:G65497 O8:U65497 I8:M65497">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Props1.xml><?xml version="1.0" encoding="utf-8"?>
<ds:datastoreItem xmlns:ds="http://schemas.openxmlformats.org/officeDocument/2006/customXml" ds:itemID="{2D382E71-BF0A-4253-A110-8C5C1BC135CF}">
  <ds:schemaRefs>
    <ds:schemaRef ds:uri="http://schemas.microsoft.com/office/2006/metadata/customXsn"/>
  </ds:schemaRefs>
</ds:datastoreItem>
</file>

<file path=customXml/itemProps2.xml><?xml version="1.0" encoding="utf-8"?>
<ds:datastoreItem xmlns:ds="http://schemas.openxmlformats.org/officeDocument/2006/customXml" ds:itemID="{D0E7CF38-7D99-41CB-9510-0773EC1102AB}">
  <ds:schemaRefs>
    <ds:schemaRef ds:uri="office.server.policy"/>
  </ds:schemaRefs>
</ds:datastoreItem>
</file>

<file path=customXml/itemProps3.xml><?xml version="1.0" encoding="utf-8"?>
<ds:datastoreItem xmlns:ds="http://schemas.openxmlformats.org/officeDocument/2006/customXml" ds:itemID="{DFE1602F-854A-4F4D-97D4-85D85FC6AA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F503401-01C1-4763-8F14-D78F1C872732}">
  <ds:schemaRefs>
    <ds:schemaRef ds:uri="http://schemas.microsoft.com/sharepoint/v3/contenttype/forms"/>
  </ds:schemaRefs>
</ds:datastoreItem>
</file>

<file path=customXml/itemProps5.xml><?xml version="1.0" encoding="utf-8"?>
<ds:datastoreItem xmlns:ds="http://schemas.openxmlformats.org/officeDocument/2006/customXml" ds:itemID="{438204F9-0285-4777-B26B-D631E33CB193}">
  <ds:schemaRefs>
    <ds:schemaRef ds:uri="http://schemas.microsoft.com/sharepoint/v3"/>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ff8e3638-9d45-4162-afb4-6d390653d54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Proyecto</vt:lpstr>
      <vt:lpstr>Justificación - Objetivo</vt:lpstr>
      <vt:lpstr>Indicadores</vt:lpstr>
      <vt:lpstr>Recursos Humanos</vt:lpstr>
      <vt:lpstr>Comunicaciones internas</vt:lpstr>
      <vt:lpstr>Recursos Financieros</vt:lpstr>
      <vt:lpstr>Interesados</vt:lpstr>
      <vt:lpstr>Plan de comunicaciones</vt:lpstr>
      <vt:lpstr>Requerimientos</vt:lpstr>
      <vt:lpstr>Alcance</vt:lpstr>
      <vt:lpstr>EDT- Original</vt:lpstr>
      <vt:lpstr>EDT</vt:lpstr>
      <vt:lpstr>Riesgos-Cronograma</vt:lpstr>
      <vt:lpstr>No tocar</vt:lpstr>
      <vt:lpstr>Alcance!Área_de_impresión</vt:lpstr>
      <vt:lpstr>'EDT- Original'!Área_de_impresión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Superintendencia de Sociedades</dc:creator>
  <cp:keywords>SGSI</cp:keywords>
  <cp:lastModifiedBy>Carlos Alberto Cuesta Palacios</cp:lastModifiedBy>
  <cp:lastPrinted>2014-09-04T14:54:30Z</cp:lastPrinted>
  <dcterms:created xsi:type="dcterms:W3CDTF">2009-01-14T13:57:13Z</dcterms:created>
  <dcterms:modified xsi:type="dcterms:W3CDTF">2022-12-21T01:54:01Z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IconOverlay">
    <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
  </property>
</Properties>
</file>